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(Equity)'!$A$53:$B$264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M17" i="7" s="1"/>
  <c r="K16" i="7"/>
  <c r="M16" i="7" s="1"/>
  <c r="P22" i="6" l="1"/>
  <c r="L35" i="6"/>
  <c r="K35" i="6"/>
  <c r="M35" i="6" s="1"/>
  <c r="P21" i="6" l="1"/>
  <c r="P20" i="6"/>
  <c r="P19" i="6" l="1"/>
  <c r="P18" i="6"/>
  <c r="P17" i="6" l="1"/>
  <c r="P16" i="6"/>
  <c r="P15" i="6" l="1"/>
  <c r="K258" i="6" l="1"/>
  <c r="L258" i="6" s="1"/>
  <c r="P14" i="6" l="1"/>
  <c r="P13" i="6" l="1"/>
  <c r="P12" i="6"/>
  <c r="K248" i="6" l="1"/>
  <c r="L248" i="6" s="1"/>
  <c r="K266" i="6"/>
  <c r="L266" i="6" s="1"/>
  <c r="K257" i="6" l="1"/>
  <c r="L257" i="6" s="1"/>
  <c r="P11" i="6"/>
  <c r="P10" i="6" l="1"/>
  <c r="P46" i="6" l="1"/>
  <c r="K269" i="6" l="1"/>
  <c r="L269" i="6" s="1"/>
  <c r="K267" i="6" l="1"/>
  <c r="L267" i="6" s="1"/>
  <c r="K253" i="6" l="1"/>
  <c r="L253" i="6" s="1"/>
  <c r="K268" i="6" l="1"/>
  <c r="L268" i="6" s="1"/>
  <c r="K265" i="6" l="1"/>
  <c r="L265" i="6" s="1"/>
  <c r="K242" i="6" l="1"/>
  <c r="L242" i="6" s="1"/>
  <c r="K263" i="6" l="1"/>
  <c r="L263" i="6" s="1"/>
  <c r="K264" i="6" l="1"/>
  <c r="L264" i="6" s="1"/>
  <c r="K230" i="6" l="1"/>
  <c r="L230" i="6" s="1"/>
  <c r="K249" i="6" l="1"/>
  <c r="L249" i="6" s="1"/>
  <c r="K255" i="6" l="1"/>
  <c r="L255" i="6" s="1"/>
  <c r="K261" i="6" l="1"/>
  <c r="L261" i="6" s="1"/>
  <c r="K240" i="6" l="1"/>
  <c r="L240" i="6" s="1"/>
  <c r="K250" i="6" l="1"/>
  <c r="L250" i="6" s="1"/>
  <c r="K256" i="6" l="1"/>
  <c r="L256" i="6" s="1"/>
  <c r="K224" i="6" l="1"/>
  <c r="L224" i="6" s="1"/>
  <c r="K225" i="6" l="1"/>
  <c r="L225" i="6" s="1"/>
  <c r="K251" i="6" l="1"/>
  <c r="L251" i="6" s="1"/>
  <c r="K243" i="6" l="1"/>
  <c r="L243" i="6" s="1"/>
  <c r="K247" i="6" l="1"/>
  <c r="L247" i="6" s="1"/>
  <c r="K252" i="6" l="1"/>
  <c r="L252" i="6" s="1"/>
  <c r="K244" i="6" l="1"/>
  <c r="L244" i="6" s="1"/>
  <c r="K238" i="6"/>
  <c r="L238" i="6" s="1"/>
  <c r="K246" i="6" l="1"/>
  <c r="L246" i="6" s="1"/>
  <c r="K234" i="6" l="1"/>
  <c r="L234" i="6" s="1"/>
  <c r="K235" i="6" l="1"/>
  <c r="L235" i="6" s="1"/>
  <c r="K228" i="6"/>
  <c r="L228" i="6" s="1"/>
  <c r="K245" i="6" l="1"/>
  <c r="L245" i="6" s="1"/>
  <c r="K239" i="6"/>
  <c r="L239" i="6" s="1"/>
  <c r="K241" i="6" l="1"/>
  <c r="L241" i="6" s="1"/>
  <c r="L6" i="2" l="1"/>
  <c r="K6" i="3"/>
  <c r="D7" i="5" l="1"/>
  <c r="M7" i="6"/>
  <c r="K236" i="6" l="1"/>
  <c r="L236" i="6" s="1"/>
  <c r="K233" i="6" l="1"/>
  <c r="L233" i="6" s="1"/>
  <c r="K237" i="6" l="1"/>
  <c r="L237" i="6" s="1"/>
  <c r="K232" i="6"/>
  <c r="L232" i="6" s="1"/>
  <c r="K231" i="6"/>
  <c r="L231" i="6" s="1"/>
  <c r="K229" i="6"/>
  <c r="L229" i="6" s="1"/>
  <c r="H227" i="6"/>
  <c r="K227" i="6" s="1"/>
  <c r="L227" i="6" s="1"/>
  <c r="K226" i="6"/>
  <c r="L226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F195" i="6"/>
  <c r="K195" i="6" s="1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F189" i="6"/>
  <c r="K189" i="6" s="1"/>
  <c r="L189" i="6" s="1"/>
  <c r="F188" i="6"/>
  <c r="K188" i="6" s="1"/>
  <c r="L188" i="6" s="1"/>
  <c r="K187" i="6"/>
  <c r="L187" i="6" s="1"/>
  <c r="F186" i="6"/>
  <c r="K186" i="6" s="1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0" i="6"/>
  <c r="L170" i="6" s="1"/>
  <c r="K168" i="6"/>
  <c r="L168" i="6" s="1"/>
  <c r="K167" i="6"/>
  <c r="L167" i="6" s="1"/>
  <c r="F166" i="6"/>
  <c r="K166" i="6" s="1"/>
  <c r="L166" i="6" s="1"/>
  <c r="K165" i="6"/>
  <c r="L165" i="6" s="1"/>
  <c r="K162" i="6"/>
  <c r="L162" i="6" s="1"/>
  <c r="K161" i="6"/>
  <c r="L161" i="6" s="1"/>
  <c r="K160" i="6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0" i="6"/>
  <c r="L140" i="6" s="1"/>
  <c r="K138" i="6"/>
  <c r="L138" i="6" s="1"/>
  <c r="K136" i="6"/>
  <c r="L136" i="6" s="1"/>
  <c r="K134" i="6"/>
  <c r="L134" i="6" s="1"/>
  <c r="K133" i="6"/>
  <c r="L133" i="6" s="1"/>
  <c r="K132" i="6"/>
  <c r="L132" i="6" s="1"/>
  <c r="K130" i="6"/>
  <c r="L130" i="6" s="1"/>
  <c r="K129" i="6"/>
  <c r="L129" i="6" s="1"/>
  <c r="K128" i="6"/>
  <c r="L128" i="6" s="1"/>
  <c r="K127" i="6"/>
  <c r="K126" i="6"/>
  <c r="L126" i="6" s="1"/>
  <c r="K125" i="6"/>
  <c r="L125" i="6" s="1"/>
  <c r="K123" i="6"/>
  <c r="L123" i="6" s="1"/>
  <c r="K122" i="6"/>
  <c r="L122" i="6" s="1"/>
  <c r="K121" i="6"/>
  <c r="L121" i="6" s="1"/>
  <c r="K120" i="6"/>
  <c r="L120" i="6" s="1"/>
  <c r="K119" i="6"/>
  <c r="L119" i="6" s="1"/>
  <c r="F118" i="6"/>
  <c r="K118" i="6" s="1"/>
  <c r="L118" i="6" s="1"/>
  <c r="H117" i="6"/>
  <c r="K117" i="6" s="1"/>
  <c r="L117" i="6" s="1"/>
  <c r="K114" i="6"/>
  <c r="L114" i="6" s="1"/>
  <c r="K113" i="6"/>
  <c r="L113" i="6" s="1"/>
  <c r="K112" i="6"/>
  <c r="L112" i="6" s="1"/>
  <c r="K111" i="6"/>
  <c r="L111" i="6" s="1"/>
  <c r="K110" i="6"/>
  <c r="L110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H83" i="6"/>
  <c r="K83" i="6" s="1"/>
  <c r="L83" i="6" s="1"/>
  <c r="F82" i="6"/>
  <c r="K82" i="6" s="1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1" i="6"/>
  <c r="L61" i="6" s="1"/>
  <c r="K60" i="6"/>
  <c r="L60" i="6" s="1"/>
  <c r="K59" i="6"/>
  <c r="L59" i="6" s="1"/>
  <c r="K58" i="6"/>
  <c r="L58" i="6" s="1"/>
  <c r="K57" i="6"/>
  <c r="L57" i="6" s="1"/>
  <c r="K56" i="6"/>
  <c r="L56" i="6" s="1"/>
  <c r="K55" i="6"/>
  <c r="L55" i="6" s="1"/>
  <c r="K6" i="4"/>
</calcChain>
</file>

<file path=xl/sharedStrings.xml><?xml version="1.0" encoding="utf-8"?>
<sst xmlns="http://schemas.openxmlformats.org/spreadsheetml/2006/main" count="3802" uniqueCount="1249">
  <si>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</si>
  <si>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</si>
  <si>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</si>
  <si>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</si>
  <si>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</si>
  <si>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</si>
  <si>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</si>
  <si>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</si>
  <si>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</si>
  <si>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</si>
  <si>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</si>
  <si>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</si>
  <si>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</si>
  <si>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</si>
  <si>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</si>
  <si>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</si>
  <si>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</si>
  <si>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</si>
  <si>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</si>
  <si>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</si>
  <si>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</si>
  <si>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</si>
  <si>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</si>
  <si>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</si>
  <si>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</si>
  <si>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</si>
  <si>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</si>
  <si>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</si>
  <si>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</si>
  <si>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</si>
  <si>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</si>
  <si>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</si>
  <si>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</si>
  <si>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</si>
  <si>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</si>
  <si>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</si>
  <si>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</si>
  <si>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</si>
  <si>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</si>
  <si>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</si>
  <si>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</si>
  <si>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</si>
  <si>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</si>
  <si>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</si>
  <si>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</si>
  <si>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</si>
  <si>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</si>
  <si>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</si>
  <si>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</si>
  <si>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</si>
  <si>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</si>
  <si>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</si>
  <si>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</si>
  <si>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</si>
  <si>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</si>
  <si>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</si>
  <si>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</si>
  <si>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</si>
  <si>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</si>
  <si>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</si>
  <si>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</si>
  <si>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</si>
  <si>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</si>
  <si>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</si>
  <si>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</si>
  <si>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</si>
  <si>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</si>
  <si>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</si>
  <si>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</si>
  <si>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</si>
  <si>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</si>
  <si>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</si>
  <si>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</si>
  <si>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</si>
  <si>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</si>
  <si>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</si>
  <si>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</si>
  <si>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</si>
  <si>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</si>
  <si>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</si>
  <si>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</si>
  <si>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</si>
  <si>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</si>
  <si>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</si>
  <si>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</si>
  <si>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</si>
  <si>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</si>
  <si>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</si>
  <si>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</si>
  <si>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</si>
  <si>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</si>
  <si>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</si>
  <si>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</si>
  <si>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</si>
  <si>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</si>
  <si>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</si>
  <si>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</si>
  <si>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</si>
  <si>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</si>
  <si>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</si>
  <si>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</si>
  <si>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</si>
  <si>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</si>
  <si>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</si>
  <si>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</si>
  <si>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</si>
  <si>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</si>
  <si>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</si>
  <si>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</si>
  <si>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</si>
  <si>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</si>
  <si>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</si>
  <si>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</si>
  <si>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</si>
  <si>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</si>
  <si>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</si>
  <si>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</si>
  <si>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</si>
  <si>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</si>
  <si>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</si>
  <si>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</si>
  <si>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</si>
  <si>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</si>
  <si>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</si>
  <si>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</si>
  <si>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</si>
  <si>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</si>
  <si>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</si>
  <si>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</si>
  <si>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</si>
  <si>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</si>
  <si>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</si>
  <si>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</si>
  <si>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</si>
  <si>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</si>
  <si>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</si>
  <si>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</si>
  <si>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</si>
  <si>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</si>
  <si>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</si>
  <si>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</si>
  <si>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</si>
  <si>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</si>
  <si>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</si>
  <si>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</si>
  <si>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</si>
  <si>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</si>
  <si>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</si>
  <si>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</si>
  <si>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</si>
  <si>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</si>
  <si>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</si>
  <si>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</si>
  <si>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</si>
  <si>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</si>
  <si>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</si>
  <si>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</si>
  <si>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</si>
  <si>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</si>
  <si>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</si>
  <si>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</si>
  <si>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</si>
  <si>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</si>
  <si>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</si>
  <si>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</si>
  <si>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</si>
  <si>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</si>
  <si>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</si>
  <si>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</si>
  <si>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</si>
  <si>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</si>
  <si>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</si>
  <si>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</si>
  <si>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</si>
  <si>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</si>
  <si>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</si>
  <si>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</si>
  <si>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</si>
  <si>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</si>
  <si>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</si>
  <si>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</si>
  <si>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</si>
  <si>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</si>
  <si>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</si>
  <si>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</si>
  <si>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</si>
  <si>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</si>
  <si>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</si>
  <si>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</si>
  <si>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</si>
  <si>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</si>
  <si>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</si>
  <si>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</si>
  <si>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</si>
  <si>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</si>
  <si>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</si>
  <si>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</si>
  <si>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</si>
  <si>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</si>
  <si>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</si>
  <si>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</si>
  <si>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</si>
  <si>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</si>
  <si>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</si>
  <si>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</si>
  <si>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</si>
  <si>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</si>
  <si>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</si>
  <si>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</si>
  <si>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</si>
  <si>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</si>
  <si>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</si>
  <si>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</si>
  <si>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</si>
  <si>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</si>
  <si>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</si>
  <si>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</si>
  <si>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</si>
  <si>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</si>
  <si>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</si>
  <si>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</si>
  <si>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</si>
  <si>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</si>
  <si>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</si>
  <si>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</si>
  <si>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</si>
  <si>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</si>
  <si>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</si>
  <si>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</si>
  <si>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</si>
  <si>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</si>
  <si>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</si>
  <si>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</si>
  <si>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</si>
  <si>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</si>
  <si>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</si>
  <si>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</si>
  <si>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</si>
  <si>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</si>
  <si>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</si>
  <si>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</si>
  <si>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</si>
  <si>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</si>
  <si>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</si>
  <si>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</si>
  <si>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</si>
  <si>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</si>
  <si>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</si>
  <si>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</si>
  <si>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</si>
  <si>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</si>
  <si>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</si>
  <si>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</si>
  <si>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</si>
  <si>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</si>
  <si>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</si>
  <si>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</si>
  <si>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</si>
  <si>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</si>
  <si>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</si>
  <si>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</si>
  <si>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</si>
  <si>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</si>
  <si>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</si>
  <si>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</si>
  <si>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</si>
  <si>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</si>
  <si>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</si>
  <si>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</si>
  <si>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</si>
  <si>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</si>
  <si>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</si>
  <si>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</si>
  <si>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</si>
  <si>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</si>
  <si>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</si>
  <si>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</si>
  <si>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</si>
  <si>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</si>
  <si>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</si>
  <si>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</si>
  <si>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</si>
  <si>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</si>
  <si>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</si>
  <si>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</si>
  <si>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</si>
  <si>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</si>
  <si>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</si>
  <si>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</si>
  <si>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</si>
  <si>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</si>
  <si>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</si>
  <si>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</si>
  <si>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</si>
  <si>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</si>
  <si>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</si>
  <si>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</si>
  <si>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</si>
  <si>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</si>
  <si>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</si>
  <si>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</si>
  <si>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</si>
  <si>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</si>
  <si>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</si>
  <si>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</si>
  <si>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</si>
  <si>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</si>
  <si>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</si>
  <si>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</si>
  <si>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</si>
  <si>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</si>
  <si>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</si>
  <si>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</si>
  <si>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</si>
  <si>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</si>
  <si>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</si>
  <si>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</si>
  <si>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</si>
  <si>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</si>
  <si>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</si>
  <si>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</si>
  <si>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</si>
  <si>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</si>
  <si>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</si>
  <si>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</si>
  <si>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</si>
  <si>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</si>
  <si>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</si>
  <si>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</si>
  <si>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</si>
  <si>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</si>
  <si>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</si>
  <si>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</si>
  <si>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</si>
  <si>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</si>
  <si>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</si>
  <si>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</si>
  <si>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</si>
  <si>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</si>
  <si>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</si>
  <si>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</si>
  <si>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</si>
  <si>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</si>
  <si>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</si>
  <si>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</si>
  <si>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</si>
  <si>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</si>
  <si>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</si>
  <si>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</si>
  <si>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</si>
  <si>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</si>
  <si>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</si>
  <si>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</si>
  <si>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</si>
  <si>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</si>
  <si>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</si>
  <si>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</si>
  <si>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</si>
  <si>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</si>
  <si>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</si>
  <si>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</si>
  <si>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</si>
  <si>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</si>
  <si>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</si>
  <si>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</si>
  <si>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</si>
  <si>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</si>
  <si>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</si>
  <si>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</si>
  <si>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</si>
  <si>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</si>
  <si>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</si>
  <si>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</si>
  <si>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</si>
  <si>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</si>
  <si>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</si>
  <si>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</si>
  <si>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</si>
  <si>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</si>
  <si>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</si>
  <si>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</si>
  <si>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</si>
  <si>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</si>
  <si>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</si>
  <si>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</si>
  <si>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</si>
  <si>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</si>
  <si>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</si>
  <si>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</si>
  <si>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</si>
  <si>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</si>
  <si>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</si>
  <si>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</si>
  <si>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</si>
  <si>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</si>
  <si>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</si>
  <si>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</si>
  <si>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</si>
  <si>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</si>
  <si>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</si>
  <si>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</si>
  <si>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</si>
  <si>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</si>
  <si>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</si>
  <si>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</si>
  <si>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</si>
  <si>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</si>
  <si>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</si>
  <si>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</si>
  <si>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</si>
  <si>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</si>
  <si>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</si>
  <si>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</si>
  <si>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</si>
  <si>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</si>
  <si>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</si>
  <si>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</si>
  <si>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</si>
  <si>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</si>
  <si>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</si>
  <si>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</si>
  <si>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</si>
  <si>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</si>
  <si>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</si>
  <si>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</si>
  <si>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</si>
  <si>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</si>
  <si>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</si>
  <si>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</si>
  <si>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</si>
  <si>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</si>
  <si>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</si>
  <si>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</si>
  <si>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</si>
  <si>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</si>
  <si>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</si>
  <si>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</si>
  <si>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</si>
  <si>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</si>
  <si>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</si>
  <si>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</si>
  <si>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</si>
  <si>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</si>
  <si>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</si>
  <si>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</si>
  <si>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</si>
  <si>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</si>
  <si>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</si>
  <si>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</si>
  <si>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</si>
  <si>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</si>
  <si>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</si>
  <si>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</si>
  <si>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</si>
  <si>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</si>
  <si>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</si>
  <si>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</si>
  <si>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</si>
  <si>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</si>
  <si>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</si>
  <si>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</si>
  <si>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</si>
  <si>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</si>
  <si>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</si>
  <si>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</si>
  <si>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</si>
  <si>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</si>
  <si>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</si>
  <si>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</si>
  <si>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</si>
  <si>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</si>
  <si>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</si>
  <si>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</si>
  <si>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</si>
  <si>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</si>
  <si>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</si>
  <si>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</si>
  <si>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</si>
  <si>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</si>
  <si>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</si>
  <si>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</si>
  <si>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</si>
  <si>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</si>
  <si>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</si>
  <si>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</si>
  <si>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</si>
  <si>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</si>
  <si>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</si>
  <si>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</si>
  <si>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</si>
  <si>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</si>
  <si>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</si>
  <si>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</si>
  <si>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</si>
  <si>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</si>
  <si>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</si>
  <si>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</si>
  <si>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</si>
  <si>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</si>
  <si>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</si>
  <si>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</si>
  <si>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</si>
  <si>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</si>
  <si>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</si>
  <si>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</si>
  <si>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</si>
  <si>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</si>
  <si>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</si>
  <si>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</si>
  <si>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</si>
  <si>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</si>
  <si>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</si>
  <si>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</si>
  <si>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</si>
  <si>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</si>
  <si>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</si>
  <si>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</si>
  <si>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</si>
  <si>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</si>
  <si>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</si>
  <si>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</si>
  <si>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</si>
  <si>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</si>
  <si>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</si>
  <si>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</si>
  <si>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</si>
  <si>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</si>
  <si>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</si>
  <si>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</si>
  <si>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</si>
  <si>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</si>
  <si>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</si>
  <si>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</si>
  <si>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</si>
  <si>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</si>
  <si>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</si>
  <si>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</si>
  <si>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</si>
  <si>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</si>
  <si>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</si>
  <si>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</si>
  <si>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</si>
  <si>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</si>
  <si>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</si>
  <si>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</si>
  <si>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</si>
  <si>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</si>
  <si>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</si>
  <si>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</si>
  <si>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</si>
  <si>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</si>
  <si>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</si>
  <si>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</si>
  <si>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</si>
  <si>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</si>
  <si>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</si>
  <si>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</si>
  <si>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</si>
  <si>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</si>
  <si>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</si>
  <si>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</si>
  <si>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</si>
  <si>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</si>
  <si>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</si>
  <si>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</si>
  <si>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</si>
  <si>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</si>
  <si>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</si>
  <si>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</si>
  <si>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</si>
  <si>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</si>
  <si>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</si>
  <si>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</si>
  <si>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</si>
  <si>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</si>
  <si>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</si>
  <si>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</si>
  <si>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</si>
  <si>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</si>
  <si>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</si>
  <si>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</si>
  <si>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</si>
  <si>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</si>
  <si>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</si>
  <si>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</si>
  <si>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</si>
  <si>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</si>
  <si>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</si>
  <si>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</si>
  <si>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</si>
  <si>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</si>
  <si>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</si>
  <si>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</si>
  <si>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</si>
  <si>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</si>
  <si>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</si>
  <si>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</si>
  <si>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</si>
  <si>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</si>
  <si>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</si>
  <si>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</si>
  <si>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</si>
  <si>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</si>
  <si>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</si>
  <si>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</si>
  <si>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</si>
  <si>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</si>
  <si>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</si>
  <si>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</si>
  <si>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</si>
  <si>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</si>
  <si>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</si>
  <si>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</si>
  <si>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</si>
  <si>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</si>
  <si>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</si>
  <si>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</si>
  <si>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</si>
  <si>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</si>
  <si>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</si>
  <si>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</si>
  <si>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</si>
  <si>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</si>
  <si>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</si>
  <si>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</si>
  <si>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</si>
  <si>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</si>
  <si>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</si>
  <si>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</si>
  <si>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</si>
  <si>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</si>
  <si>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</si>
  <si>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</si>
  <si>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</si>
  <si>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</si>
  <si>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</si>
  <si>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</si>
  <si>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</si>
  <si>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</si>
  <si>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</si>
  <si>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</si>
  <si>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</si>
  <si>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</si>
  <si>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</si>
  <si>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</si>
  <si>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</si>
  <si>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</si>
  <si>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</si>
  <si>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</si>
  <si>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</si>
  <si>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</si>
  <si>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</si>
  <si>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</si>
  <si>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</si>
  <si>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</si>
  <si>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</si>
  <si>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</si>
  <si>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</si>
  <si>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</si>
  <si>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</si>
  <si>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</si>
  <si>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</si>
  <si>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</si>
  <si>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</si>
  <si>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</si>
  <si>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</si>
  <si>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</si>
  <si>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</si>
  <si>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</si>
  <si>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</si>
  <si>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</si>
  <si>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</si>
  <si>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</si>
  <si>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</si>
  <si>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</si>
  <si>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</si>
  <si>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</si>
  <si>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</si>
  <si>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</si>
  <si>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</si>
  <si>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</si>
  <si>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</si>
  <si>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</si>
  <si>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</si>
  <si>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</si>
  <si>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</si>
  <si>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</si>
  <si>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</si>
  <si>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</si>
  <si>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</si>
  <si>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</si>
  <si>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</si>
  <si>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</si>
  <si>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</si>
  <si>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</si>
  <si>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</si>
  <si>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</si>
  <si>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</si>
  <si>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</si>
  <si>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</si>
  <si>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</si>
  <si>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</si>
  <si>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</si>
  <si>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</si>
  <si>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</si>
  <si>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</si>
  <si>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</si>
  <si>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</si>
  <si>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</si>
  <si>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</si>
  <si>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</si>
  <si>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</si>
  <si>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</si>
  <si>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</si>
  <si>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</si>
  <si>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</si>
  <si>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</si>
  <si>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</si>
  <si>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</si>
  <si>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</si>
  <si>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</si>
  <si>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</si>
  <si>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</si>
  <si>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</si>
  <si>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</si>
  <si>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</si>
  <si>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</si>
  <si>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</si>
  <si>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</si>
  <si>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</si>
  <si>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</si>
  <si>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</si>
  <si>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</si>
  <si>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</si>
  <si>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</si>
  <si>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</si>
  <si>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</si>
  <si>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</si>
  <si>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</si>
  <si>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</si>
  <si>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</si>
  <si>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</si>
  <si>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</si>
  <si>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</si>
  <si>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</si>
  <si>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</si>
  <si>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</si>
  <si>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</si>
  <si>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</si>
  <si>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</si>
  <si>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</si>
  <si>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</si>
  <si>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</si>
  <si>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</si>
  <si>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</si>
  <si>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</si>
  <si>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</si>
  <si>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</si>
  <si>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</si>
  <si>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</si>
  <si>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</si>
  <si>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</si>
  <si>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</si>
  <si>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</si>
  <si>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</si>
  <si>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</si>
  <si>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</si>
  <si>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</si>
  <si>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</si>
  <si>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</si>
  <si>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</si>
  <si>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</si>
  <si>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</si>
  <si>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</si>
  <si>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</si>
  <si>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</si>
  <si>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</si>
  <si>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</si>
  <si>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</si>
  <si>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</si>
  <si>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</si>
  <si>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</si>
  <si>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</si>
  <si>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</si>
  <si>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</si>
  <si>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</si>
  <si>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</si>
  <si>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</si>
  <si>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</si>
  <si>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</si>
  <si>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</si>
  <si>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</si>
  <si>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</si>
  <si>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</si>
  <si>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</si>
  <si>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</si>
  <si>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</si>
  <si>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</si>
  <si>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</si>
  <si>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</si>
  <si>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</si>
  <si>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</si>
  <si>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</si>
  <si>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</si>
  <si>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</si>
  <si>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</si>
  <si>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</si>
  <si>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</si>
  <si>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</si>
  <si>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</si>
  <si>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</si>
  <si>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</si>
  <si>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</si>
  <si>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</si>
  <si>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</si>
  <si>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</si>
  <si>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</si>
  <si>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</si>
  <si>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</si>
  <si>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</si>
  <si>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</si>
  <si>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</si>
  <si>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</si>
  <si>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</si>
  <si>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</si>
  <si>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</si>
  <si>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</si>
  <si>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</si>
  <si>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</si>
  <si>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</si>
  <si>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</si>
  <si>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</si>
  <si>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</si>
  <si>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</si>
  <si>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</si>
  <si>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</si>
  <si>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</si>
  <si>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</si>
  <si>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</si>
  <si>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</si>
  <si>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</si>
  <si>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</si>
  <si>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</si>
  <si>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</si>
  <si>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</si>
  <si>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</si>
  <si>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</si>
  <si>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</si>
  <si>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</si>
  <si>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</si>
  <si>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</si>
  <si>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</si>
  <si>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</si>
  <si>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</si>
  <si>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</si>
  <si>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</si>
  <si>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</si>
  <si>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</si>
  <si>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</si>
  <si>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</si>
  <si>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</si>
  <si>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</si>
  <si>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</si>
  <si>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</si>
  <si>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</si>
  <si>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</si>
  <si>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</si>
  <si>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</si>
  <si>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</si>
  <si>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</si>
  <si>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</si>
  <si>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</si>
  <si>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</si>
  <si>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</si>
  <si>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</si>
  <si>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</si>
  <si>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</si>
  <si>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</si>
  <si>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320-330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</si>
  <si>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</si>
  <si>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</si>
  <si>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</si>
  <si>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</si>
  <si>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</si>
  <si>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</si>
  <si>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</si>
  <si>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</si>
  <si>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</si>
  <si>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</si>
  <si>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</si>
  <si>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</si>
  <si>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2200-2350</t>
  </si>
  <si>
    <t>2650-2730</t>
  </si>
  <si>
    <t>3000-3290</t>
  </si>
  <si>
    <t>AAKRAYA RESEARCH LLP</t>
  </si>
  <si>
    <t>UDS</t>
  </si>
  <si>
    <t>INNOVATUS</t>
  </si>
  <si>
    <t>MINIBOSS CONSULTANCY PRIVATE LIMITED</t>
  </si>
  <si>
    <t>MANSI SHARE AND STOCK ADVISORS PVT LTD</t>
  </si>
  <si>
    <t>1143-1173</t>
  </si>
  <si>
    <t>1230-1300</t>
  </si>
  <si>
    <t>6810-7010</t>
  </si>
  <si>
    <t>7370-7700</t>
  </si>
  <si>
    <t>NK SECURITIES RESEARCH PRIVATE LIMITED</t>
  </si>
  <si>
    <t>F3 ADVISORS PRIVATE LIMITED</t>
  </si>
  <si>
    <t>PROTEAN</t>
  </si>
  <si>
    <t>BANKNIFTY 51600 CE 28 AUG</t>
  </si>
  <si>
    <t>Positional  Call (Timeframe- 1-3 Months)</t>
  </si>
  <si>
    <t>Smart Delivery Trade (Timeframe- 3-5 Months)</t>
  </si>
  <si>
    <t>Techno -Funda (Timeframe- 3-6 Months)</t>
  </si>
  <si>
    <t>Investment Idea (Timeframe- 2-3 Years)</t>
  </si>
  <si>
    <t>ANUP</t>
  </si>
  <si>
    <t>2000-2040</t>
  </si>
  <si>
    <t>555-565</t>
  </si>
  <si>
    <t>LESHAIND</t>
  </si>
  <si>
    <t>480-498</t>
  </si>
  <si>
    <t>530-565</t>
  </si>
  <si>
    <t>321-331</t>
  </si>
  <si>
    <t>350-370</t>
  </si>
  <si>
    <t>141-148</t>
  </si>
  <si>
    <t>165-185</t>
  </si>
  <si>
    <t>1045-1081</t>
  </si>
  <si>
    <t>1150-1220</t>
  </si>
  <si>
    <t>760-785</t>
  </si>
  <si>
    <t>845-905</t>
  </si>
  <si>
    <t>VIKRAMBHAI GOKALBHAI CHAUDHARI</t>
  </si>
  <si>
    <t>SRESTHA</t>
  </si>
  <si>
    <t>STATSOL RESEARCH LLP</t>
  </si>
  <si>
    <t>291.5-299.5</t>
  </si>
  <si>
    <t>370-400</t>
  </si>
  <si>
    <t>2990-3040</t>
  </si>
  <si>
    <t>3200-3350</t>
  </si>
  <si>
    <t>ADSL</t>
  </si>
  <si>
    <t>Allied Digital Services L</t>
  </si>
  <si>
    <t>GATECH</t>
  </si>
  <si>
    <t>GACM Technologies Limited</t>
  </si>
  <si>
    <t>ISHAN</t>
  </si>
  <si>
    <t>Ishan International Ltd</t>
  </si>
  <si>
    <t>ZAGGLE</t>
  </si>
  <si>
    <t>339.5-348.5</t>
  </si>
  <si>
    <t>390-420</t>
  </si>
  <si>
    <t>ISHAAN TRADEFIN LLP</t>
  </si>
  <si>
    <t>GVBL</t>
  </si>
  <si>
    <t>ALBULA INVESTMENT FUND LTD</t>
  </si>
  <si>
    <t>TOTEM</t>
  </si>
  <si>
    <t>ANTARA INDIA EVERGREEN FUND LTD</t>
  </si>
  <si>
    <t>INDIA DISCOVERY FUND LIMITED</t>
  </si>
  <si>
    <t>ISFT</t>
  </si>
  <si>
    <t>Intrasoft Tech. Ltd</t>
  </si>
  <si>
    <t>SATECH</t>
  </si>
  <si>
    <t>S A Tech Software India L</t>
  </si>
  <si>
    <t>1048-1068.6</t>
  </si>
  <si>
    <t>2005-2075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</si>
  <si>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</si>
  <si>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</si>
  <si>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</si>
  <si>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</si>
  <si>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</si>
  <si>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</si>
  <si>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ARCFIN</t>
  </si>
  <si>
    <t>SKSE SECURITIES LIMITED CORP CM/TM PROP A/C</t>
  </si>
  <si>
    <t>CONTAINE</t>
  </si>
  <si>
    <t>DDIL</t>
  </si>
  <si>
    <t>JAI VINAYAK SECURITIES</t>
  </si>
  <si>
    <t>RAMESH LAL</t>
  </si>
  <si>
    <t>GANONPRO</t>
  </si>
  <si>
    <t>DHRUV GANJI</t>
  </si>
  <si>
    <t>INDRAIND</t>
  </si>
  <si>
    <t>NOORIE SURESH SADARANGANI</t>
  </si>
  <si>
    <t>KUSUM SURESH SADARANGANI</t>
  </si>
  <si>
    <t>SHAILESH DHAMELIYA</t>
  </si>
  <si>
    <t>PRIYANKA PURAV SHAH</t>
  </si>
  <si>
    <t>NATURO</t>
  </si>
  <si>
    <t>BHAMINI KAMAL PAREKH</t>
  </si>
  <si>
    <t>NAVODAYENT</t>
  </si>
  <si>
    <t>RUCHIRA GOYAL</t>
  </si>
  <si>
    <t>RELICAB</t>
  </si>
  <si>
    <t>RFLL</t>
  </si>
  <si>
    <t>KIRAN MITTAL</t>
  </si>
  <si>
    <t>SHELTER</t>
  </si>
  <si>
    <t>ACHATHKONRENSIS SALES AGENCY PRIVATE LIMITED</t>
  </si>
  <si>
    <t>ZUBEDABIBI NISARAHNED SABUGAR</t>
  </si>
  <si>
    <t>ISH TRAVEL &amp; TOURS PRIVATE LIMITED</t>
  </si>
  <si>
    <t>SVS</t>
  </si>
  <si>
    <t>VIKRAM JAIN</t>
  </si>
  <si>
    <t>VEERENRGY</t>
  </si>
  <si>
    <t>BONANZA PORTFOLIO LIMITED</t>
  </si>
  <si>
    <t>AESTHETIK</t>
  </si>
  <si>
    <t>Aesthetik Engineers Ltd</t>
  </si>
  <si>
    <t>HI GROWTH CORPORATE SERVICES PVT LTD</t>
  </si>
  <si>
    <t>BALCO</t>
  </si>
  <si>
    <t>Solve Plastic Products L</t>
  </si>
  <si>
    <t>CHETANA</t>
  </si>
  <si>
    <t>Chetana Education Limited</t>
  </si>
  <si>
    <t>CORALFINAC</t>
  </si>
  <si>
    <t>Coral India Fin &amp; Hous Lt</t>
  </si>
  <si>
    <t>DEEPENR</t>
  </si>
  <si>
    <t>DEEP ENE RESOURCES LTD</t>
  </si>
  <si>
    <t>FELIX</t>
  </si>
  <si>
    <t>Felix Industries Ltd.</t>
  </si>
  <si>
    <t>SRESTHA FINVEST LIMITED</t>
  </si>
  <si>
    <t>GSTL</t>
  </si>
  <si>
    <t>Globesecure Techno Ltd</t>
  </si>
  <si>
    <t>MUNJALAU</t>
  </si>
  <si>
    <t>Munjal Auto Industries Li</t>
  </si>
  <si>
    <t>TEMBO</t>
  </si>
  <si>
    <t>Tembo Global Ind Ltd</t>
  </si>
  <si>
    <t>VIPULLTD</t>
  </si>
  <si>
    <t>Vipul Limited</t>
  </si>
  <si>
    <t>VLINFRA</t>
  </si>
  <si>
    <t>V.L.Infraprojects Limited</t>
  </si>
  <si>
    <t>ANTGRAPHIC</t>
  </si>
  <si>
    <t>Antarctica Graphics Ltd</t>
  </si>
  <si>
    <t>SABAR</t>
  </si>
  <si>
    <t>Sabar Flex India Limited</t>
  </si>
  <si>
    <t>HDFC MUTUAL FUND</t>
  </si>
  <si>
    <t>SIKKO</t>
  </si>
  <si>
    <t>Sikko Industries Limited</t>
  </si>
  <si>
    <t>DILIPSINH RANJITSINH MAKWANA</t>
  </si>
  <si>
    <t>VINNY-RE</t>
  </si>
  <si>
    <t>Vinny Overseas Ltd</t>
  </si>
  <si>
    <t>LATADEVI HIRALAL PAREKH</t>
  </si>
  <si>
    <t>TATACONSUM 1250 CE 26 SEP</t>
  </si>
  <si>
    <t>BALKRISIND 3000 CE 26 SEP</t>
  </si>
  <si>
    <t>ALEXANDER</t>
  </si>
  <si>
    <t>JAINAM SHARE CONSULTANTS PVT. LTD.</t>
  </si>
  <si>
    <t>ASHIS</t>
  </si>
  <si>
    <t>SHREE GIRIRAJ SECURITIES PRIVATE LIMITED</t>
  </si>
  <si>
    <t>WESTBRIDGE AIF I</t>
  </si>
  <si>
    <t>BCLENTERPR</t>
  </si>
  <si>
    <t>GOKUL GUPTA</t>
  </si>
  <si>
    <t>GIRIJADHAVA VYAPAAR PRIVATE LIMITED</t>
  </si>
  <si>
    <t>ANKURBISHT</t>
  </si>
  <si>
    <t>PRASHANT GUPTA</t>
  </si>
  <si>
    <t>BHAVISHYA ECOMMERCE PRIVATE LIMITED</t>
  </si>
  <si>
    <t>SHARE INDIA SECURITIES LIMITED</t>
  </si>
  <si>
    <t>FORBESCO</t>
  </si>
  <si>
    <t>SRINIVASREDDYCHALLA</t>
  </si>
  <si>
    <t>GARGFUR</t>
  </si>
  <si>
    <t>EVERMORE SHARE BROKING PRIVATE LIMITED</t>
  </si>
  <si>
    <t>SETU SECURITIES PVT. LTD.</t>
  </si>
  <si>
    <t>GLOBALWORTH SECURITIES LIMITED</t>
  </si>
  <si>
    <t>EPITOME TRADING AND INVESTMENTS</t>
  </si>
  <si>
    <t>MARCK SECURITIES PVT LTD</t>
  </si>
  <si>
    <t>MANSI SHARE &amp; STOCK ADVISORS PRIVATE LIMITED</t>
  </si>
  <si>
    <t>DEVINDER GARG</t>
  </si>
  <si>
    <t>SAKET AGRAWAL</t>
  </si>
  <si>
    <t>ANKITA VISHAL SHAH</t>
  </si>
  <si>
    <t>SECUROCROP SECURITIES INDIA PRIVATE LIMTED</t>
  </si>
  <si>
    <t>KAPUR AJAY</t>
  </si>
  <si>
    <t>UDIT SEHGAL</t>
  </si>
  <si>
    <t>RASHMI RANI PAHWA</t>
  </si>
  <si>
    <t>PREMIER LOOMS MANUFACTURE RS PVT LTD .</t>
  </si>
  <si>
    <t>GEMSI</t>
  </si>
  <si>
    <t>GENPHARMA</t>
  </si>
  <si>
    <t>GGL</t>
  </si>
  <si>
    <t>SANKET RAMESH FUKE</t>
  </si>
  <si>
    <t>SUSHIL S KHATRI</t>
  </si>
  <si>
    <t>SUSHILA</t>
  </si>
  <si>
    <t>YOGESH AGRAWAL</t>
  </si>
  <si>
    <t>HEALTHYLIFE</t>
  </si>
  <si>
    <t>TGISME FUND</t>
  </si>
  <si>
    <t>HEERAISP</t>
  </si>
  <si>
    <t>HILTON</t>
  </si>
  <si>
    <t>MAGNUM HEALTH AND SAFETY PRIVATE LIMTED</t>
  </si>
  <si>
    <t>PATRONUS TRADETECH LLP</t>
  </si>
  <si>
    <t>MAHESH KUMAR</t>
  </si>
  <si>
    <t>KAUSHAL HITESHBHAI PARIKH</t>
  </si>
  <si>
    <t>LAKSHYARJAIN</t>
  </si>
  <si>
    <t>JAIHINDS</t>
  </si>
  <si>
    <t>PARTH MUKESHBHAI BHAVSAR</t>
  </si>
  <si>
    <t>MINESH NIRANJAN SHAH</t>
  </si>
  <si>
    <t>JAYKAILASH</t>
  </si>
  <si>
    <t>PRIYA KABRA</t>
  </si>
  <si>
    <t>ANILA CHHABRA</t>
  </si>
  <si>
    <t>KKALPANAIND</t>
  </si>
  <si>
    <t>LIABLE TEXTILES PRIVATE LIMITED</t>
  </si>
  <si>
    <t>MMLF</t>
  </si>
  <si>
    <t>PRAKASH RAVJI CHOPDA</t>
  </si>
  <si>
    <t>SONAL ANIL VICHARE</t>
  </si>
  <si>
    <t>MODIPON</t>
  </si>
  <si>
    <t>LOTUS GLOBAL INVESTMENTS LTD</t>
  </si>
  <si>
    <t>NAKSH</t>
  </si>
  <si>
    <t>NARMP</t>
  </si>
  <si>
    <t>VRAJLAL VAGHASIA JITEN</t>
  </si>
  <si>
    <t>TWINKLE PRATIK SHAH</t>
  </si>
  <si>
    <t>PARIKH RAJNIKANT BABULAL</t>
  </si>
  <si>
    <t>G DAS CAPITAL MARKETS PVT LTD</t>
  </si>
  <si>
    <t>SP AND NISHA PRIVATE LIMITED</t>
  </si>
  <si>
    <t>DIVYESH SHANTILAL SHAH (HUF)</t>
  </si>
  <si>
    <t>VIRENDRA SHRIKUMAR PAPALKAR</t>
  </si>
  <si>
    <t>PROFINC</t>
  </si>
  <si>
    <t>TRIYAMB SECURITIES PRIVATE LIMITED</t>
  </si>
  <si>
    <t>DILKUSH BAFNA J</t>
  </si>
  <si>
    <t>PULSRIN</t>
  </si>
  <si>
    <t>PANKAJKUMAR KANAIYALAL GOHIL</t>
  </si>
  <si>
    <t>COMFORT ADVERTISING PVT LTD</t>
  </si>
  <si>
    <t>DENIM FEB (MUMBAI) PVT LTD</t>
  </si>
  <si>
    <t>QUASAR</t>
  </si>
  <si>
    <t>RAHUL JAYATILAL NISHAR</t>
  </si>
  <si>
    <t>SITADEVI</t>
  </si>
  <si>
    <t>ALPESHBHAI DULABHAI KAKDIYA</t>
  </si>
  <si>
    <t>RAJKOTINV</t>
  </si>
  <si>
    <t>MALLIKA RATHI</t>
  </si>
  <si>
    <t>MOTI LAL LAXKAR</t>
  </si>
  <si>
    <t>SAURABH GUPTA</t>
  </si>
  <si>
    <t>INTELLECT STOCK BROKING LIMITED</t>
  </si>
  <si>
    <t>RCL</t>
  </si>
  <si>
    <t>PARVATHYBALAKRISHNAPILLAI</t>
  </si>
  <si>
    <t>BEENA K U</t>
  </si>
  <si>
    <t>KOCHAR VIVEK KASTURCHAND</t>
  </si>
  <si>
    <t>BIMLA MAHESWARI</t>
  </si>
  <si>
    <t>NOPEA CAPITAL SERVICES PRIVATE LIMITED</t>
  </si>
  <si>
    <t>SATTRIX</t>
  </si>
  <si>
    <t>RAJESHPANDEY</t>
  </si>
  <si>
    <t>SHANTIGURU</t>
  </si>
  <si>
    <t>MAMTA TULSHYAN</t>
  </si>
  <si>
    <t>KRISHNA TRADE FINANCE</t>
  </si>
  <si>
    <t>SICAGEN</t>
  </si>
  <si>
    <t>AMI HOLDINGS PRIVATE LIMITED</t>
  </si>
  <si>
    <t>DKL BROKING &amp; INFRA LLP</t>
  </si>
  <si>
    <t>CREDIBLE NIVESH LIMITED</t>
  </si>
  <si>
    <t>SRUSTEELS</t>
  </si>
  <si>
    <t>STARLENT</t>
  </si>
  <si>
    <t>STERPOW</t>
  </si>
  <si>
    <t>RINKU VIPUL PARMAR</t>
  </si>
  <si>
    <t>SUDARSHAN</t>
  </si>
  <si>
    <t>SAROJ GUPTA</t>
  </si>
  <si>
    <t>SUPERSHAKT</t>
  </si>
  <si>
    <t>KINGSMAN WEALTH FUND PCC - KIF II</t>
  </si>
  <si>
    <t>CONNECOR INVESTMENT ENTERPRISE LTD</t>
  </si>
  <si>
    <t>CHIRANGGI IRISH SHAH</t>
  </si>
  <si>
    <t>TRANSFRE</t>
  </si>
  <si>
    <t>SHIVSWAROOP JAGMOHANLAL GUPTA</t>
  </si>
  <si>
    <t>TRANSPACT</t>
  </si>
  <si>
    <t>ICHHABEN ABHUBHAI DESAI</t>
  </si>
  <si>
    <t>ZIMLAB</t>
  </si>
  <si>
    <t>MATHEW CYRIAC</t>
  </si>
  <si>
    <t>ELIMATH ADVISORS PRIVATE LIMITED</t>
  </si>
  <si>
    <t>ZODJRDMKJ</t>
  </si>
  <si>
    <t>APOLLOPIPE</t>
  </si>
  <si>
    <t>Apollo Pipes Limited</t>
  </si>
  <si>
    <t>BRACEPORT</t>
  </si>
  <si>
    <t>Brace Port Logistics Ltd</t>
  </si>
  <si>
    <t>SETU SECURITIES PVT LTD</t>
  </si>
  <si>
    <t>LAROIA MONA</t>
  </si>
  <si>
    <t>SHUBHAM FINANCIAL SERVICES</t>
  </si>
  <si>
    <t>PLUTUS RESEARCH PRIVATE LIMITED</t>
  </si>
  <si>
    <t>DLINKINDIA</t>
  </si>
  <si>
    <t>D-Link India Ltd</t>
  </si>
  <si>
    <t>FORCAS</t>
  </si>
  <si>
    <t>Forcas Studio Limited</t>
  </si>
  <si>
    <t>VISHAL SRIVASTAVA</t>
  </si>
  <si>
    <t>GEOJITFSL</t>
  </si>
  <si>
    <t>Geojit Fin Serv Ltd</t>
  </si>
  <si>
    <t>Hilton Metal Forging Limi</t>
  </si>
  <si>
    <t>ESAAR (INDIA) LIMITED</t>
  </si>
  <si>
    <t>NIDHI NARESH NANDU</t>
  </si>
  <si>
    <t>MUKUL AVANISH VARMA</t>
  </si>
  <si>
    <t>HOVS</t>
  </si>
  <si>
    <t>HOV Services Limited</t>
  </si>
  <si>
    <t>IPHL</t>
  </si>
  <si>
    <t>Indian Phosphate Limited</t>
  </si>
  <si>
    <t>MANISH JHUNJHUNWALA</t>
  </si>
  <si>
    <t>JAYBEE</t>
  </si>
  <si>
    <t>Jay Bee Laminations Ltd</t>
  </si>
  <si>
    <t>CINCO STOCK VISION LLP</t>
  </si>
  <si>
    <t>SPRING VENTURES</t>
  </si>
  <si>
    <t>JM Financial Limited</t>
  </si>
  <si>
    <t>LAXMICOT</t>
  </si>
  <si>
    <t>Laxmi Cotspin Limited</t>
  </si>
  <si>
    <t>PUNEET MITTAL HUF</t>
  </si>
  <si>
    <t>MATRIMONY</t>
  </si>
  <si>
    <t>Matrimony.Com Limited</t>
  </si>
  <si>
    <t>MEDIASSIST</t>
  </si>
  <si>
    <t>Medi Assist Health Ser L</t>
  </si>
  <si>
    <t>GOLDMAN SACHS FUNDS - GOLDMAN SACHS INDIA EQUITY PORTFOLIO</t>
  </si>
  <si>
    <t>ICICI PRUDENTIAL MUTUAL FUND</t>
  </si>
  <si>
    <t>SMALLCAP WORLD FUND INC</t>
  </si>
  <si>
    <t>ADITYA BIRLA SUN LIFE MUTUAL FUND</t>
  </si>
  <si>
    <t>Orient Cement Ltd.</t>
  </si>
  <si>
    <t>PARTH INFIN BROKERS PVT LTD</t>
  </si>
  <si>
    <t>PREMIERENE</t>
  </si>
  <si>
    <t>Premier Energies Limited</t>
  </si>
  <si>
    <t>PRITIKA</t>
  </si>
  <si>
    <t>Pritika Eng Compo Ltd</t>
  </si>
  <si>
    <t>MINERVA VENTURES FUND</t>
  </si>
  <si>
    <t>GAYATRIBEN NISHANT SHAH</t>
  </si>
  <si>
    <t>RAMASTEEL</t>
  </si>
  <si>
    <t>Rama Steel Tubes Limited</t>
  </si>
  <si>
    <t>SKSE SECURITIES LTD</t>
  </si>
  <si>
    <t>ANKIT GUPTA</t>
  </si>
  <si>
    <t>SAROJA</t>
  </si>
  <si>
    <t>Saroja Pharma Indus Ind L</t>
  </si>
  <si>
    <t>VARDAAN NAGPAL</t>
  </si>
  <si>
    <t>SARTELE</t>
  </si>
  <si>
    <t>Sar Televenture Limited</t>
  </si>
  <si>
    <t>SERVICE</t>
  </si>
  <si>
    <t>Service Care Limited</t>
  </si>
  <si>
    <t>SHARDA SUBHASHCHANDRA BHAT</t>
  </si>
  <si>
    <t>TARAPUR</t>
  </si>
  <si>
    <t>Tarapur Transformers Ltd</t>
  </si>
  <si>
    <t>TFCILTD</t>
  </si>
  <si>
    <t>Tourism Finance Corp</t>
  </si>
  <si>
    <t>LEGENDS GLOBAL OPPORTUNITIES (SINGAPORE) PTE. LTD.</t>
  </si>
  <si>
    <t>TI</t>
  </si>
  <si>
    <t>Tilaknagar Industries Ltd</t>
  </si>
  <si>
    <t>VDEAL</t>
  </si>
  <si>
    <t>Vdeal System Limited</t>
  </si>
  <si>
    <t>PATEL ANAND RAJESHBHAI</t>
  </si>
  <si>
    <t>VIVEK KUMAR BHAGAT</t>
  </si>
  <si>
    <t>SOOSAN .</t>
  </si>
  <si>
    <t>JITENDRA MULARAM CHOUDHARY</t>
  </si>
  <si>
    <t>VLEGOV</t>
  </si>
  <si>
    <t>VL E Gov and IT Sol Ltd</t>
  </si>
  <si>
    <t>KABEELON SALES CORP</t>
  </si>
  <si>
    <t>AKSHAR</t>
  </si>
  <si>
    <t>Akshar Spintex Limited</t>
  </si>
  <si>
    <t>SIVAPRASAD SIVARAMAKRISHNAN</t>
  </si>
  <si>
    <t>ATAL-RE</t>
  </si>
  <si>
    <t>Atal Realtech Limited</t>
  </si>
  <si>
    <t>MOHIT STEEL INDUSTRIES PVT LIMITED</t>
  </si>
  <si>
    <t>EXICOM</t>
  </si>
  <si>
    <t>Exicom Tele Systems Ltd</t>
  </si>
  <si>
    <t>RARE ENTERPRISE</t>
  </si>
  <si>
    <t>WEALTHGROW INVESTMENT</t>
  </si>
  <si>
    <t>MAHAMMADFARUK HAJIBHAI MIR</t>
  </si>
  <si>
    <t>GOLDIAM</t>
  </si>
  <si>
    <t>Goldiam International Lim</t>
  </si>
  <si>
    <t>RASHESH  BHANSALI</t>
  </si>
  <si>
    <t>KABRA  PRIYA</t>
  </si>
  <si>
    <t>NEXIA INTERNATIONAL PRIVATE LIMITED</t>
  </si>
  <si>
    <t>GHANSHYAMBHAI MANSUKHBHAI KHAMBHAYATA</t>
  </si>
  <si>
    <t>VANRAJ DADBHAI KAHOR</t>
  </si>
  <si>
    <t>Jindal Stainless Limited</t>
  </si>
  <si>
    <t>LOTUS GLOBAL INVESTMENTS LIMITED</t>
  </si>
  <si>
    <t>RAMESH PATEL</t>
  </si>
  <si>
    <t>NOVO HOLDINGS A/S</t>
  </si>
  <si>
    <t>BESSEMER INDIA CAPITAL HOLDINGS II LIMITED</t>
  </si>
  <si>
    <t>PRITIKA AUTO INDUSTRIES LIMITED</t>
  </si>
  <si>
    <t>DEVSHREEBEN PRADIPKUMAR PANCHAL</t>
  </si>
  <si>
    <t>PRADIP HASMUKHBHAI PANCHAL</t>
  </si>
  <si>
    <t>NANDUBA ASHOKSINH BHATI</t>
  </si>
  <si>
    <t>RASHI ENTERPRISES</t>
  </si>
  <si>
    <t>PUSHPABEN PANKJBHAI PATEL</t>
  </si>
  <si>
    <t>CONNECOR INVESTMENT ENTERPRISE LIMITED .</t>
  </si>
  <si>
    <t>NISHITA SHAH</t>
  </si>
  <si>
    <t>HIRALAL JAGDISHCHAND PAREKH</t>
  </si>
  <si>
    <t>J.P.FINANCIAL SERVICES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</si>
</sst>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61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46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2" fontId="4" fillId="2" borderId="41" xfId="0" applyNumberFormat="1" applyFont="1" applyFill="1" applyBorder="1" applyAlignment="1">
      <alignment horizontal="center" vertical="center"/>
    </xf>
    <xf numFmtId="0" fontId="61" fillId="0" borderId="22" xfId="0" applyFont="1" applyBorder="1"/>
    <xf numFmtId="1" fontId="4" fillId="2" borderId="7" xfId="0" applyNumberFormat="1" applyFont="1" applyFill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 wrapText="1"/>
    </xf>
    <xf numFmtId="0" fontId="16" fillId="0" borderId="5" xfId="0" applyFont="1" applyBorder="1"/>
    <xf numFmtId="167" fontId="4" fillId="2" borderId="7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167" fontId="4" fillId="2" borderId="28" xfId="0" applyNumberFormat="1" applyFont="1" applyFill="1" applyBorder="1" applyAlignment="1">
      <alignment horizontal="center" vertical="center"/>
    </xf>
    <xf numFmtId="15" fontId="7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4" fillId="2" borderId="44" xfId="0" applyFont="1" applyFill="1" applyBorder="1"/>
    <xf numFmtId="0" fontId="4" fillId="2" borderId="45" xfId="0" applyFont="1" applyFill="1" applyBorder="1"/>
    <xf numFmtId="0" fontId="4" fillId="2" borderId="42" xfId="0" applyFont="1" applyFill="1" applyBorder="1"/>
    <xf numFmtId="0" fontId="4" fillId="3" borderId="43" xfId="0" applyFont="1" applyFill="1" applyBorder="1"/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36" fillId="2" borderId="43" xfId="0" applyFont="1" applyFill="1" applyBorder="1" applyAlignment="1">
      <alignment horizontal="left"/>
    </xf>
    <xf numFmtId="0" fontId="4" fillId="2" borderId="48" xfId="0" applyFont="1" applyFill="1" applyBorder="1"/>
    <xf numFmtId="0" fontId="4" fillId="2" borderId="49" xfId="0" applyFont="1" applyFill="1" applyBorder="1"/>
    <xf numFmtId="0" fontId="4" fillId="3" borderId="45" xfId="0" applyFont="1" applyFill="1" applyBorder="1"/>
    <xf numFmtId="0" fontId="4" fillId="3" borderId="42" xfId="0" applyFont="1" applyFill="1" applyBorder="1"/>
    <xf numFmtId="0" fontId="0" fillId="0" borderId="46" xfId="0" applyBorder="1"/>
    <xf numFmtId="0" fontId="5" fillId="3" borderId="22" xfId="0" applyFont="1" applyFill="1" applyBorder="1"/>
    <xf numFmtId="0" fontId="6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4" fillId="3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28" xfId="0" applyFont="1" applyFill="1" applyBorder="1"/>
    <xf numFmtId="16" fontId="37" fillId="0" borderId="28" xfId="0" applyNumberFormat="1" applyFont="1" applyFill="1" applyBorder="1" applyAlignment="1">
      <alignment horizontal="center" vertical="center"/>
    </xf>
    <xf numFmtId="0" fontId="38" fillId="0" borderId="39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5" fontId="37" fillId="0" borderId="0" xfId="0" applyNumberFormat="1" applyFont="1" applyFill="1" applyAlignment="1">
      <alignment horizontal="center" vertical="center"/>
    </xf>
    <xf numFmtId="0" fontId="37" fillId="0" borderId="0" xfId="0" applyFont="1" applyFill="1"/>
    <xf numFmtId="0" fontId="37" fillId="0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45539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45539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2" t="s">
        <v>16</v>
      </c>
      <c r="B9" s="354" t="s">
        <v>17</v>
      </c>
      <c r="C9" s="354" t="s">
        <v>18</v>
      </c>
      <c r="D9" s="354" t="s">
        <v>19</v>
      </c>
      <c r="E9" s="26" t="s">
        <v>20</v>
      </c>
      <c r="F9" s="26" t="s">
        <v>21</v>
      </c>
      <c r="G9" s="349" t="s">
        <v>22</v>
      </c>
      <c r="H9" s="350"/>
      <c r="I9" s="351"/>
      <c r="J9" s="349" t="s">
        <v>23</v>
      </c>
      <c r="K9" s="350"/>
      <c r="L9" s="351"/>
      <c r="M9" s="26"/>
      <c r="N9" s="27"/>
      <c r="O9" s="27"/>
      <c r="P9" s="27"/>
    </row>
    <row r="10" spans="1:16" ht="40.200000000000003">
      <c r="A10" s="353"/>
      <c r="B10" s="355"/>
      <c r="C10" s="355"/>
      <c r="D10" s="355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798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25354.55</v>
      </c>
      <c r="F11" s="197">
        <v>25335.883333333331</v>
      </c>
      <c r="G11" s="196">
        <v>25273.766666666663</v>
      </c>
      <c r="H11" s="196">
        <v>25192.98333333333</v>
      </c>
      <c r="I11" s="196">
        <v>25130.866666666661</v>
      </c>
      <c r="J11" s="196">
        <v>25416.666666666664</v>
      </c>
      <c r="K11" s="196">
        <v>25478.783333333333</v>
      </c>
      <c r="L11" s="196">
        <v>25559.566666666666</v>
      </c>
      <c r="M11" s="195">
        <v>25398</v>
      </c>
      <c r="N11" s="195">
        <v>25255.1</v>
      </c>
      <c r="O11" s="195">
        <v>16277250</v>
      </c>
      <c r="P11" s="198">
        <v>9.7048533571534919E-3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51834.1</v>
      </c>
      <c r="F12" s="197">
        <v>51748.033333333333</v>
      </c>
      <c r="G12" s="196">
        <v>51611.066666666666</v>
      </c>
      <c r="H12" s="196">
        <v>51388.033333333333</v>
      </c>
      <c r="I12" s="196">
        <v>51251.066666666666</v>
      </c>
      <c r="J12" s="196">
        <v>51971.066666666666</v>
      </c>
      <c r="K12" s="196">
        <v>52108.033333333326</v>
      </c>
      <c r="L12" s="196">
        <v>52331.066666666666</v>
      </c>
      <c r="M12" s="195">
        <v>51885</v>
      </c>
      <c r="N12" s="195">
        <v>51525</v>
      </c>
      <c r="O12" s="195">
        <v>2541960</v>
      </c>
      <c r="P12" s="198">
        <v>3.5769276323581664E-3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23960.400000000001</v>
      </c>
      <c r="F13" s="210">
        <v>23886.383333333335</v>
      </c>
      <c r="G13" s="212">
        <v>23788.066666666669</v>
      </c>
      <c r="H13" s="212">
        <v>23615.733333333334</v>
      </c>
      <c r="I13" s="212">
        <v>23517.416666666668</v>
      </c>
      <c r="J13" s="212">
        <v>24058.716666666671</v>
      </c>
      <c r="K13" s="212">
        <v>24157.033333333336</v>
      </c>
      <c r="L13" s="212">
        <v>24329.366666666672</v>
      </c>
      <c r="M13" s="213">
        <v>23984.7</v>
      </c>
      <c r="N13" s="213">
        <v>23714.05</v>
      </c>
      <c r="O13" s="213">
        <v>125925</v>
      </c>
      <c r="P13" s="214">
        <v>0.65310141122415488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13259.95</v>
      </c>
      <c r="F14" s="210">
        <v>13243.949999999999</v>
      </c>
      <c r="G14" s="212">
        <v>13208.099999999999</v>
      </c>
      <c r="H14" s="212">
        <v>13156.25</v>
      </c>
      <c r="I14" s="212">
        <v>13120.4</v>
      </c>
      <c r="J14" s="212">
        <v>13295.799999999997</v>
      </c>
      <c r="K14" s="212">
        <v>13331.65</v>
      </c>
      <c r="L14" s="212">
        <v>13383.499999999996</v>
      </c>
      <c r="M14" s="213">
        <v>13279.8</v>
      </c>
      <c r="N14" s="213">
        <v>13192.1</v>
      </c>
      <c r="O14" s="213">
        <v>2243600</v>
      </c>
      <c r="P14" s="214">
        <v>-2.3567077237760681E-3</v>
      </c>
    </row>
    <row r="15" spans="1:16" ht="12.75" customHeight="1">
      <c r="A15" s="206">
        <v>5</v>
      </c>
      <c r="B15" s="269" t="s">
        <v>34</v>
      </c>
      <c r="C15" s="210" t="s">
        <v>842</v>
      </c>
      <c r="D15" s="211">
        <v>45562</v>
      </c>
      <c r="E15" s="210">
        <v>75542.8</v>
      </c>
      <c r="F15" s="210">
        <v>75483.066666666666</v>
      </c>
      <c r="G15" s="212">
        <v>75366.133333333331</v>
      </c>
      <c r="H15" s="212">
        <v>75189.46666666666</v>
      </c>
      <c r="I15" s="212">
        <v>75072.533333333326</v>
      </c>
      <c r="J15" s="212">
        <v>75659.733333333337</v>
      </c>
      <c r="K15" s="212">
        <v>75776.666666666657</v>
      </c>
      <c r="L15" s="212">
        <v>75953.333333333343</v>
      </c>
      <c r="M15" s="213">
        <v>75600</v>
      </c>
      <c r="N15" s="213">
        <v>75306.399999999994</v>
      </c>
      <c r="O15" s="213">
        <v>15180</v>
      </c>
      <c r="P15" s="214">
        <v>5.7103064066852366E-2</v>
      </c>
    </row>
    <row r="16" spans="1:16" ht="12.75" customHeight="1">
      <c r="A16" s="206">
        <v>6</v>
      </c>
      <c r="B16" s="218" t="s">
        <v>832</v>
      </c>
      <c r="C16" s="215" t="s">
        <v>39</v>
      </c>
      <c r="D16" s="211">
        <v>45561</v>
      </c>
      <c r="E16" s="210">
        <v>626.70000000000005</v>
      </c>
      <c r="F16" s="210">
        <v>629.55000000000007</v>
      </c>
      <c r="G16" s="212">
        <v>622.80000000000018</v>
      </c>
      <c r="H16" s="212">
        <v>618.90000000000009</v>
      </c>
      <c r="I16" s="212">
        <v>612.1500000000002</v>
      </c>
      <c r="J16" s="212">
        <v>633.45000000000016</v>
      </c>
      <c r="K16" s="212">
        <v>640.19999999999993</v>
      </c>
      <c r="L16" s="212">
        <v>644.10000000000014</v>
      </c>
      <c r="M16" s="213">
        <v>636.29999999999995</v>
      </c>
      <c r="N16" s="213">
        <v>625.65</v>
      </c>
      <c r="O16" s="213">
        <v>13703000</v>
      </c>
      <c r="P16" s="214">
        <v>5.5375847196549602E-2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7797.6</v>
      </c>
      <c r="F17" s="210">
        <v>7792.3</v>
      </c>
      <c r="G17" s="212">
        <v>7720.35</v>
      </c>
      <c r="H17" s="212">
        <v>7643.1</v>
      </c>
      <c r="I17" s="212">
        <v>7571.1500000000005</v>
      </c>
      <c r="J17" s="212">
        <v>7869.55</v>
      </c>
      <c r="K17" s="212">
        <v>7941.4999999999991</v>
      </c>
      <c r="L17" s="212">
        <v>8018.75</v>
      </c>
      <c r="M17" s="213">
        <v>7864.25</v>
      </c>
      <c r="N17" s="213">
        <v>7715.05</v>
      </c>
      <c r="O17" s="213">
        <v>1517500</v>
      </c>
      <c r="P17" s="214">
        <v>-7.9267794394050836E-3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29848.35</v>
      </c>
      <c r="F18" s="210">
        <v>30056.116666666669</v>
      </c>
      <c r="G18" s="212">
        <v>29592.233333333337</v>
      </c>
      <c r="H18" s="212">
        <v>29336.116666666669</v>
      </c>
      <c r="I18" s="212">
        <v>28872.233333333337</v>
      </c>
      <c r="J18" s="212">
        <v>30312.233333333337</v>
      </c>
      <c r="K18" s="212">
        <v>30776.116666666669</v>
      </c>
      <c r="L18" s="212">
        <v>31032.233333333337</v>
      </c>
      <c r="M18" s="213">
        <v>30520</v>
      </c>
      <c r="N18" s="213">
        <v>29800</v>
      </c>
      <c r="O18" s="213">
        <v>115260</v>
      </c>
      <c r="P18" s="214">
        <v>-2.0064614861418126E-2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226.14</v>
      </c>
      <c r="F19" s="210">
        <v>226.82333333333335</v>
      </c>
      <c r="G19" s="212">
        <v>223.51666666666671</v>
      </c>
      <c r="H19" s="212">
        <v>220.89333333333335</v>
      </c>
      <c r="I19" s="212">
        <v>217.5866666666667</v>
      </c>
      <c r="J19" s="212">
        <v>229.44666666666672</v>
      </c>
      <c r="K19" s="212">
        <v>232.75333333333339</v>
      </c>
      <c r="L19" s="212">
        <v>235.37666666666672</v>
      </c>
      <c r="M19" s="213">
        <v>230.13</v>
      </c>
      <c r="N19" s="213">
        <v>224.2</v>
      </c>
      <c r="O19" s="213">
        <v>70615800</v>
      </c>
      <c r="P19" s="214">
        <v>1.3485235991629853E-2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317.7</v>
      </c>
      <c r="F20" s="210">
        <v>320.05</v>
      </c>
      <c r="G20" s="212">
        <v>314.8</v>
      </c>
      <c r="H20" s="212">
        <v>311.89999999999998</v>
      </c>
      <c r="I20" s="212">
        <v>306.64999999999998</v>
      </c>
      <c r="J20" s="212">
        <v>322.95000000000005</v>
      </c>
      <c r="K20" s="212">
        <v>328.20000000000005</v>
      </c>
      <c r="L20" s="212">
        <v>331.10000000000008</v>
      </c>
      <c r="M20" s="213">
        <v>325.3</v>
      </c>
      <c r="N20" s="213">
        <v>317.14999999999998</v>
      </c>
      <c r="O20" s="213">
        <v>61068800</v>
      </c>
      <c r="P20" s="214">
        <v>5.0870207149568254E-2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2348.5500000000002</v>
      </c>
      <c r="F21" s="210">
        <v>2348.0833333333335</v>
      </c>
      <c r="G21" s="212">
        <v>2337.4666666666672</v>
      </c>
      <c r="H21" s="212">
        <v>2326.3833333333337</v>
      </c>
      <c r="I21" s="212">
        <v>2315.7666666666673</v>
      </c>
      <c r="J21" s="212">
        <v>2359.166666666667</v>
      </c>
      <c r="K21" s="212">
        <v>2369.7833333333328</v>
      </c>
      <c r="L21" s="212">
        <v>2380.8666666666668</v>
      </c>
      <c r="M21" s="213">
        <v>2358.6999999999998</v>
      </c>
      <c r="N21" s="213">
        <v>2337</v>
      </c>
      <c r="O21" s="213">
        <v>5374200</v>
      </c>
      <c r="P21" s="214">
        <v>-1.0440258520687178E-2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3056.2</v>
      </c>
      <c r="F22" s="210">
        <v>3056.1333333333337</v>
      </c>
      <c r="G22" s="212">
        <v>3041.3666666666672</v>
      </c>
      <c r="H22" s="212">
        <v>3026.5333333333338</v>
      </c>
      <c r="I22" s="212">
        <v>3011.7666666666673</v>
      </c>
      <c r="J22" s="212">
        <v>3070.9666666666672</v>
      </c>
      <c r="K22" s="212">
        <v>3085.7333333333336</v>
      </c>
      <c r="L22" s="212">
        <v>3100.5666666666671</v>
      </c>
      <c r="M22" s="213">
        <v>3070.9</v>
      </c>
      <c r="N22" s="213">
        <v>3041.3</v>
      </c>
      <c r="O22" s="213">
        <v>23280600</v>
      </c>
      <c r="P22" s="214">
        <v>7.8181818181818179E-3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1484.35</v>
      </c>
      <c r="F23" s="210">
        <v>1489.3666666666668</v>
      </c>
      <c r="G23" s="212">
        <v>1476.8833333333337</v>
      </c>
      <c r="H23" s="212">
        <v>1469.416666666667</v>
      </c>
      <c r="I23" s="212">
        <v>1456.9333333333338</v>
      </c>
      <c r="J23" s="212">
        <v>1496.8333333333335</v>
      </c>
      <c r="K23" s="212">
        <v>1509.3166666666666</v>
      </c>
      <c r="L23" s="212">
        <v>1516.7833333333333</v>
      </c>
      <c r="M23" s="213">
        <v>1501.85</v>
      </c>
      <c r="N23" s="213">
        <v>1481.9</v>
      </c>
      <c r="O23" s="213">
        <v>28931200</v>
      </c>
      <c r="P23" s="214">
        <v>4.3184248163628033E-3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6126.95</v>
      </c>
      <c r="F24" s="210">
        <v>6130.9833333333336</v>
      </c>
      <c r="G24" s="212">
        <v>6064.9666666666672</v>
      </c>
      <c r="H24" s="212">
        <v>6002.9833333333336</v>
      </c>
      <c r="I24" s="212">
        <v>5936.9666666666672</v>
      </c>
      <c r="J24" s="212">
        <v>6192.9666666666672</v>
      </c>
      <c r="K24" s="212">
        <v>6258.9833333333336</v>
      </c>
      <c r="L24" s="212">
        <v>6320.9666666666672</v>
      </c>
      <c r="M24" s="213">
        <v>6197</v>
      </c>
      <c r="N24" s="213">
        <v>6069</v>
      </c>
      <c r="O24" s="213">
        <v>2229000</v>
      </c>
      <c r="P24" s="214">
        <v>-6.5959532935199218E-3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620.85</v>
      </c>
      <c r="F25" s="210">
        <v>621.5333333333333</v>
      </c>
      <c r="G25" s="212">
        <v>617.81666666666661</v>
      </c>
      <c r="H25" s="212">
        <v>614.7833333333333</v>
      </c>
      <c r="I25" s="212">
        <v>611.06666666666661</v>
      </c>
      <c r="J25" s="212">
        <v>624.56666666666661</v>
      </c>
      <c r="K25" s="212">
        <v>628.2833333333333</v>
      </c>
      <c r="L25" s="212">
        <v>631.31666666666661</v>
      </c>
      <c r="M25" s="213">
        <v>625.25</v>
      </c>
      <c r="N25" s="213">
        <v>618.5</v>
      </c>
      <c r="O25" s="213">
        <v>43910100</v>
      </c>
      <c r="P25" s="214">
        <v>-3.4722931432423047E-3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6884.7</v>
      </c>
      <c r="F26" s="210">
        <v>6907.45</v>
      </c>
      <c r="G26" s="212">
        <v>6848.3499999999995</v>
      </c>
      <c r="H26" s="212">
        <v>6812</v>
      </c>
      <c r="I26" s="212">
        <v>6752.9</v>
      </c>
      <c r="J26" s="212">
        <v>6943.7999999999993</v>
      </c>
      <c r="K26" s="212">
        <v>7002.9</v>
      </c>
      <c r="L26" s="212">
        <v>7039.2499999999991</v>
      </c>
      <c r="M26" s="213">
        <v>6966.55</v>
      </c>
      <c r="N26" s="213">
        <v>6871.1</v>
      </c>
      <c r="O26" s="213">
        <v>1771250</v>
      </c>
      <c r="P26" s="214">
        <v>5.8885069496338364E-2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502.8</v>
      </c>
      <c r="F27" s="210">
        <v>501.68333333333339</v>
      </c>
      <c r="G27" s="212">
        <v>498.46666666666681</v>
      </c>
      <c r="H27" s="212">
        <v>494.13333333333344</v>
      </c>
      <c r="I27" s="212">
        <v>490.91666666666686</v>
      </c>
      <c r="J27" s="212">
        <v>506.01666666666677</v>
      </c>
      <c r="K27" s="212">
        <v>509.23333333333335</v>
      </c>
      <c r="L27" s="212">
        <v>513.56666666666672</v>
      </c>
      <c r="M27" s="213">
        <v>504.9</v>
      </c>
      <c r="N27" s="213">
        <v>497.35</v>
      </c>
      <c r="O27" s="213">
        <v>12532400</v>
      </c>
      <c r="P27" s="214">
        <v>-1.4043065400561723E-2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252.45</v>
      </c>
      <c r="F28" s="210">
        <v>252.20000000000002</v>
      </c>
      <c r="G28" s="212">
        <v>250.90000000000003</v>
      </c>
      <c r="H28" s="212">
        <v>249.35000000000002</v>
      </c>
      <c r="I28" s="212">
        <v>248.05000000000004</v>
      </c>
      <c r="J28" s="212">
        <v>253.75000000000003</v>
      </c>
      <c r="K28" s="212">
        <v>255.05000000000004</v>
      </c>
      <c r="L28" s="212">
        <v>256.60000000000002</v>
      </c>
      <c r="M28" s="213">
        <v>253.5</v>
      </c>
      <c r="N28" s="213">
        <v>250.65</v>
      </c>
      <c r="O28" s="213">
        <v>63120000</v>
      </c>
      <c r="P28" s="214">
        <v>-3.3159639981051635E-3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3165.5</v>
      </c>
      <c r="F29" s="210">
        <v>3170.9166666666665</v>
      </c>
      <c r="G29" s="212">
        <v>3154.7333333333331</v>
      </c>
      <c r="H29" s="212">
        <v>3143.9666666666667</v>
      </c>
      <c r="I29" s="212">
        <v>3127.7833333333333</v>
      </c>
      <c r="J29" s="212">
        <v>3181.6833333333329</v>
      </c>
      <c r="K29" s="212">
        <v>3197.8666666666663</v>
      </c>
      <c r="L29" s="212">
        <v>3208.6333333333328</v>
      </c>
      <c r="M29" s="213">
        <v>3187.1</v>
      </c>
      <c r="N29" s="213">
        <v>3160.15</v>
      </c>
      <c r="O29" s="213">
        <v>9578600</v>
      </c>
      <c r="P29" s="214">
        <v>-1.0270717090307914E-2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1935.95</v>
      </c>
      <c r="F30" s="210">
        <v>1939.6833333333332</v>
      </c>
      <c r="G30" s="212">
        <v>1923.3666666666663</v>
      </c>
      <c r="H30" s="212">
        <v>1910.7833333333331</v>
      </c>
      <c r="I30" s="212">
        <v>1894.4666666666662</v>
      </c>
      <c r="J30" s="212">
        <v>1952.2666666666664</v>
      </c>
      <c r="K30" s="212">
        <v>1968.5833333333335</v>
      </c>
      <c r="L30" s="212">
        <v>1981.1666666666665</v>
      </c>
      <c r="M30" s="213">
        <v>1956</v>
      </c>
      <c r="N30" s="213">
        <v>1927.1</v>
      </c>
      <c r="O30" s="213">
        <v>4997439</v>
      </c>
      <c r="P30" s="214">
        <v>-7.7242585440501351E-3</v>
      </c>
    </row>
    <row r="31" spans="1:16" ht="12.75" customHeight="1">
      <c r="A31" s="206">
        <v>21</v>
      </c>
      <c r="B31" s="218" t="s">
        <v>832</v>
      </c>
      <c r="C31" s="210" t="s">
        <v>60</v>
      </c>
      <c r="D31" s="211">
        <v>45561</v>
      </c>
      <c r="E31" s="210">
        <v>7967.5</v>
      </c>
      <c r="F31" s="210">
        <v>7979.9666666666672</v>
      </c>
      <c r="G31" s="212">
        <v>7890.3333333333339</v>
      </c>
      <c r="H31" s="212">
        <v>7813.166666666667</v>
      </c>
      <c r="I31" s="212">
        <v>7723.5333333333338</v>
      </c>
      <c r="J31" s="212">
        <v>8057.1333333333341</v>
      </c>
      <c r="K31" s="212">
        <v>8146.7666666666673</v>
      </c>
      <c r="L31" s="212">
        <v>8223.9333333333343</v>
      </c>
      <c r="M31" s="213">
        <v>8069.6</v>
      </c>
      <c r="N31" s="213">
        <v>7902.8</v>
      </c>
      <c r="O31" s="213">
        <v>800300</v>
      </c>
      <c r="P31" s="214">
        <v>-2.0200783545543586E-2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673.2</v>
      </c>
      <c r="F32" s="210">
        <v>677.31666666666672</v>
      </c>
      <c r="G32" s="212">
        <v>666.88333333333344</v>
      </c>
      <c r="H32" s="212">
        <v>660.56666666666672</v>
      </c>
      <c r="I32" s="212">
        <v>650.13333333333344</v>
      </c>
      <c r="J32" s="212">
        <v>683.63333333333344</v>
      </c>
      <c r="K32" s="212">
        <v>694.06666666666661</v>
      </c>
      <c r="L32" s="212">
        <v>700.38333333333344</v>
      </c>
      <c r="M32" s="213">
        <v>687.75</v>
      </c>
      <c r="N32" s="213">
        <v>671</v>
      </c>
      <c r="O32" s="213">
        <v>20062000</v>
      </c>
      <c r="P32" s="214">
        <v>-2.3128986706919218E-2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1558.55</v>
      </c>
      <c r="F33" s="210">
        <v>1564.0833333333333</v>
      </c>
      <c r="G33" s="212">
        <v>1550.2666666666664</v>
      </c>
      <c r="H33" s="212">
        <v>1541.9833333333331</v>
      </c>
      <c r="I33" s="212">
        <v>1528.1666666666663</v>
      </c>
      <c r="J33" s="212">
        <v>1572.3666666666666</v>
      </c>
      <c r="K33" s="212">
        <v>1586.1833333333336</v>
      </c>
      <c r="L33" s="212">
        <v>1594.4666666666667</v>
      </c>
      <c r="M33" s="213">
        <v>1577.9</v>
      </c>
      <c r="N33" s="213">
        <v>1555.8</v>
      </c>
      <c r="O33" s="213">
        <v>10297650</v>
      </c>
      <c r="P33" s="214">
        <v>3.0207989435457248E-2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1194.8499999999999</v>
      </c>
      <c r="F34" s="210">
        <v>1191.55</v>
      </c>
      <c r="G34" s="212">
        <v>1186.3</v>
      </c>
      <c r="H34" s="212">
        <v>1177.75</v>
      </c>
      <c r="I34" s="212">
        <v>1172.5</v>
      </c>
      <c r="J34" s="212">
        <v>1200.0999999999999</v>
      </c>
      <c r="K34" s="212">
        <v>1205.3499999999999</v>
      </c>
      <c r="L34" s="212">
        <v>1213.8999999999999</v>
      </c>
      <c r="M34" s="213">
        <v>1196.8</v>
      </c>
      <c r="N34" s="213">
        <v>1183</v>
      </c>
      <c r="O34" s="213">
        <v>57411875</v>
      </c>
      <c r="P34" s="214">
        <v>7.9110799008097615E-3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11099.9</v>
      </c>
      <c r="F35" s="210">
        <v>11117.966666666667</v>
      </c>
      <c r="G35" s="212">
        <v>11056.933333333334</v>
      </c>
      <c r="H35" s="212">
        <v>11013.966666666667</v>
      </c>
      <c r="I35" s="212">
        <v>10952.933333333334</v>
      </c>
      <c r="J35" s="212">
        <v>11160.933333333334</v>
      </c>
      <c r="K35" s="212">
        <v>11221.966666666667</v>
      </c>
      <c r="L35" s="212">
        <v>11264.933333333334</v>
      </c>
      <c r="M35" s="213">
        <v>11179</v>
      </c>
      <c r="N35" s="213">
        <v>11075</v>
      </c>
      <c r="O35" s="213">
        <v>1704225</v>
      </c>
      <c r="P35" s="214">
        <v>-2.0202907461899953E-3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1870.2</v>
      </c>
      <c r="F36" s="210">
        <v>1855.3833333333332</v>
      </c>
      <c r="G36" s="212">
        <v>1834.9666666666665</v>
      </c>
      <c r="H36" s="212">
        <v>1799.7333333333333</v>
      </c>
      <c r="I36" s="212">
        <v>1779.3166666666666</v>
      </c>
      <c r="J36" s="212">
        <v>1890.6166666666663</v>
      </c>
      <c r="K36" s="212">
        <v>1911.0333333333333</v>
      </c>
      <c r="L36" s="212">
        <v>1946.2666666666662</v>
      </c>
      <c r="M36" s="213">
        <v>1875.8</v>
      </c>
      <c r="N36" s="213">
        <v>1820.15</v>
      </c>
      <c r="O36" s="213">
        <v>13969000</v>
      </c>
      <c r="P36" s="214">
        <v>-2.5701830863121184E-2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7382.75</v>
      </c>
      <c r="F37" s="210">
        <v>7369.5333333333328</v>
      </c>
      <c r="G37" s="212">
        <v>7263.4166666666661</v>
      </c>
      <c r="H37" s="212">
        <v>7144.083333333333</v>
      </c>
      <c r="I37" s="212">
        <v>7037.9666666666662</v>
      </c>
      <c r="J37" s="212">
        <v>7488.8666666666659</v>
      </c>
      <c r="K37" s="212">
        <v>7594.9833333333327</v>
      </c>
      <c r="L37" s="212">
        <v>7714.3166666666657</v>
      </c>
      <c r="M37" s="213">
        <v>7475.65</v>
      </c>
      <c r="N37" s="213">
        <v>7250.2</v>
      </c>
      <c r="O37" s="213">
        <v>10621500</v>
      </c>
      <c r="P37" s="214">
        <v>1.761655549035341E-2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2938.1</v>
      </c>
      <c r="F38" s="210">
        <v>2923.1666666666665</v>
      </c>
      <c r="G38" s="212">
        <v>2893.6333333333332</v>
      </c>
      <c r="H38" s="212">
        <v>2849.1666666666665</v>
      </c>
      <c r="I38" s="212">
        <v>2819.6333333333332</v>
      </c>
      <c r="J38" s="212">
        <v>2967.6333333333332</v>
      </c>
      <c r="K38" s="212">
        <v>2997.166666666667</v>
      </c>
      <c r="L38" s="212">
        <v>3041.6333333333332</v>
      </c>
      <c r="M38" s="213">
        <v>2952.7</v>
      </c>
      <c r="N38" s="213">
        <v>2878.7</v>
      </c>
      <c r="O38" s="213">
        <v>2131500</v>
      </c>
      <c r="P38" s="214">
        <v>7.749469214437367E-2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591.6</v>
      </c>
      <c r="F39" s="210">
        <v>591.56666666666672</v>
      </c>
      <c r="G39" s="212">
        <v>586.93333333333339</v>
      </c>
      <c r="H39" s="212">
        <v>582.26666666666665</v>
      </c>
      <c r="I39" s="212">
        <v>577.63333333333333</v>
      </c>
      <c r="J39" s="212">
        <v>596.23333333333346</v>
      </c>
      <c r="K39" s="212">
        <v>600.8666666666669</v>
      </c>
      <c r="L39" s="212">
        <v>605.53333333333353</v>
      </c>
      <c r="M39" s="213">
        <v>596.20000000000005</v>
      </c>
      <c r="N39" s="213">
        <v>586.9</v>
      </c>
      <c r="O39" s="213">
        <v>11766400</v>
      </c>
      <c r="P39" s="214">
        <v>-1.8026438776872745E-2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202.49</v>
      </c>
      <c r="F40" s="210">
        <v>203.38333333333335</v>
      </c>
      <c r="G40" s="212">
        <v>200.9366666666667</v>
      </c>
      <c r="H40" s="212">
        <v>199.38333333333335</v>
      </c>
      <c r="I40" s="212">
        <v>196.9366666666667</v>
      </c>
      <c r="J40" s="212">
        <v>204.9366666666667</v>
      </c>
      <c r="K40" s="212">
        <v>207.38333333333335</v>
      </c>
      <c r="L40" s="212">
        <v>208.9366666666667</v>
      </c>
      <c r="M40" s="213">
        <v>205.83</v>
      </c>
      <c r="N40" s="213">
        <v>201.83</v>
      </c>
      <c r="O40" s="213">
        <v>123502400</v>
      </c>
      <c r="P40" s="214">
        <v>6.5034342696757407E-3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252.25</v>
      </c>
      <c r="F41" s="210">
        <v>253.45000000000002</v>
      </c>
      <c r="G41" s="212">
        <v>250.8</v>
      </c>
      <c r="H41" s="212">
        <v>249.35</v>
      </c>
      <c r="I41" s="212">
        <v>246.7</v>
      </c>
      <c r="J41" s="212">
        <v>254.90000000000003</v>
      </c>
      <c r="K41" s="212">
        <v>257.55000000000007</v>
      </c>
      <c r="L41" s="212">
        <v>259.00000000000006</v>
      </c>
      <c r="M41" s="213">
        <v>256.10000000000002</v>
      </c>
      <c r="N41" s="213">
        <v>252</v>
      </c>
      <c r="O41" s="213">
        <v>202140900</v>
      </c>
      <c r="P41" s="214">
        <v>2.0586584753522166E-2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1471.8</v>
      </c>
      <c r="F42" s="210">
        <v>1472.3500000000001</v>
      </c>
      <c r="G42" s="212">
        <v>1462.2000000000003</v>
      </c>
      <c r="H42" s="212">
        <v>1452.6000000000001</v>
      </c>
      <c r="I42" s="212">
        <v>1442.4500000000003</v>
      </c>
      <c r="J42" s="212">
        <v>1481.9500000000003</v>
      </c>
      <c r="K42" s="212">
        <v>1492.1000000000004</v>
      </c>
      <c r="L42" s="212">
        <v>1501.7000000000003</v>
      </c>
      <c r="M42" s="213">
        <v>1482.5</v>
      </c>
      <c r="N42" s="213">
        <v>1462.75</v>
      </c>
      <c r="O42" s="213">
        <v>3039000</v>
      </c>
      <c r="P42" s="214">
        <v>5.9484899986926396E-2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298.75</v>
      </c>
      <c r="F43" s="210">
        <v>299.66666666666669</v>
      </c>
      <c r="G43" s="212">
        <v>297.13333333333338</v>
      </c>
      <c r="H43" s="212">
        <v>295.51666666666671</v>
      </c>
      <c r="I43" s="212">
        <v>292.98333333333341</v>
      </c>
      <c r="J43" s="212">
        <v>301.28333333333336</v>
      </c>
      <c r="K43" s="212">
        <v>303.81666666666666</v>
      </c>
      <c r="L43" s="212">
        <v>305.43333333333334</v>
      </c>
      <c r="M43" s="213">
        <v>302.2</v>
      </c>
      <c r="N43" s="213">
        <v>298.05</v>
      </c>
      <c r="O43" s="213">
        <v>164510550</v>
      </c>
      <c r="P43" s="214">
        <v>6.2758223942262431E-3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579.95000000000005</v>
      </c>
      <c r="F44" s="210">
        <v>580.81666666666672</v>
      </c>
      <c r="G44" s="212">
        <v>577.43333333333339</v>
      </c>
      <c r="H44" s="212">
        <v>574.91666666666663</v>
      </c>
      <c r="I44" s="212">
        <v>571.5333333333333</v>
      </c>
      <c r="J44" s="212">
        <v>583.33333333333348</v>
      </c>
      <c r="K44" s="212">
        <v>586.71666666666692</v>
      </c>
      <c r="L44" s="212">
        <v>589.23333333333358</v>
      </c>
      <c r="M44" s="213">
        <v>584.20000000000005</v>
      </c>
      <c r="N44" s="213">
        <v>578.29999999999995</v>
      </c>
      <c r="O44" s="213">
        <v>12114960</v>
      </c>
      <c r="P44" s="214">
        <v>-9.7964515075650376E-4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1575.85</v>
      </c>
      <c r="F45" s="210">
        <v>1583.2833333333335</v>
      </c>
      <c r="G45" s="212">
        <v>1565.5666666666671</v>
      </c>
      <c r="H45" s="212">
        <v>1555.2833333333335</v>
      </c>
      <c r="I45" s="212">
        <v>1537.5666666666671</v>
      </c>
      <c r="J45" s="212">
        <v>1593.5666666666671</v>
      </c>
      <c r="K45" s="212">
        <v>1611.2833333333338</v>
      </c>
      <c r="L45" s="212">
        <v>1621.5666666666671</v>
      </c>
      <c r="M45" s="213">
        <v>1601</v>
      </c>
      <c r="N45" s="213">
        <v>1573</v>
      </c>
      <c r="O45" s="213">
        <v>8210500</v>
      </c>
      <c r="P45" s="214">
        <v>1.3454298586681479E-2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1566.1</v>
      </c>
      <c r="F46" s="210">
        <v>1571.5</v>
      </c>
      <c r="G46" s="212">
        <v>1559.1</v>
      </c>
      <c r="H46" s="212">
        <v>1552.1</v>
      </c>
      <c r="I46" s="212">
        <v>1539.6999999999998</v>
      </c>
      <c r="J46" s="212">
        <v>1578.5</v>
      </c>
      <c r="K46" s="212">
        <v>1590.9</v>
      </c>
      <c r="L46" s="212">
        <v>1597.9</v>
      </c>
      <c r="M46" s="213">
        <v>1583.9</v>
      </c>
      <c r="N46" s="213">
        <v>1564.5</v>
      </c>
      <c r="O46" s="213">
        <v>42586125</v>
      </c>
      <c r="P46" s="214">
        <v>-1.2577508067447162E-2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287.85000000000002</v>
      </c>
      <c r="F47" s="210">
        <v>288.75</v>
      </c>
      <c r="G47" s="212">
        <v>286.55</v>
      </c>
      <c r="H47" s="212">
        <v>285.25</v>
      </c>
      <c r="I47" s="212">
        <v>283.05</v>
      </c>
      <c r="J47" s="212">
        <v>290.05</v>
      </c>
      <c r="K47" s="212">
        <v>292.25000000000006</v>
      </c>
      <c r="L47" s="212">
        <v>293.55</v>
      </c>
      <c r="M47" s="213">
        <v>290.95</v>
      </c>
      <c r="N47" s="213">
        <v>287.45</v>
      </c>
      <c r="O47" s="213">
        <v>85656375</v>
      </c>
      <c r="P47" s="214">
        <v>-1.8384042650978951E-4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362.95</v>
      </c>
      <c r="F48" s="210">
        <v>364.29999999999995</v>
      </c>
      <c r="G48" s="212">
        <v>360.94999999999993</v>
      </c>
      <c r="H48" s="212">
        <v>358.95</v>
      </c>
      <c r="I48" s="212">
        <v>355.59999999999997</v>
      </c>
      <c r="J48" s="212">
        <v>366.2999999999999</v>
      </c>
      <c r="K48" s="212">
        <v>369.64999999999992</v>
      </c>
      <c r="L48" s="212">
        <v>371.64999999999986</v>
      </c>
      <c r="M48" s="213">
        <v>367.65</v>
      </c>
      <c r="N48" s="213">
        <v>362.3</v>
      </c>
      <c r="O48" s="213">
        <v>44795000</v>
      </c>
      <c r="P48" s="214">
        <v>-6.7627494456762747E-3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32466.55</v>
      </c>
      <c r="F49" s="210">
        <v>32468.799999999999</v>
      </c>
      <c r="G49" s="212">
        <v>32047.75</v>
      </c>
      <c r="H49" s="212">
        <v>31628.95</v>
      </c>
      <c r="I49" s="212">
        <v>31207.9</v>
      </c>
      <c r="J49" s="212">
        <v>32887.599999999999</v>
      </c>
      <c r="K49" s="212">
        <v>33308.649999999994</v>
      </c>
      <c r="L49" s="212">
        <v>33727.449999999997</v>
      </c>
      <c r="M49" s="213">
        <v>32889.85</v>
      </c>
      <c r="N49" s="213">
        <v>32050</v>
      </c>
      <c r="O49" s="213">
        <v>295150</v>
      </c>
      <c r="P49" s="214">
        <v>2.5417266796577139E-4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357.3</v>
      </c>
      <c r="F50" s="210">
        <v>357.84999999999997</v>
      </c>
      <c r="G50" s="212">
        <v>354.44999999999993</v>
      </c>
      <c r="H50" s="212">
        <v>351.59999999999997</v>
      </c>
      <c r="I50" s="212">
        <v>348.19999999999993</v>
      </c>
      <c r="J50" s="212">
        <v>360.69999999999993</v>
      </c>
      <c r="K50" s="212">
        <v>364.09999999999991</v>
      </c>
      <c r="L50" s="212">
        <v>366.94999999999993</v>
      </c>
      <c r="M50" s="213">
        <v>361.25</v>
      </c>
      <c r="N50" s="213">
        <v>355</v>
      </c>
      <c r="O50" s="213">
        <v>60289200</v>
      </c>
      <c r="P50" s="214">
        <v>-2.6818142197170002E-2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5936.85</v>
      </c>
      <c r="F51" s="210">
        <v>5938.9000000000005</v>
      </c>
      <c r="G51" s="212">
        <v>5902.9500000000007</v>
      </c>
      <c r="H51" s="212">
        <v>5869.05</v>
      </c>
      <c r="I51" s="212">
        <v>5833.1</v>
      </c>
      <c r="J51" s="212">
        <v>5972.8000000000011</v>
      </c>
      <c r="K51" s="212">
        <v>6008.75</v>
      </c>
      <c r="L51" s="212">
        <v>6042.6500000000015</v>
      </c>
      <c r="M51" s="213">
        <v>5974.85</v>
      </c>
      <c r="N51" s="213">
        <v>5905</v>
      </c>
      <c r="O51" s="213">
        <v>2402800</v>
      </c>
      <c r="P51" s="214">
        <v>-2.0225085630402869E-2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673.05</v>
      </c>
      <c r="F52" s="210">
        <v>673.61666666666667</v>
      </c>
      <c r="G52" s="212">
        <v>665.2833333333333</v>
      </c>
      <c r="H52" s="212">
        <v>657.51666666666665</v>
      </c>
      <c r="I52" s="212">
        <v>649.18333333333328</v>
      </c>
      <c r="J52" s="212">
        <v>681.38333333333333</v>
      </c>
      <c r="K52" s="212">
        <v>689.71666666666658</v>
      </c>
      <c r="L52" s="212">
        <v>697.48333333333335</v>
      </c>
      <c r="M52" s="213">
        <v>681.95</v>
      </c>
      <c r="N52" s="213">
        <v>665.85</v>
      </c>
      <c r="O52" s="213">
        <v>11432000</v>
      </c>
      <c r="P52" s="214">
        <v>2.464820292193242E-2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112.08</v>
      </c>
      <c r="F53" s="210">
        <v>112.57</v>
      </c>
      <c r="G53" s="212">
        <v>111.33999999999999</v>
      </c>
      <c r="H53" s="212">
        <v>110.6</v>
      </c>
      <c r="I53" s="212">
        <v>109.36999999999999</v>
      </c>
      <c r="J53" s="212">
        <v>113.30999999999999</v>
      </c>
      <c r="K53" s="212">
        <v>114.54</v>
      </c>
      <c r="L53" s="212">
        <v>115.27999999999999</v>
      </c>
      <c r="M53" s="213">
        <v>113.8</v>
      </c>
      <c r="N53" s="213">
        <v>111.83</v>
      </c>
      <c r="O53" s="213">
        <v>314685000</v>
      </c>
      <c r="P53" s="214">
        <v>2.5607180570221752E-2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879.15</v>
      </c>
      <c r="F54" s="210">
        <v>877.31666666666661</v>
      </c>
      <c r="G54" s="212">
        <v>870.68333333333317</v>
      </c>
      <c r="H54" s="212">
        <v>862.21666666666658</v>
      </c>
      <c r="I54" s="212">
        <v>855.58333333333314</v>
      </c>
      <c r="J54" s="212">
        <v>885.78333333333319</v>
      </c>
      <c r="K54" s="212">
        <v>892.41666666666663</v>
      </c>
      <c r="L54" s="212">
        <v>900.88333333333321</v>
      </c>
      <c r="M54" s="213">
        <v>883.95</v>
      </c>
      <c r="N54" s="213">
        <v>868.85</v>
      </c>
      <c r="O54" s="213">
        <v>4920825</v>
      </c>
      <c r="P54" s="214">
        <v>-1.6371077762619372E-2</v>
      </c>
    </row>
    <row r="55" spans="1:16" ht="12.75" customHeight="1">
      <c r="A55" s="206">
        <v>45</v>
      </c>
      <c r="B55" s="218" t="s">
        <v>832</v>
      </c>
      <c r="C55" s="210" t="s">
        <v>89</v>
      </c>
      <c r="D55" s="211">
        <v>45561</v>
      </c>
      <c r="E55" s="210">
        <v>530.25</v>
      </c>
      <c r="F55" s="210">
        <v>531.86666666666667</v>
      </c>
      <c r="G55" s="212">
        <v>527.68333333333339</v>
      </c>
      <c r="H55" s="212">
        <v>525.11666666666667</v>
      </c>
      <c r="I55" s="212">
        <v>520.93333333333339</v>
      </c>
      <c r="J55" s="212">
        <v>534.43333333333339</v>
      </c>
      <c r="K55" s="212">
        <v>538.61666666666656</v>
      </c>
      <c r="L55" s="212">
        <v>541.18333333333339</v>
      </c>
      <c r="M55" s="213">
        <v>536.04999999999995</v>
      </c>
      <c r="N55" s="213">
        <v>529.29999999999995</v>
      </c>
      <c r="O55" s="213">
        <v>12752800</v>
      </c>
      <c r="P55" s="214">
        <v>1.3426823810234224E-3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1505.45</v>
      </c>
      <c r="F56" s="210">
        <v>1496.1666666666667</v>
      </c>
      <c r="G56" s="212">
        <v>1480.7333333333336</v>
      </c>
      <c r="H56" s="212">
        <v>1456.0166666666669</v>
      </c>
      <c r="I56" s="212">
        <v>1440.5833333333337</v>
      </c>
      <c r="J56" s="212">
        <v>1520.8833333333334</v>
      </c>
      <c r="K56" s="212">
        <v>1536.3166666666664</v>
      </c>
      <c r="L56" s="212">
        <v>1561.0333333333333</v>
      </c>
      <c r="M56" s="213">
        <v>1511.6</v>
      </c>
      <c r="N56" s="213">
        <v>1471.45</v>
      </c>
      <c r="O56" s="213">
        <v>12237500</v>
      </c>
      <c r="P56" s="214">
        <v>1.8783495499245538E-2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1658</v>
      </c>
      <c r="F57" s="210">
        <v>1659.3500000000001</v>
      </c>
      <c r="G57" s="212">
        <v>1652.7000000000003</v>
      </c>
      <c r="H57" s="212">
        <v>1647.4</v>
      </c>
      <c r="I57" s="212">
        <v>1640.7500000000002</v>
      </c>
      <c r="J57" s="212">
        <v>1664.6500000000003</v>
      </c>
      <c r="K57" s="212">
        <v>1671.3000000000004</v>
      </c>
      <c r="L57" s="212">
        <v>1676.6000000000004</v>
      </c>
      <c r="M57" s="213">
        <v>1666</v>
      </c>
      <c r="N57" s="213">
        <v>1654.05</v>
      </c>
      <c r="O57" s="213">
        <v>10460450</v>
      </c>
      <c r="P57" s="214">
        <v>-2.5080268976797722E-2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521.1</v>
      </c>
      <c r="F58" s="210">
        <v>521.93333333333328</v>
      </c>
      <c r="G58" s="212">
        <v>518.86666666666656</v>
      </c>
      <c r="H58" s="212">
        <v>516.63333333333333</v>
      </c>
      <c r="I58" s="212">
        <v>513.56666666666661</v>
      </c>
      <c r="J58" s="212">
        <v>524.16666666666652</v>
      </c>
      <c r="K58" s="212">
        <v>527.23333333333335</v>
      </c>
      <c r="L58" s="212">
        <v>529.46666666666647</v>
      </c>
      <c r="M58" s="213">
        <v>525</v>
      </c>
      <c r="N58" s="213">
        <v>519.70000000000005</v>
      </c>
      <c r="O58" s="213">
        <v>54910800</v>
      </c>
      <c r="P58" s="214">
        <v>-1.9020821609454137E-2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6429.6</v>
      </c>
      <c r="F59" s="210">
        <v>6407.0999999999995</v>
      </c>
      <c r="G59" s="212">
        <v>6365.1999999999989</v>
      </c>
      <c r="H59" s="212">
        <v>6300.7999999999993</v>
      </c>
      <c r="I59" s="212">
        <v>6258.8999999999987</v>
      </c>
      <c r="J59" s="212">
        <v>6471.4999999999991</v>
      </c>
      <c r="K59" s="212">
        <v>6513.3999999999987</v>
      </c>
      <c r="L59" s="212">
        <v>6577.7999999999993</v>
      </c>
      <c r="M59" s="213">
        <v>6449</v>
      </c>
      <c r="N59" s="213">
        <v>6342.7</v>
      </c>
      <c r="O59" s="213">
        <v>2185800</v>
      </c>
      <c r="P59" s="214">
        <v>-9.0445426725603538E-3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3651.5</v>
      </c>
      <c r="F60" s="210">
        <v>3653.9166666666665</v>
      </c>
      <c r="G60" s="212">
        <v>3619.333333333333</v>
      </c>
      <c r="H60" s="212">
        <v>3587.1666666666665</v>
      </c>
      <c r="I60" s="212">
        <v>3552.583333333333</v>
      </c>
      <c r="J60" s="212">
        <v>3686.083333333333</v>
      </c>
      <c r="K60" s="212">
        <v>3720.6666666666661</v>
      </c>
      <c r="L60" s="212">
        <v>3752.833333333333</v>
      </c>
      <c r="M60" s="213">
        <v>3688.5</v>
      </c>
      <c r="N60" s="213">
        <v>3621.75</v>
      </c>
      <c r="O60" s="213">
        <v>2625000</v>
      </c>
      <c r="P60" s="214">
        <v>-1.2378193310508295E-2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978.1</v>
      </c>
      <c r="F61" s="210">
        <v>974.4666666666667</v>
      </c>
      <c r="G61" s="212">
        <v>966.13333333333344</v>
      </c>
      <c r="H61" s="212">
        <v>954.16666666666674</v>
      </c>
      <c r="I61" s="212">
        <v>945.83333333333348</v>
      </c>
      <c r="J61" s="212">
        <v>986.43333333333339</v>
      </c>
      <c r="K61" s="212">
        <v>994.76666666666665</v>
      </c>
      <c r="L61" s="212">
        <v>1006.7333333333333</v>
      </c>
      <c r="M61" s="213">
        <v>982.8</v>
      </c>
      <c r="N61" s="213">
        <v>962.5</v>
      </c>
      <c r="O61" s="213">
        <v>24223000</v>
      </c>
      <c r="P61" s="214">
        <v>-1.3038340871124149E-2</v>
      </c>
    </row>
    <row r="62" spans="1:16" ht="12.75" customHeight="1">
      <c r="A62" s="206">
        <v>52</v>
      </c>
      <c r="B62" s="218" t="s">
        <v>832</v>
      </c>
      <c r="C62" s="215" t="s">
        <v>96</v>
      </c>
      <c r="D62" s="211">
        <v>45561</v>
      </c>
      <c r="E62" s="210">
        <v>1741.85</v>
      </c>
      <c r="F62" s="210">
        <v>1750.55</v>
      </c>
      <c r="G62" s="212">
        <v>1730.3</v>
      </c>
      <c r="H62" s="212">
        <v>1718.75</v>
      </c>
      <c r="I62" s="212">
        <v>1698.5</v>
      </c>
      <c r="J62" s="212">
        <v>1762.1</v>
      </c>
      <c r="K62" s="212">
        <v>1782.35</v>
      </c>
      <c r="L62" s="212">
        <v>1793.8999999999999</v>
      </c>
      <c r="M62" s="213">
        <v>1770.8</v>
      </c>
      <c r="N62" s="213">
        <v>1739</v>
      </c>
      <c r="O62" s="213">
        <v>3003000</v>
      </c>
      <c r="P62" s="214">
        <v>7.0422535211267607E-3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472.3</v>
      </c>
      <c r="F63" s="210">
        <v>472.7166666666667</v>
      </c>
      <c r="G63" s="212">
        <v>466.18333333333339</v>
      </c>
      <c r="H63" s="212">
        <v>460.06666666666672</v>
      </c>
      <c r="I63" s="212">
        <v>453.53333333333342</v>
      </c>
      <c r="J63" s="212">
        <v>478.83333333333337</v>
      </c>
      <c r="K63" s="212">
        <v>485.36666666666667</v>
      </c>
      <c r="L63" s="212">
        <v>491.48333333333335</v>
      </c>
      <c r="M63" s="213">
        <v>479.25</v>
      </c>
      <c r="N63" s="213">
        <v>466.6</v>
      </c>
      <c r="O63" s="213">
        <v>12198600</v>
      </c>
      <c r="P63" s="214">
        <v>-4.5534665099882495E-3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170.27</v>
      </c>
      <c r="F64" s="210">
        <v>170.77666666666664</v>
      </c>
      <c r="G64" s="212">
        <v>169.19333333333327</v>
      </c>
      <c r="H64" s="212">
        <v>168.11666666666662</v>
      </c>
      <c r="I64" s="212">
        <v>166.53333333333325</v>
      </c>
      <c r="J64" s="212">
        <v>171.8533333333333</v>
      </c>
      <c r="K64" s="212">
        <v>173.43666666666667</v>
      </c>
      <c r="L64" s="212">
        <v>174.51333333333332</v>
      </c>
      <c r="M64" s="213">
        <v>172.36</v>
      </c>
      <c r="N64" s="213">
        <v>169.7</v>
      </c>
      <c r="O64" s="213">
        <v>28990000</v>
      </c>
      <c r="P64" s="214">
        <v>-3.4376074252320385E-3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3849.85</v>
      </c>
      <c r="F65" s="210">
        <v>3849.4166666666665</v>
      </c>
      <c r="G65" s="212">
        <v>3831.9333333333329</v>
      </c>
      <c r="H65" s="212">
        <v>3814.0166666666664</v>
      </c>
      <c r="I65" s="212">
        <v>3796.5333333333328</v>
      </c>
      <c r="J65" s="212">
        <v>3867.333333333333</v>
      </c>
      <c r="K65" s="212">
        <v>3884.8166666666666</v>
      </c>
      <c r="L65" s="212">
        <v>3902.7333333333331</v>
      </c>
      <c r="M65" s="213">
        <v>3866.9</v>
      </c>
      <c r="N65" s="213">
        <v>3831.5</v>
      </c>
      <c r="O65" s="213">
        <v>4440300</v>
      </c>
      <c r="P65" s="214">
        <v>-1.785003317850033E-2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641.85</v>
      </c>
      <c r="F66" s="210">
        <v>643.7166666666667</v>
      </c>
      <c r="G66" s="212">
        <v>636.63333333333344</v>
      </c>
      <c r="H66" s="212">
        <v>631.41666666666674</v>
      </c>
      <c r="I66" s="212">
        <v>624.33333333333348</v>
      </c>
      <c r="J66" s="212">
        <v>648.93333333333339</v>
      </c>
      <c r="K66" s="212">
        <v>656.01666666666665</v>
      </c>
      <c r="L66" s="212">
        <v>661.23333333333335</v>
      </c>
      <c r="M66" s="213">
        <v>650.79999999999995</v>
      </c>
      <c r="N66" s="213">
        <v>638.5</v>
      </c>
      <c r="O66" s="213">
        <v>14758750</v>
      </c>
      <c r="P66" s="214">
        <v>-2.8390388413429887E-2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1926.6</v>
      </c>
      <c r="F67" s="210">
        <v>1927.3833333333332</v>
      </c>
      <c r="G67" s="212">
        <v>1915.0166666666664</v>
      </c>
      <c r="H67" s="212">
        <v>1903.4333333333332</v>
      </c>
      <c r="I67" s="212">
        <v>1891.0666666666664</v>
      </c>
      <c r="J67" s="212">
        <v>1938.9666666666665</v>
      </c>
      <c r="K67" s="212">
        <v>1951.3333333333333</v>
      </c>
      <c r="L67" s="212">
        <v>1962.9166666666665</v>
      </c>
      <c r="M67" s="213">
        <v>1939.75</v>
      </c>
      <c r="N67" s="213">
        <v>1915.8</v>
      </c>
      <c r="O67" s="213">
        <v>3014275</v>
      </c>
      <c r="P67" s="214">
        <v>-6.5258769147104141E-3</v>
      </c>
    </row>
    <row r="68" spans="1:16" ht="12.75" customHeight="1">
      <c r="A68" s="206">
        <v>58</v>
      </c>
      <c r="B68" s="218" t="s">
        <v>832</v>
      </c>
      <c r="C68" s="215" t="s">
        <v>102</v>
      </c>
      <c r="D68" s="211">
        <v>45561</v>
      </c>
      <c r="E68" s="210">
        <v>2951.15</v>
      </c>
      <c r="F68" s="210">
        <v>2946.4833333333336</v>
      </c>
      <c r="G68" s="212">
        <v>2926.4666666666672</v>
      </c>
      <c r="H68" s="212">
        <v>2901.7833333333338</v>
      </c>
      <c r="I68" s="212">
        <v>2881.7666666666673</v>
      </c>
      <c r="J68" s="212">
        <v>2971.166666666667</v>
      </c>
      <c r="K68" s="212">
        <v>2991.1833333333334</v>
      </c>
      <c r="L68" s="212">
        <v>3015.8666666666668</v>
      </c>
      <c r="M68" s="213">
        <v>2966.5</v>
      </c>
      <c r="N68" s="213">
        <v>2921.8</v>
      </c>
      <c r="O68" s="213">
        <v>2205900</v>
      </c>
      <c r="P68" s="214">
        <v>-5.6703014753046822E-2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5088.8</v>
      </c>
      <c r="F69" s="210">
        <v>5085.333333333333</v>
      </c>
      <c r="G69" s="212">
        <v>5053.7666666666664</v>
      </c>
      <c r="H69" s="212">
        <v>5018.7333333333336</v>
      </c>
      <c r="I69" s="212">
        <v>4987.166666666667</v>
      </c>
      <c r="J69" s="212">
        <v>5120.3666666666659</v>
      </c>
      <c r="K69" s="212">
        <v>5151.9333333333334</v>
      </c>
      <c r="L69" s="212">
        <v>5186.9666666666653</v>
      </c>
      <c r="M69" s="213">
        <v>5116.8999999999996</v>
      </c>
      <c r="N69" s="213">
        <v>5050.3</v>
      </c>
      <c r="O69" s="213">
        <v>3079000</v>
      </c>
      <c r="P69" s="214">
        <v>-2.3779327837666456E-2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13041.3</v>
      </c>
      <c r="F70" s="210">
        <v>12939.266666666668</v>
      </c>
      <c r="G70" s="212">
        <v>12788.533333333336</v>
      </c>
      <c r="H70" s="212">
        <v>12535.766666666668</v>
      </c>
      <c r="I70" s="212">
        <v>12385.033333333336</v>
      </c>
      <c r="J70" s="212">
        <v>13192.033333333336</v>
      </c>
      <c r="K70" s="212">
        <v>13342.76666666667</v>
      </c>
      <c r="L70" s="212">
        <v>13595.533333333336</v>
      </c>
      <c r="M70" s="213">
        <v>13090</v>
      </c>
      <c r="N70" s="213">
        <v>12686.5</v>
      </c>
      <c r="O70" s="213">
        <v>2137100</v>
      </c>
      <c r="P70" s="214">
        <v>-2.4867676583318125E-2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852.35</v>
      </c>
      <c r="F71" s="210">
        <v>855.43333333333339</v>
      </c>
      <c r="G71" s="212">
        <v>847.46666666666681</v>
      </c>
      <c r="H71" s="212">
        <v>842.58333333333337</v>
      </c>
      <c r="I71" s="212">
        <v>834.61666666666679</v>
      </c>
      <c r="J71" s="212">
        <v>860.31666666666683</v>
      </c>
      <c r="K71" s="212">
        <v>868.28333333333353</v>
      </c>
      <c r="L71" s="212">
        <v>873.16666666666686</v>
      </c>
      <c r="M71" s="213">
        <v>863.4</v>
      </c>
      <c r="N71" s="213">
        <v>850.55</v>
      </c>
      <c r="O71" s="213">
        <v>39963000</v>
      </c>
      <c r="P71" s="214">
        <v>-7.4584050487664947E-3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6892.2</v>
      </c>
      <c r="F72" s="210">
        <v>6904.9333333333334</v>
      </c>
      <c r="G72" s="212">
        <v>6872.2166666666672</v>
      </c>
      <c r="H72" s="212">
        <v>6852.2333333333336</v>
      </c>
      <c r="I72" s="212">
        <v>6819.5166666666673</v>
      </c>
      <c r="J72" s="212">
        <v>6924.916666666667</v>
      </c>
      <c r="K72" s="212">
        <v>6957.6333333333323</v>
      </c>
      <c r="L72" s="212">
        <v>6977.6166666666668</v>
      </c>
      <c r="M72" s="213">
        <v>6937.65</v>
      </c>
      <c r="N72" s="213">
        <v>6884.95</v>
      </c>
      <c r="O72" s="213">
        <v>2536625</v>
      </c>
      <c r="P72" s="214">
        <v>-9.5661086436624534E-3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4890.8500000000004</v>
      </c>
      <c r="F73" s="210">
        <v>4913.1333333333332</v>
      </c>
      <c r="G73" s="212">
        <v>4860.3166666666666</v>
      </c>
      <c r="H73" s="212">
        <v>4829.7833333333338</v>
      </c>
      <c r="I73" s="212">
        <v>4776.9666666666672</v>
      </c>
      <c r="J73" s="212">
        <v>4943.6666666666661</v>
      </c>
      <c r="K73" s="212">
        <v>4996.4833333333318</v>
      </c>
      <c r="L73" s="212">
        <v>5027.0166666666655</v>
      </c>
      <c r="M73" s="213">
        <v>4965.95</v>
      </c>
      <c r="N73" s="213">
        <v>4882.6000000000004</v>
      </c>
      <c r="O73" s="213">
        <v>3700025</v>
      </c>
      <c r="P73" s="214">
        <v>1.800521203506278E-3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3805.85</v>
      </c>
      <c r="F74" s="210">
        <v>3812.9333333333329</v>
      </c>
      <c r="G74" s="212">
        <v>3777.8666666666659</v>
      </c>
      <c r="H74" s="212">
        <v>3749.8833333333328</v>
      </c>
      <c r="I74" s="212">
        <v>3714.8166666666657</v>
      </c>
      <c r="J74" s="212">
        <v>3840.9166666666661</v>
      </c>
      <c r="K74" s="212">
        <v>3875.9833333333327</v>
      </c>
      <c r="L74" s="212">
        <v>3903.9666666666662</v>
      </c>
      <c r="M74" s="213">
        <v>3848</v>
      </c>
      <c r="N74" s="213">
        <v>3784.95</v>
      </c>
      <c r="O74" s="213">
        <v>1890625</v>
      </c>
      <c r="P74" s="214">
        <v>5.5579932719028811E-3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491.65</v>
      </c>
      <c r="F75" s="210">
        <v>492.71666666666664</v>
      </c>
      <c r="G75" s="212">
        <v>489.98333333333329</v>
      </c>
      <c r="H75" s="212">
        <v>488.31666666666666</v>
      </c>
      <c r="I75" s="212">
        <v>485.58333333333331</v>
      </c>
      <c r="J75" s="212">
        <v>494.38333333333327</v>
      </c>
      <c r="K75" s="212">
        <v>497.11666666666662</v>
      </c>
      <c r="L75" s="212">
        <v>498.78333333333325</v>
      </c>
      <c r="M75" s="213">
        <v>495.45</v>
      </c>
      <c r="N75" s="213">
        <v>491.05</v>
      </c>
      <c r="O75" s="213">
        <v>32985000</v>
      </c>
      <c r="P75" s="214">
        <v>4.219640508548882E-3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195.22</v>
      </c>
      <c r="F76" s="210">
        <v>195.97000000000003</v>
      </c>
      <c r="G76" s="212">
        <v>194.20000000000005</v>
      </c>
      <c r="H76" s="212">
        <v>193.18</v>
      </c>
      <c r="I76" s="212">
        <v>191.41000000000003</v>
      </c>
      <c r="J76" s="212">
        <v>196.99000000000007</v>
      </c>
      <c r="K76" s="212">
        <v>198.76000000000005</v>
      </c>
      <c r="L76" s="212">
        <v>199.78000000000009</v>
      </c>
      <c r="M76" s="213">
        <v>197.74</v>
      </c>
      <c r="N76" s="213">
        <v>194.95</v>
      </c>
      <c r="O76" s="213">
        <v>90390000</v>
      </c>
      <c r="P76" s="214">
        <v>1.9167888149735031E-2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233.57</v>
      </c>
      <c r="F77" s="210">
        <v>234.33333333333334</v>
      </c>
      <c r="G77" s="212">
        <v>231.73666666666668</v>
      </c>
      <c r="H77" s="212">
        <v>229.90333333333334</v>
      </c>
      <c r="I77" s="212">
        <v>227.30666666666667</v>
      </c>
      <c r="J77" s="212">
        <v>236.16666666666669</v>
      </c>
      <c r="K77" s="212">
        <v>238.76333333333332</v>
      </c>
      <c r="L77" s="212">
        <v>240.59666666666669</v>
      </c>
      <c r="M77" s="213">
        <v>236.93</v>
      </c>
      <c r="N77" s="213">
        <v>232.5</v>
      </c>
      <c r="O77" s="213">
        <v>109671900</v>
      </c>
      <c r="P77" s="214">
        <v>3.1384692639243421E-3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1693.2</v>
      </c>
      <c r="F78" s="210">
        <v>1699.9166666666667</v>
      </c>
      <c r="G78" s="212">
        <v>1679.3833333333334</v>
      </c>
      <c r="H78" s="212">
        <v>1665.5666666666666</v>
      </c>
      <c r="I78" s="212">
        <v>1645.0333333333333</v>
      </c>
      <c r="J78" s="212">
        <v>1713.7333333333336</v>
      </c>
      <c r="K78" s="212">
        <v>1734.2666666666669</v>
      </c>
      <c r="L78" s="212">
        <v>1748.0833333333337</v>
      </c>
      <c r="M78" s="213">
        <v>1720.45</v>
      </c>
      <c r="N78" s="213">
        <v>1686.1</v>
      </c>
      <c r="O78" s="213">
        <v>6111025</v>
      </c>
      <c r="P78" s="214">
        <v>2.2564600266893123E-2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94.54</v>
      </c>
      <c r="F79" s="210">
        <v>94.336666666666659</v>
      </c>
      <c r="G79" s="212">
        <v>93.873333333333321</v>
      </c>
      <c r="H79" s="212">
        <v>93.206666666666663</v>
      </c>
      <c r="I79" s="212">
        <v>92.743333333333325</v>
      </c>
      <c r="J79" s="212">
        <v>95.003333333333316</v>
      </c>
      <c r="K79" s="212">
        <v>95.466666666666654</v>
      </c>
      <c r="L79" s="212">
        <v>96.133333333333312</v>
      </c>
      <c r="M79" s="213">
        <v>94.8</v>
      </c>
      <c r="N79" s="213">
        <v>93.67</v>
      </c>
      <c r="O79" s="213">
        <v>304256250</v>
      </c>
      <c r="P79" s="214">
        <v>-1.1838211114764879E-2</v>
      </c>
    </row>
    <row r="80" spans="1:16" ht="12.75" customHeight="1">
      <c r="A80" s="206">
        <v>70</v>
      </c>
      <c r="B80" s="218" t="s">
        <v>832</v>
      </c>
      <c r="C80" s="216" t="s">
        <v>116</v>
      </c>
      <c r="D80" s="211">
        <v>45561</v>
      </c>
      <c r="E80" s="210">
        <v>688.7</v>
      </c>
      <c r="F80" s="210">
        <v>692.36666666666667</v>
      </c>
      <c r="G80" s="212">
        <v>683.73333333333335</v>
      </c>
      <c r="H80" s="212">
        <v>678.76666666666665</v>
      </c>
      <c r="I80" s="212">
        <v>670.13333333333333</v>
      </c>
      <c r="J80" s="212">
        <v>697.33333333333337</v>
      </c>
      <c r="K80" s="212">
        <v>705.96666666666681</v>
      </c>
      <c r="L80" s="212">
        <v>710.93333333333339</v>
      </c>
      <c r="M80" s="213">
        <v>701</v>
      </c>
      <c r="N80" s="213">
        <v>687.4</v>
      </c>
      <c r="O80" s="213">
        <v>7261800</v>
      </c>
      <c r="P80" s="214">
        <v>2.6925148088314485E-3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1469.25</v>
      </c>
      <c r="F81" s="210">
        <v>1474.7333333333336</v>
      </c>
      <c r="G81" s="212">
        <v>1461.1666666666672</v>
      </c>
      <c r="H81" s="212">
        <v>1453.0833333333337</v>
      </c>
      <c r="I81" s="212">
        <v>1439.5166666666673</v>
      </c>
      <c r="J81" s="212">
        <v>1482.8166666666671</v>
      </c>
      <c r="K81" s="212">
        <v>1496.3833333333337</v>
      </c>
      <c r="L81" s="212">
        <v>1504.4666666666669</v>
      </c>
      <c r="M81" s="213">
        <v>1488.3</v>
      </c>
      <c r="N81" s="213">
        <v>1466.65</v>
      </c>
      <c r="O81" s="213">
        <v>8315000</v>
      </c>
      <c r="P81" s="214">
        <v>2.433015090853095E-2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2909.5</v>
      </c>
      <c r="F82" s="210">
        <v>2921.8333333333335</v>
      </c>
      <c r="G82" s="212">
        <v>2882.8166666666671</v>
      </c>
      <c r="H82" s="212">
        <v>2856.1333333333337</v>
      </c>
      <c r="I82" s="212">
        <v>2817.1166666666672</v>
      </c>
      <c r="J82" s="212">
        <v>2948.5166666666669</v>
      </c>
      <c r="K82" s="212">
        <v>2987.5333333333333</v>
      </c>
      <c r="L82" s="212">
        <v>3014.2166666666667</v>
      </c>
      <c r="M82" s="213">
        <v>2960.85</v>
      </c>
      <c r="N82" s="213">
        <v>2895.15</v>
      </c>
      <c r="O82" s="213">
        <v>5855175</v>
      </c>
      <c r="P82" s="214">
        <v>4.6714539417805571E-3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688.25</v>
      </c>
      <c r="F83" s="210">
        <v>689.5</v>
      </c>
      <c r="G83" s="212">
        <v>681.75</v>
      </c>
      <c r="H83" s="212">
        <v>675.25</v>
      </c>
      <c r="I83" s="212">
        <v>667.5</v>
      </c>
      <c r="J83" s="212">
        <v>696</v>
      </c>
      <c r="K83" s="212">
        <v>703.75</v>
      </c>
      <c r="L83" s="212">
        <v>710.25</v>
      </c>
      <c r="M83" s="213">
        <v>697.25</v>
      </c>
      <c r="N83" s="213">
        <v>683</v>
      </c>
      <c r="O83" s="213">
        <v>7126000</v>
      </c>
      <c r="P83" s="214">
        <v>-2.5195968645016797E-3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2717</v>
      </c>
      <c r="F84" s="210">
        <v>2713.7833333333333</v>
      </c>
      <c r="G84" s="212">
        <v>2702.5666666666666</v>
      </c>
      <c r="H84" s="212">
        <v>2688.1333333333332</v>
      </c>
      <c r="I84" s="212">
        <v>2676.9166666666665</v>
      </c>
      <c r="J84" s="212">
        <v>2728.2166666666667</v>
      </c>
      <c r="K84" s="212">
        <v>2739.4333333333329</v>
      </c>
      <c r="L84" s="212">
        <v>2753.8666666666668</v>
      </c>
      <c r="M84" s="213">
        <v>2725</v>
      </c>
      <c r="N84" s="213">
        <v>2699.35</v>
      </c>
      <c r="O84" s="213">
        <v>7699250</v>
      </c>
      <c r="P84" s="214">
        <v>4.6977457345121192E-3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668.25</v>
      </c>
      <c r="F85" s="210">
        <v>666.65</v>
      </c>
      <c r="G85" s="212">
        <v>659.69999999999993</v>
      </c>
      <c r="H85" s="212">
        <v>651.15</v>
      </c>
      <c r="I85" s="212">
        <v>644.19999999999993</v>
      </c>
      <c r="J85" s="212">
        <v>675.19999999999993</v>
      </c>
      <c r="K85" s="212">
        <v>682.15</v>
      </c>
      <c r="L85" s="212">
        <v>690.69999999999993</v>
      </c>
      <c r="M85" s="213">
        <v>673.6</v>
      </c>
      <c r="N85" s="213">
        <v>658.1</v>
      </c>
      <c r="O85" s="213">
        <v>10237500</v>
      </c>
      <c r="P85" s="214">
        <v>-7.6335877862595417E-3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4849</v>
      </c>
      <c r="F86" s="210">
        <v>4864.5999999999995</v>
      </c>
      <c r="G86" s="212">
        <v>4799.3999999999987</v>
      </c>
      <c r="H86" s="212">
        <v>4749.7999999999993</v>
      </c>
      <c r="I86" s="212">
        <v>4684.5999999999985</v>
      </c>
      <c r="J86" s="212">
        <v>4914.1999999999989</v>
      </c>
      <c r="K86" s="212">
        <v>4979.3999999999996</v>
      </c>
      <c r="L86" s="212">
        <v>5028.9999999999991</v>
      </c>
      <c r="M86" s="213">
        <v>4929.8</v>
      </c>
      <c r="N86" s="213">
        <v>4815</v>
      </c>
      <c r="O86" s="213">
        <v>12586800</v>
      </c>
      <c r="P86" s="214">
        <v>-3.6844884185395194E-2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1910.75</v>
      </c>
      <c r="F87" s="210">
        <v>1908.3333333333333</v>
      </c>
      <c r="G87" s="212">
        <v>1894.7166666666665</v>
      </c>
      <c r="H87" s="212">
        <v>1878.6833333333332</v>
      </c>
      <c r="I87" s="212">
        <v>1865.0666666666664</v>
      </c>
      <c r="J87" s="212">
        <v>1924.3666666666666</v>
      </c>
      <c r="K87" s="212">
        <v>1937.9833333333333</v>
      </c>
      <c r="L87" s="212">
        <v>1954.0166666666667</v>
      </c>
      <c r="M87" s="213">
        <v>1921.95</v>
      </c>
      <c r="N87" s="213">
        <v>1892.3</v>
      </c>
      <c r="O87" s="213">
        <v>8489000</v>
      </c>
      <c r="P87" s="214">
        <v>-1.0433059392667716E-2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1798</v>
      </c>
      <c r="F88" s="210">
        <v>1803.9333333333334</v>
      </c>
      <c r="G88" s="212">
        <v>1789.0666666666668</v>
      </c>
      <c r="H88" s="212">
        <v>1780.1333333333334</v>
      </c>
      <c r="I88" s="212">
        <v>1765.2666666666669</v>
      </c>
      <c r="J88" s="212">
        <v>1812.8666666666668</v>
      </c>
      <c r="K88" s="212">
        <v>1827.7333333333336</v>
      </c>
      <c r="L88" s="212">
        <v>1836.6666666666667</v>
      </c>
      <c r="M88" s="213">
        <v>1818.8</v>
      </c>
      <c r="N88" s="213">
        <v>1795</v>
      </c>
      <c r="O88" s="213">
        <v>15328950</v>
      </c>
      <c r="P88" s="214">
        <v>-2.2693801044316508E-2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4477.6499999999996</v>
      </c>
      <c r="F89" s="210">
        <v>4451.583333333333</v>
      </c>
      <c r="G89" s="212">
        <v>4413.0666666666657</v>
      </c>
      <c r="H89" s="212">
        <v>4348.4833333333327</v>
      </c>
      <c r="I89" s="212">
        <v>4309.9666666666653</v>
      </c>
      <c r="J89" s="212">
        <v>4516.1666666666661</v>
      </c>
      <c r="K89" s="212">
        <v>4554.6833333333343</v>
      </c>
      <c r="L89" s="212">
        <v>4619.2666666666664</v>
      </c>
      <c r="M89" s="213">
        <v>4490.1000000000004</v>
      </c>
      <c r="N89" s="213">
        <v>4387</v>
      </c>
      <c r="O89" s="213">
        <v>2844900</v>
      </c>
      <c r="P89" s="214">
        <v>-2.7342517614891157E-3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1642.2</v>
      </c>
      <c r="F90" s="210">
        <v>1639.2666666666667</v>
      </c>
      <c r="G90" s="212">
        <v>1633.8833333333332</v>
      </c>
      <c r="H90" s="212">
        <v>1625.5666666666666</v>
      </c>
      <c r="I90" s="212">
        <v>1620.1833333333332</v>
      </c>
      <c r="J90" s="212">
        <v>1647.5833333333333</v>
      </c>
      <c r="K90" s="212">
        <v>1652.9666666666669</v>
      </c>
      <c r="L90" s="212">
        <v>1661.2833333333333</v>
      </c>
      <c r="M90" s="213">
        <v>1644.65</v>
      </c>
      <c r="N90" s="213">
        <v>1630.95</v>
      </c>
      <c r="O90" s="213">
        <v>164533050</v>
      </c>
      <c r="P90" s="214">
        <v>-3.128126912577596E-2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760.85</v>
      </c>
      <c r="F91" s="210">
        <v>756.36666666666679</v>
      </c>
      <c r="G91" s="212">
        <v>749.28333333333353</v>
      </c>
      <c r="H91" s="212">
        <v>737.7166666666667</v>
      </c>
      <c r="I91" s="212">
        <v>730.63333333333344</v>
      </c>
      <c r="J91" s="212">
        <v>767.93333333333362</v>
      </c>
      <c r="K91" s="212">
        <v>775.01666666666688</v>
      </c>
      <c r="L91" s="212">
        <v>786.58333333333371</v>
      </c>
      <c r="M91" s="213">
        <v>763.45</v>
      </c>
      <c r="N91" s="213">
        <v>744.8</v>
      </c>
      <c r="O91" s="213">
        <v>24392500</v>
      </c>
      <c r="P91" s="214">
        <v>1.3019643672910005E-2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5664.25</v>
      </c>
      <c r="F92" s="210">
        <v>5655.05</v>
      </c>
      <c r="G92" s="212">
        <v>5587.4000000000005</v>
      </c>
      <c r="H92" s="212">
        <v>5510.55</v>
      </c>
      <c r="I92" s="212">
        <v>5442.9000000000005</v>
      </c>
      <c r="J92" s="212">
        <v>5731.9000000000005</v>
      </c>
      <c r="K92" s="212">
        <v>5799.55</v>
      </c>
      <c r="L92" s="212">
        <v>5876.4000000000005</v>
      </c>
      <c r="M92" s="213">
        <v>5722.7</v>
      </c>
      <c r="N92" s="213">
        <v>5578.2</v>
      </c>
      <c r="O92" s="213">
        <v>4209750</v>
      </c>
      <c r="P92" s="214">
        <v>1.2957482133833827E-2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682.65</v>
      </c>
      <c r="F93" s="210">
        <v>686.85</v>
      </c>
      <c r="G93" s="212">
        <v>677.30000000000007</v>
      </c>
      <c r="H93" s="212">
        <v>671.95</v>
      </c>
      <c r="I93" s="212">
        <v>662.40000000000009</v>
      </c>
      <c r="J93" s="212">
        <v>692.2</v>
      </c>
      <c r="K93" s="212">
        <v>701.75</v>
      </c>
      <c r="L93" s="212">
        <v>707.1</v>
      </c>
      <c r="M93" s="213">
        <v>696.4</v>
      </c>
      <c r="N93" s="213">
        <v>681.5</v>
      </c>
      <c r="O93" s="213">
        <v>40772200</v>
      </c>
      <c r="P93" s="214">
        <v>4.6987345412712107E-2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320.2</v>
      </c>
      <c r="F94" s="210">
        <v>320.95</v>
      </c>
      <c r="G94" s="212">
        <v>318.89999999999998</v>
      </c>
      <c r="H94" s="212">
        <v>317.59999999999997</v>
      </c>
      <c r="I94" s="212">
        <v>315.54999999999995</v>
      </c>
      <c r="J94" s="212">
        <v>322.25</v>
      </c>
      <c r="K94" s="212">
        <v>324.30000000000007</v>
      </c>
      <c r="L94" s="212">
        <v>325.60000000000002</v>
      </c>
      <c r="M94" s="213">
        <v>323</v>
      </c>
      <c r="N94" s="213">
        <v>319.64999999999998</v>
      </c>
      <c r="O94" s="213">
        <v>44244400</v>
      </c>
      <c r="P94" s="214">
        <v>-2.3511521815417009E-2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427.45</v>
      </c>
      <c r="F95" s="210">
        <v>428.55</v>
      </c>
      <c r="G95" s="212">
        <v>425.1</v>
      </c>
      <c r="H95" s="212">
        <v>422.75</v>
      </c>
      <c r="I95" s="212">
        <v>419.3</v>
      </c>
      <c r="J95" s="212">
        <v>430.90000000000003</v>
      </c>
      <c r="K95" s="212">
        <v>434.34999999999997</v>
      </c>
      <c r="L95" s="212">
        <v>436.70000000000005</v>
      </c>
      <c r="M95" s="213">
        <v>432</v>
      </c>
      <c r="N95" s="213">
        <v>426.2</v>
      </c>
      <c r="O95" s="213">
        <v>62965350</v>
      </c>
      <c r="P95" s="214">
        <v>1.286587327114828E-4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2810.9</v>
      </c>
      <c r="F96" s="210">
        <v>2811.6166666666663</v>
      </c>
      <c r="G96" s="212">
        <v>2783.7333333333327</v>
      </c>
      <c r="H96" s="212">
        <v>2756.5666666666662</v>
      </c>
      <c r="I96" s="212">
        <v>2728.6833333333325</v>
      </c>
      <c r="J96" s="212">
        <v>2838.7833333333328</v>
      </c>
      <c r="K96" s="212">
        <v>2866.666666666667</v>
      </c>
      <c r="L96" s="212">
        <v>2893.833333333333</v>
      </c>
      <c r="M96" s="213">
        <v>2839.5</v>
      </c>
      <c r="N96" s="213">
        <v>2784.45</v>
      </c>
      <c r="O96" s="213">
        <v>14118000</v>
      </c>
      <c r="P96" s="214">
        <v>7.7951002227171495E-3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1250.0999999999999</v>
      </c>
      <c r="F97" s="210">
        <v>1243.6166666666666</v>
      </c>
      <c r="G97" s="212">
        <v>1234.2333333333331</v>
      </c>
      <c r="H97" s="212">
        <v>1218.3666666666666</v>
      </c>
      <c r="I97" s="212">
        <v>1208.9833333333331</v>
      </c>
      <c r="J97" s="212">
        <v>1259.4833333333331</v>
      </c>
      <c r="K97" s="212">
        <v>1268.8666666666668</v>
      </c>
      <c r="L97" s="212">
        <v>1284.7333333333331</v>
      </c>
      <c r="M97" s="213">
        <v>1253</v>
      </c>
      <c r="N97" s="213">
        <v>1227.75</v>
      </c>
      <c r="O97" s="213">
        <v>76142500</v>
      </c>
      <c r="P97" s="214">
        <v>-3.1802969345248691E-2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2214.4499999999998</v>
      </c>
      <c r="F98" s="210">
        <v>2200.2000000000003</v>
      </c>
      <c r="G98" s="212">
        <v>2175.8500000000004</v>
      </c>
      <c r="H98" s="212">
        <v>2137.25</v>
      </c>
      <c r="I98" s="212">
        <v>2112.9</v>
      </c>
      <c r="J98" s="212">
        <v>2238.8000000000006</v>
      </c>
      <c r="K98" s="212">
        <v>2263.15</v>
      </c>
      <c r="L98" s="212">
        <v>2301.7500000000009</v>
      </c>
      <c r="M98" s="213">
        <v>2224.5500000000002</v>
      </c>
      <c r="N98" s="213">
        <v>2161.6</v>
      </c>
      <c r="O98" s="213">
        <v>5073000</v>
      </c>
      <c r="P98" s="214">
        <v>6.4973233966621177E-2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765.55</v>
      </c>
      <c r="F99" s="210">
        <v>761.0333333333333</v>
      </c>
      <c r="G99" s="212">
        <v>754.51666666666665</v>
      </c>
      <c r="H99" s="212">
        <v>743.48333333333335</v>
      </c>
      <c r="I99" s="212">
        <v>736.9666666666667</v>
      </c>
      <c r="J99" s="212">
        <v>772.06666666666661</v>
      </c>
      <c r="K99" s="212">
        <v>778.58333333333326</v>
      </c>
      <c r="L99" s="212">
        <v>789.61666666666656</v>
      </c>
      <c r="M99" s="213">
        <v>767.55</v>
      </c>
      <c r="N99" s="213">
        <v>750</v>
      </c>
      <c r="O99" s="213">
        <v>13176000</v>
      </c>
      <c r="P99" s="214">
        <v>9.655172413793104E-3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15.17</v>
      </c>
      <c r="F100" s="210">
        <v>15.193333333333333</v>
      </c>
      <c r="G100" s="212">
        <v>15.056666666666667</v>
      </c>
      <c r="H100" s="212">
        <v>14.943333333333333</v>
      </c>
      <c r="I100" s="212">
        <v>14.806666666666667</v>
      </c>
      <c r="J100" s="212">
        <v>15.306666666666667</v>
      </c>
      <c r="K100" s="212">
        <v>15.443333333333333</v>
      </c>
      <c r="L100" s="212">
        <v>15.556666666666667</v>
      </c>
      <c r="M100" s="213">
        <v>15.33</v>
      </c>
      <c r="N100" s="213">
        <v>15.08</v>
      </c>
      <c r="O100" s="213">
        <v>4774480000</v>
      </c>
      <c r="P100" s="214">
        <v>-2.1985370950888192E-3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114.44</v>
      </c>
      <c r="F101" s="210">
        <v>114.35000000000001</v>
      </c>
      <c r="G101" s="212">
        <v>113.95000000000002</v>
      </c>
      <c r="H101" s="212">
        <v>113.46000000000001</v>
      </c>
      <c r="I101" s="212">
        <v>113.06000000000002</v>
      </c>
      <c r="J101" s="212">
        <v>114.84000000000002</v>
      </c>
      <c r="K101" s="212">
        <v>115.24000000000002</v>
      </c>
      <c r="L101" s="212">
        <v>115.73000000000002</v>
      </c>
      <c r="M101" s="213">
        <v>114.75</v>
      </c>
      <c r="N101" s="213">
        <v>113.86</v>
      </c>
      <c r="O101" s="213">
        <v>109345000</v>
      </c>
      <c r="P101" s="214">
        <v>-3.0371552717921434E-2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74.97</v>
      </c>
      <c r="F102" s="210">
        <v>75.163333333333341</v>
      </c>
      <c r="G102" s="212">
        <v>74.696666666666687</v>
      </c>
      <c r="H102" s="212">
        <v>74.423333333333346</v>
      </c>
      <c r="I102" s="212">
        <v>73.956666666666692</v>
      </c>
      <c r="J102" s="212">
        <v>75.436666666666682</v>
      </c>
      <c r="K102" s="212">
        <v>75.90333333333335</v>
      </c>
      <c r="L102" s="212">
        <v>76.176666666666677</v>
      </c>
      <c r="M102" s="213">
        <v>75.63</v>
      </c>
      <c r="N102" s="213">
        <v>74.89</v>
      </c>
      <c r="O102" s="213">
        <v>471952500</v>
      </c>
      <c r="P102" s="214">
        <v>-9.0499174393496762E-4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206.9</v>
      </c>
      <c r="F103" s="210">
        <v>206.54999999999998</v>
      </c>
      <c r="G103" s="212">
        <v>204.47999999999996</v>
      </c>
      <c r="H103" s="212">
        <v>202.05999999999997</v>
      </c>
      <c r="I103" s="212">
        <v>199.98999999999995</v>
      </c>
      <c r="J103" s="212">
        <v>208.96999999999997</v>
      </c>
      <c r="K103" s="212">
        <v>211.03999999999996</v>
      </c>
      <c r="L103" s="212">
        <v>213.45999999999998</v>
      </c>
      <c r="M103" s="213">
        <v>208.62</v>
      </c>
      <c r="N103" s="213">
        <v>204.13</v>
      </c>
      <c r="O103" s="213">
        <v>71152500</v>
      </c>
      <c r="P103" s="214">
        <v>5.9378644894496875E-3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552.04999999999995</v>
      </c>
      <c r="F104" s="210">
        <v>549.15</v>
      </c>
      <c r="G104" s="212">
        <v>544.4</v>
      </c>
      <c r="H104" s="212">
        <v>536.75</v>
      </c>
      <c r="I104" s="212">
        <v>532</v>
      </c>
      <c r="J104" s="212">
        <v>556.79999999999995</v>
      </c>
      <c r="K104" s="212">
        <v>561.54999999999995</v>
      </c>
      <c r="L104" s="212">
        <v>569.19999999999993</v>
      </c>
      <c r="M104" s="213">
        <v>553.9</v>
      </c>
      <c r="N104" s="213">
        <v>541.5</v>
      </c>
      <c r="O104" s="213">
        <v>13002000</v>
      </c>
      <c r="P104" s="214">
        <v>-1.4281246742416345E-2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662.9</v>
      </c>
      <c r="F105" s="210">
        <v>662.66666666666663</v>
      </c>
      <c r="G105" s="212">
        <v>658.48333333333323</v>
      </c>
      <c r="H105" s="212">
        <v>654.06666666666661</v>
      </c>
      <c r="I105" s="212">
        <v>649.88333333333321</v>
      </c>
      <c r="J105" s="212">
        <v>667.08333333333326</v>
      </c>
      <c r="K105" s="212">
        <v>671.26666666666665</v>
      </c>
      <c r="L105" s="212">
        <v>675.68333333333328</v>
      </c>
      <c r="M105" s="213">
        <v>666.85</v>
      </c>
      <c r="N105" s="213">
        <v>658.25</v>
      </c>
      <c r="O105" s="213">
        <v>20105000</v>
      </c>
      <c r="P105" s="214">
        <v>-1.072676278108547E-2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45561</v>
      </c>
      <c r="E107" s="210">
        <v>3034.95</v>
      </c>
      <c r="F107" s="210">
        <v>3024.2000000000003</v>
      </c>
      <c r="G107" s="212">
        <v>2981.6500000000005</v>
      </c>
      <c r="H107" s="212">
        <v>2928.3500000000004</v>
      </c>
      <c r="I107" s="212">
        <v>2885.8000000000006</v>
      </c>
      <c r="J107" s="212">
        <v>3077.5000000000005</v>
      </c>
      <c r="K107" s="212">
        <v>3120.0500000000006</v>
      </c>
      <c r="L107" s="212">
        <v>3173.3500000000004</v>
      </c>
      <c r="M107" s="213">
        <v>3066.75</v>
      </c>
      <c r="N107" s="213">
        <v>2970.9</v>
      </c>
      <c r="O107" s="213">
        <v>1031100</v>
      </c>
      <c r="P107" s="214">
        <v>-6.9344120196475007E-3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45561</v>
      </c>
      <c r="E108" s="210">
        <v>4830.1499999999996</v>
      </c>
      <c r="F108" s="210">
        <v>4826.5333333333328</v>
      </c>
      <c r="G108" s="212">
        <v>4801.0666666666657</v>
      </c>
      <c r="H108" s="212">
        <v>4771.9833333333327</v>
      </c>
      <c r="I108" s="212">
        <v>4746.5166666666655</v>
      </c>
      <c r="J108" s="212">
        <v>4855.6166666666659</v>
      </c>
      <c r="K108" s="212">
        <v>4881.083333333333</v>
      </c>
      <c r="L108" s="212">
        <v>4910.1666666666661</v>
      </c>
      <c r="M108" s="213">
        <v>4852</v>
      </c>
      <c r="N108" s="213">
        <v>4797.45</v>
      </c>
      <c r="O108" s="213">
        <v>9894300</v>
      </c>
      <c r="P108" s="214">
        <v>-8.7852166010299912E-4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45561</v>
      </c>
      <c r="E109" s="210">
        <v>1443.35</v>
      </c>
      <c r="F109" s="210">
        <v>1447.1833333333334</v>
      </c>
      <c r="G109" s="212">
        <v>1436.6666666666667</v>
      </c>
      <c r="H109" s="212">
        <v>1429.9833333333333</v>
      </c>
      <c r="I109" s="212">
        <v>1419.4666666666667</v>
      </c>
      <c r="J109" s="212">
        <v>1453.8666666666668</v>
      </c>
      <c r="K109" s="212">
        <v>1464.3833333333332</v>
      </c>
      <c r="L109" s="212">
        <v>1471.0666666666668</v>
      </c>
      <c r="M109" s="213">
        <v>1457.7</v>
      </c>
      <c r="N109" s="213">
        <v>1440.5</v>
      </c>
      <c r="O109" s="213">
        <v>32801000</v>
      </c>
      <c r="P109" s="214">
        <v>9.2925936182651769E-3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45561</v>
      </c>
      <c r="E110" s="210">
        <v>443.9</v>
      </c>
      <c r="F110" s="210">
        <v>443.63333333333338</v>
      </c>
      <c r="G110" s="212">
        <v>440.61666666666679</v>
      </c>
      <c r="H110" s="212">
        <v>437.33333333333343</v>
      </c>
      <c r="I110" s="212">
        <v>434.31666666666683</v>
      </c>
      <c r="J110" s="212">
        <v>446.91666666666674</v>
      </c>
      <c r="K110" s="212">
        <v>449.93333333333328</v>
      </c>
      <c r="L110" s="212">
        <v>453.2166666666667</v>
      </c>
      <c r="M110" s="213">
        <v>446.65</v>
      </c>
      <c r="N110" s="213">
        <v>440.35</v>
      </c>
      <c r="O110" s="213">
        <v>77588000</v>
      </c>
      <c r="P110" s="214">
        <v>-2.4035582927037891E-2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45561</v>
      </c>
      <c r="E111" s="210">
        <v>1952.75</v>
      </c>
      <c r="F111" s="210">
        <v>1958.5</v>
      </c>
      <c r="G111" s="212">
        <v>1942</v>
      </c>
      <c r="H111" s="212">
        <v>1931.25</v>
      </c>
      <c r="I111" s="212">
        <v>1914.75</v>
      </c>
      <c r="J111" s="212">
        <v>1969.25</v>
      </c>
      <c r="K111" s="212">
        <v>1985.75</v>
      </c>
      <c r="L111" s="212">
        <v>1996.5</v>
      </c>
      <c r="M111" s="213">
        <v>1975</v>
      </c>
      <c r="N111" s="213">
        <v>1947.75</v>
      </c>
      <c r="O111" s="213">
        <v>42949200</v>
      </c>
      <c r="P111" s="214">
        <v>4.1992443230705924E-3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45561</v>
      </c>
      <c r="E112" s="210">
        <v>176.7</v>
      </c>
      <c r="F112" s="210">
        <v>177.63666666666666</v>
      </c>
      <c r="G112" s="212">
        <v>175.42333333333332</v>
      </c>
      <c r="H112" s="212">
        <v>174.14666666666668</v>
      </c>
      <c r="I112" s="212">
        <v>171.93333333333334</v>
      </c>
      <c r="J112" s="212">
        <v>178.9133333333333</v>
      </c>
      <c r="K112" s="212">
        <v>181.12666666666667</v>
      </c>
      <c r="L112" s="212">
        <v>182.40333333333328</v>
      </c>
      <c r="M112" s="213">
        <v>179.85</v>
      </c>
      <c r="N112" s="213">
        <v>176.36</v>
      </c>
      <c r="O112" s="213">
        <v>189705750</v>
      </c>
      <c r="P112" s="214">
        <v>3.0674055935043174E-3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45561</v>
      </c>
      <c r="E113" s="210">
        <v>1404.65</v>
      </c>
      <c r="F113" s="210">
        <v>1401.8</v>
      </c>
      <c r="G113" s="212">
        <v>1389.3</v>
      </c>
      <c r="H113" s="212">
        <v>1373.95</v>
      </c>
      <c r="I113" s="212">
        <v>1361.45</v>
      </c>
      <c r="J113" s="212">
        <v>1417.1499999999999</v>
      </c>
      <c r="K113" s="212">
        <v>1429.6499999999999</v>
      </c>
      <c r="L113" s="212">
        <v>1444.9999999999998</v>
      </c>
      <c r="M113" s="213">
        <v>1414.3</v>
      </c>
      <c r="N113" s="213">
        <v>1386.45</v>
      </c>
      <c r="O113" s="213">
        <v>2779400</v>
      </c>
      <c r="P113" s="214">
        <v>8.2531645569620254E-2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45561</v>
      </c>
      <c r="E114" s="210">
        <v>947.45</v>
      </c>
      <c r="F114" s="210">
        <v>947.38333333333333</v>
      </c>
      <c r="G114" s="212">
        <v>942.06666666666661</v>
      </c>
      <c r="H114" s="212">
        <v>936.68333333333328</v>
      </c>
      <c r="I114" s="212">
        <v>931.36666666666656</v>
      </c>
      <c r="J114" s="212">
        <v>952.76666666666665</v>
      </c>
      <c r="K114" s="212">
        <v>958.08333333333348</v>
      </c>
      <c r="L114" s="212">
        <v>963.4666666666667</v>
      </c>
      <c r="M114" s="213">
        <v>952.7</v>
      </c>
      <c r="N114" s="213">
        <v>942</v>
      </c>
      <c r="O114" s="213">
        <v>21800625</v>
      </c>
      <c r="P114" s="214">
        <v>-5.9844404548174742E-3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45561</v>
      </c>
      <c r="E115" s="210">
        <v>511.7</v>
      </c>
      <c r="F115" s="210">
        <v>513.15</v>
      </c>
      <c r="G115" s="212">
        <v>508.79999999999995</v>
      </c>
      <c r="H115" s="212">
        <v>505.9</v>
      </c>
      <c r="I115" s="212">
        <v>501.54999999999995</v>
      </c>
      <c r="J115" s="212">
        <v>516.04999999999995</v>
      </c>
      <c r="K115" s="212">
        <v>520.40000000000009</v>
      </c>
      <c r="L115" s="212">
        <v>523.29999999999995</v>
      </c>
      <c r="M115" s="213">
        <v>517.5</v>
      </c>
      <c r="N115" s="213">
        <v>510.25</v>
      </c>
      <c r="O115" s="213">
        <v>118108800</v>
      </c>
      <c r="P115" s="214">
        <v>2.0431296654686203E-2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45561</v>
      </c>
      <c r="E116" s="210">
        <v>953.5</v>
      </c>
      <c r="F116" s="210">
        <v>958.68333333333339</v>
      </c>
      <c r="G116" s="212">
        <v>946.51666666666677</v>
      </c>
      <c r="H116" s="212">
        <v>939.53333333333342</v>
      </c>
      <c r="I116" s="212">
        <v>927.36666666666679</v>
      </c>
      <c r="J116" s="212">
        <v>965.66666666666674</v>
      </c>
      <c r="K116" s="212">
        <v>977.83333333333326</v>
      </c>
      <c r="L116" s="212">
        <v>984.81666666666672</v>
      </c>
      <c r="M116" s="213">
        <v>970.85</v>
      </c>
      <c r="N116" s="213">
        <v>951.7</v>
      </c>
      <c r="O116" s="213">
        <v>13785000</v>
      </c>
      <c r="P116" s="214">
        <v>1.6311860658003871E-2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45561</v>
      </c>
      <c r="E117" s="210">
        <v>4561.25</v>
      </c>
      <c r="F117" s="210">
        <v>4535.25</v>
      </c>
      <c r="G117" s="212">
        <v>4480</v>
      </c>
      <c r="H117" s="212">
        <v>4398.75</v>
      </c>
      <c r="I117" s="212">
        <v>4343.5</v>
      </c>
      <c r="J117" s="212">
        <v>4616.5</v>
      </c>
      <c r="K117" s="212">
        <v>4671.75</v>
      </c>
      <c r="L117" s="212">
        <v>4753</v>
      </c>
      <c r="M117" s="213">
        <v>4590.5</v>
      </c>
      <c r="N117" s="213">
        <v>4454</v>
      </c>
      <c r="O117" s="213">
        <v>724125</v>
      </c>
      <c r="P117" s="214">
        <v>0.26457105435494432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45561</v>
      </c>
      <c r="E118" s="210">
        <v>934.45</v>
      </c>
      <c r="F118" s="210">
        <v>937.80000000000007</v>
      </c>
      <c r="G118" s="212">
        <v>930.00000000000011</v>
      </c>
      <c r="H118" s="212">
        <v>925.55000000000007</v>
      </c>
      <c r="I118" s="212">
        <v>917.75000000000011</v>
      </c>
      <c r="J118" s="212">
        <v>942.25000000000011</v>
      </c>
      <c r="K118" s="212">
        <v>950.05000000000007</v>
      </c>
      <c r="L118" s="212">
        <v>954.50000000000011</v>
      </c>
      <c r="M118" s="213">
        <v>945.6</v>
      </c>
      <c r="N118" s="213">
        <v>933.35</v>
      </c>
      <c r="O118" s="213">
        <v>20393775</v>
      </c>
      <c r="P118" s="214">
        <v>-8.9224208627193703E-3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45561</v>
      </c>
      <c r="E119" s="210">
        <v>657.85</v>
      </c>
      <c r="F119" s="210">
        <v>656.46666666666658</v>
      </c>
      <c r="G119" s="212">
        <v>654.18333333333317</v>
      </c>
      <c r="H119" s="212">
        <v>650.51666666666654</v>
      </c>
      <c r="I119" s="212">
        <v>648.23333333333312</v>
      </c>
      <c r="J119" s="212">
        <v>660.13333333333321</v>
      </c>
      <c r="K119" s="212">
        <v>662.41666666666674</v>
      </c>
      <c r="L119" s="212">
        <v>666.08333333333326</v>
      </c>
      <c r="M119" s="213">
        <v>658.75</v>
      </c>
      <c r="N119" s="213">
        <v>652.79999999999995</v>
      </c>
      <c r="O119" s="213">
        <v>17390000</v>
      </c>
      <c r="P119" s="214">
        <v>-1.3263352010780907E-2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45561</v>
      </c>
      <c r="E120" s="210">
        <v>1789.65</v>
      </c>
      <c r="F120" s="210">
        <v>1788.9333333333332</v>
      </c>
      <c r="G120" s="212">
        <v>1783.3166666666664</v>
      </c>
      <c r="H120" s="212">
        <v>1776.9833333333331</v>
      </c>
      <c r="I120" s="212">
        <v>1771.3666666666663</v>
      </c>
      <c r="J120" s="212">
        <v>1795.2666666666664</v>
      </c>
      <c r="K120" s="212">
        <v>1800.8833333333332</v>
      </c>
      <c r="L120" s="212">
        <v>1807.2166666666665</v>
      </c>
      <c r="M120" s="213">
        <v>1794.55</v>
      </c>
      <c r="N120" s="213">
        <v>1782.6</v>
      </c>
      <c r="O120" s="213">
        <v>38034400</v>
      </c>
      <c r="P120" s="214">
        <v>1.5615654105784842E-2</v>
      </c>
    </row>
    <row r="121" spans="1:16" ht="12.75" customHeight="1">
      <c r="A121" s="206">
        <v>111</v>
      </c>
      <c r="B121" s="218" t="s">
        <v>66</v>
      </c>
      <c r="C121" s="210" t="s">
        <v>834</v>
      </c>
      <c r="D121" s="211">
        <v>45561</v>
      </c>
      <c r="E121" s="210">
        <v>173.32</v>
      </c>
      <c r="F121" s="210">
        <v>173.1</v>
      </c>
      <c r="G121" s="212">
        <v>171.70999999999998</v>
      </c>
      <c r="H121" s="212">
        <v>170.1</v>
      </c>
      <c r="I121" s="212">
        <v>168.70999999999998</v>
      </c>
      <c r="J121" s="212">
        <v>174.70999999999998</v>
      </c>
      <c r="K121" s="212">
        <v>176.10000000000002</v>
      </c>
      <c r="L121" s="212">
        <v>177.70999999999998</v>
      </c>
      <c r="M121" s="213">
        <v>174.49</v>
      </c>
      <c r="N121" s="213">
        <v>171.49</v>
      </c>
      <c r="O121" s="213">
        <v>87245486</v>
      </c>
      <c r="P121" s="214">
        <v>-2.0930349006058786E-2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3379.25</v>
      </c>
      <c r="F122" s="210">
        <v>3397.3166666666671</v>
      </c>
      <c r="G122" s="212">
        <v>3353.4333333333343</v>
      </c>
      <c r="H122" s="212">
        <v>3327.6166666666672</v>
      </c>
      <c r="I122" s="212">
        <v>3283.7333333333345</v>
      </c>
      <c r="J122" s="212">
        <v>3423.1333333333341</v>
      </c>
      <c r="K122" s="212">
        <v>3467.0166666666664</v>
      </c>
      <c r="L122" s="212">
        <v>3492.8333333333339</v>
      </c>
      <c r="M122" s="213">
        <v>3441.2</v>
      </c>
      <c r="N122" s="213">
        <v>3371.5</v>
      </c>
      <c r="O122" s="213">
        <v>1111500</v>
      </c>
      <c r="P122" s="214">
        <v>-5.581039755351682E-2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45561</v>
      </c>
      <c r="E123" s="210">
        <v>471.6</v>
      </c>
      <c r="F123" s="210">
        <v>470.35000000000008</v>
      </c>
      <c r="G123" s="212">
        <v>465.40000000000015</v>
      </c>
      <c r="H123" s="212">
        <v>459.20000000000005</v>
      </c>
      <c r="I123" s="212">
        <v>454.25000000000011</v>
      </c>
      <c r="J123" s="212">
        <v>476.55000000000018</v>
      </c>
      <c r="K123" s="212">
        <v>481.50000000000011</v>
      </c>
      <c r="L123" s="212">
        <v>487.70000000000022</v>
      </c>
      <c r="M123" s="213">
        <v>475.3</v>
      </c>
      <c r="N123" s="213">
        <v>464.15</v>
      </c>
      <c r="O123" s="213">
        <v>24053300</v>
      </c>
      <c r="P123" s="214">
        <v>-1.3181754777514298E-2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45561</v>
      </c>
      <c r="E124" s="210">
        <v>696.45</v>
      </c>
      <c r="F124" s="210">
        <v>691.61666666666667</v>
      </c>
      <c r="G124" s="212">
        <v>685.23333333333335</v>
      </c>
      <c r="H124" s="212">
        <v>674.01666666666665</v>
      </c>
      <c r="I124" s="212">
        <v>667.63333333333333</v>
      </c>
      <c r="J124" s="212">
        <v>702.83333333333337</v>
      </c>
      <c r="K124" s="212">
        <v>709.21666666666681</v>
      </c>
      <c r="L124" s="212">
        <v>720.43333333333339</v>
      </c>
      <c r="M124" s="213">
        <v>698</v>
      </c>
      <c r="N124" s="213">
        <v>680.4</v>
      </c>
      <c r="O124" s="213">
        <v>30289000</v>
      </c>
      <c r="P124" s="214">
        <v>1.0138402534600634E-2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45561</v>
      </c>
      <c r="E125" s="210">
        <v>3711.55</v>
      </c>
      <c r="F125" s="210">
        <v>3709.8333333333335</v>
      </c>
      <c r="G125" s="212">
        <v>3683.7166666666672</v>
      </c>
      <c r="H125" s="212">
        <v>3655.8833333333337</v>
      </c>
      <c r="I125" s="212">
        <v>3629.7666666666673</v>
      </c>
      <c r="J125" s="212">
        <v>3737.666666666667</v>
      </c>
      <c r="K125" s="212">
        <v>3763.7833333333328</v>
      </c>
      <c r="L125" s="212">
        <v>3791.6166666666668</v>
      </c>
      <c r="M125" s="213">
        <v>3735.95</v>
      </c>
      <c r="N125" s="213">
        <v>3682</v>
      </c>
      <c r="O125" s="213">
        <v>18810300</v>
      </c>
      <c r="P125" s="214">
        <v>1.005779239439318E-3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6177.6</v>
      </c>
      <c r="F126" s="210">
        <v>6171.8499999999995</v>
      </c>
      <c r="G126" s="212">
        <v>6125.7499999999991</v>
      </c>
      <c r="H126" s="212">
        <v>6073.9</v>
      </c>
      <c r="I126" s="212">
        <v>6027.7999999999993</v>
      </c>
      <c r="J126" s="212">
        <v>6223.6999999999989</v>
      </c>
      <c r="K126" s="212">
        <v>6269.7999999999993</v>
      </c>
      <c r="L126" s="212">
        <v>6321.6499999999987</v>
      </c>
      <c r="M126" s="213">
        <v>6217.95</v>
      </c>
      <c r="N126" s="213">
        <v>6120</v>
      </c>
      <c r="O126" s="213">
        <v>2868300</v>
      </c>
      <c r="P126" s="214">
        <v>-5.9780631075531526E-3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45561</v>
      </c>
      <c r="E127" s="210">
        <v>5757.95</v>
      </c>
      <c r="F127" s="210">
        <v>5743.6833333333343</v>
      </c>
      <c r="G127" s="212">
        <v>5694.3666666666686</v>
      </c>
      <c r="H127" s="212">
        <v>5630.7833333333347</v>
      </c>
      <c r="I127" s="212">
        <v>5581.466666666669</v>
      </c>
      <c r="J127" s="212">
        <v>5807.2666666666682</v>
      </c>
      <c r="K127" s="212">
        <v>5856.5833333333339</v>
      </c>
      <c r="L127" s="212">
        <v>5920.1666666666679</v>
      </c>
      <c r="M127" s="213">
        <v>5793</v>
      </c>
      <c r="N127" s="213">
        <v>5680.1</v>
      </c>
      <c r="O127" s="213">
        <v>1121500</v>
      </c>
      <c r="P127" s="214">
        <v>-1.4499121265377855E-2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45561</v>
      </c>
      <c r="E128" s="210">
        <v>2253.0500000000002</v>
      </c>
      <c r="F128" s="210">
        <v>2259.8000000000002</v>
      </c>
      <c r="G128" s="212">
        <v>2239.7000000000003</v>
      </c>
      <c r="H128" s="212">
        <v>2226.35</v>
      </c>
      <c r="I128" s="212">
        <v>2206.25</v>
      </c>
      <c r="J128" s="212">
        <v>2273.1500000000005</v>
      </c>
      <c r="K128" s="212">
        <v>2293.2500000000009</v>
      </c>
      <c r="L128" s="212">
        <v>2306.6000000000008</v>
      </c>
      <c r="M128" s="213">
        <v>2279.9</v>
      </c>
      <c r="N128" s="213">
        <v>2246.4499999999998</v>
      </c>
      <c r="O128" s="213">
        <v>12829050</v>
      </c>
      <c r="P128" s="214">
        <v>1.7905918057663128E-2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45561</v>
      </c>
      <c r="E129" s="210">
        <v>2800</v>
      </c>
      <c r="F129" s="210">
        <v>2800.0166666666664</v>
      </c>
      <c r="G129" s="212">
        <v>2785.4333333333329</v>
      </c>
      <c r="H129" s="212">
        <v>2770.8666666666663</v>
      </c>
      <c r="I129" s="212">
        <v>2756.2833333333328</v>
      </c>
      <c r="J129" s="212">
        <v>2814.583333333333</v>
      </c>
      <c r="K129" s="212">
        <v>2829.166666666667</v>
      </c>
      <c r="L129" s="212">
        <v>2843.7333333333331</v>
      </c>
      <c r="M129" s="213">
        <v>2814.6</v>
      </c>
      <c r="N129" s="213">
        <v>2785.45</v>
      </c>
      <c r="O129" s="213">
        <v>14919800</v>
      </c>
      <c r="P129" s="214">
        <v>-1.2509266123054114E-2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323.89999999999998</v>
      </c>
      <c r="F130" s="210">
        <v>325.5</v>
      </c>
      <c r="G130" s="212">
        <v>319.7</v>
      </c>
      <c r="H130" s="212">
        <v>315.5</v>
      </c>
      <c r="I130" s="212">
        <v>309.7</v>
      </c>
      <c r="J130" s="212">
        <v>329.7</v>
      </c>
      <c r="K130" s="212">
        <v>335.49999999999994</v>
      </c>
      <c r="L130" s="212">
        <v>339.7</v>
      </c>
      <c r="M130" s="213">
        <v>331.3</v>
      </c>
      <c r="N130" s="213">
        <v>321.3</v>
      </c>
      <c r="O130" s="213">
        <v>37990000</v>
      </c>
      <c r="P130" s="214">
        <v>5.8040438923856734E-2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45561</v>
      </c>
      <c r="E131" s="210">
        <v>214.34</v>
      </c>
      <c r="F131" s="210">
        <v>214.97000000000003</v>
      </c>
      <c r="G131" s="212">
        <v>212.68000000000006</v>
      </c>
      <c r="H131" s="212">
        <v>211.02000000000004</v>
      </c>
      <c r="I131" s="212">
        <v>208.73000000000008</v>
      </c>
      <c r="J131" s="212">
        <v>216.63000000000005</v>
      </c>
      <c r="K131" s="212">
        <v>218.92000000000002</v>
      </c>
      <c r="L131" s="212">
        <v>220.58000000000004</v>
      </c>
      <c r="M131" s="213">
        <v>217.26</v>
      </c>
      <c r="N131" s="213">
        <v>213.31</v>
      </c>
      <c r="O131" s="213">
        <v>60567000</v>
      </c>
      <c r="P131" s="214">
        <v>-4.8306797456499238E-3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45561</v>
      </c>
      <c r="E132" s="210">
        <v>643.65</v>
      </c>
      <c r="F132" s="210">
        <v>647.66666666666663</v>
      </c>
      <c r="G132" s="212">
        <v>638.93333333333328</v>
      </c>
      <c r="H132" s="212">
        <v>634.2166666666667</v>
      </c>
      <c r="I132" s="212">
        <v>625.48333333333335</v>
      </c>
      <c r="J132" s="212">
        <v>652.38333333333321</v>
      </c>
      <c r="K132" s="212">
        <v>661.11666666666656</v>
      </c>
      <c r="L132" s="212">
        <v>665.83333333333314</v>
      </c>
      <c r="M132" s="213">
        <v>656.4</v>
      </c>
      <c r="N132" s="213">
        <v>642.95000000000005</v>
      </c>
      <c r="O132" s="213">
        <v>15240000</v>
      </c>
      <c r="P132" s="214">
        <v>2.7341854068920885E-2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45561</v>
      </c>
      <c r="E133" s="210">
        <v>12433.85</v>
      </c>
      <c r="F133" s="210">
        <v>12455.533333333335</v>
      </c>
      <c r="G133" s="212">
        <v>12383.366666666669</v>
      </c>
      <c r="H133" s="212">
        <v>12332.883333333333</v>
      </c>
      <c r="I133" s="212">
        <v>12260.716666666667</v>
      </c>
      <c r="J133" s="212">
        <v>12506.01666666667</v>
      </c>
      <c r="K133" s="212">
        <v>12578.183333333338</v>
      </c>
      <c r="L133" s="212">
        <v>12628.666666666672</v>
      </c>
      <c r="M133" s="213">
        <v>12527.7</v>
      </c>
      <c r="N133" s="213">
        <v>12405.05</v>
      </c>
      <c r="O133" s="213">
        <v>3434450</v>
      </c>
      <c r="P133" s="214">
        <v>-3.9731450197932226E-3</v>
      </c>
    </row>
    <row r="134" spans="1:16" ht="12.75" customHeight="1">
      <c r="A134" s="206">
        <v>124</v>
      </c>
      <c r="B134" s="218" t="s">
        <v>57</v>
      </c>
      <c r="C134" s="210" t="s">
        <v>875</v>
      </c>
      <c r="D134" s="211">
        <v>45561</v>
      </c>
      <c r="E134" s="210">
        <v>1487.1</v>
      </c>
      <c r="F134" s="210">
        <v>1493.0333333333335</v>
      </c>
      <c r="G134" s="212">
        <v>1478.0666666666671</v>
      </c>
      <c r="H134" s="212">
        <v>1469.0333333333335</v>
      </c>
      <c r="I134" s="212">
        <v>1454.0666666666671</v>
      </c>
      <c r="J134" s="212">
        <v>1502.0666666666671</v>
      </c>
      <c r="K134" s="212">
        <v>1517.0333333333338</v>
      </c>
      <c r="L134" s="212">
        <v>1526.0666666666671</v>
      </c>
      <c r="M134" s="213">
        <v>1508</v>
      </c>
      <c r="N134" s="213">
        <v>1484</v>
      </c>
      <c r="O134" s="213">
        <v>9976400</v>
      </c>
      <c r="P134" s="214">
        <v>5.6449336720293536E-3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45561</v>
      </c>
      <c r="E135" s="210">
        <v>5229.8</v>
      </c>
      <c r="F135" s="210">
        <v>5207.333333333333</v>
      </c>
      <c r="G135" s="212">
        <v>5169.6666666666661</v>
      </c>
      <c r="H135" s="212">
        <v>5109.5333333333328</v>
      </c>
      <c r="I135" s="212">
        <v>5071.8666666666659</v>
      </c>
      <c r="J135" s="212">
        <v>5267.4666666666662</v>
      </c>
      <c r="K135" s="212">
        <v>5305.1333333333323</v>
      </c>
      <c r="L135" s="212">
        <v>5365.2666666666664</v>
      </c>
      <c r="M135" s="213">
        <v>5245</v>
      </c>
      <c r="N135" s="213">
        <v>5147.2</v>
      </c>
      <c r="O135" s="213">
        <v>2100600</v>
      </c>
      <c r="P135" s="214">
        <v>2.3983620941795847E-2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45561</v>
      </c>
      <c r="E136" s="210">
        <v>2116.4499999999998</v>
      </c>
      <c r="F136" s="210">
        <v>2127.9833333333331</v>
      </c>
      <c r="G136" s="212">
        <v>2100.4666666666662</v>
      </c>
      <c r="H136" s="212">
        <v>2084.4833333333331</v>
      </c>
      <c r="I136" s="212">
        <v>2056.9666666666662</v>
      </c>
      <c r="J136" s="212">
        <v>2143.9666666666662</v>
      </c>
      <c r="K136" s="212">
        <v>2171.4833333333336</v>
      </c>
      <c r="L136" s="212">
        <v>2187.4666666666662</v>
      </c>
      <c r="M136" s="213">
        <v>2155.5</v>
      </c>
      <c r="N136" s="213">
        <v>2112</v>
      </c>
      <c r="O136" s="213">
        <v>1535600</v>
      </c>
      <c r="P136" s="214">
        <v>6.5547981122181433E-3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45561</v>
      </c>
      <c r="E137" s="210">
        <v>1134.9000000000001</v>
      </c>
      <c r="F137" s="210">
        <v>1127.6166666666668</v>
      </c>
      <c r="G137" s="212">
        <v>1115.2833333333335</v>
      </c>
      <c r="H137" s="212">
        <v>1095.6666666666667</v>
      </c>
      <c r="I137" s="212">
        <v>1083.3333333333335</v>
      </c>
      <c r="J137" s="212">
        <v>1147.2333333333336</v>
      </c>
      <c r="K137" s="212">
        <v>1159.5666666666666</v>
      </c>
      <c r="L137" s="212">
        <v>1179.1833333333336</v>
      </c>
      <c r="M137" s="213">
        <v>1139.95</v>
      </c>
      <c r="N137" s="213">
        <v>1108</v>
      </c>
      <c r="O137" s="213">
        <v>5468800</v>
      </c>
      <c r="P137" s="214">
        <v>3.7801730681645669E-2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45561</v>
      </c>
      <c r="E138" s="210">
        <v>1836.7</v>
      </c>
      <c r="F138" s="210">
        <v>1827.5333333333335</v>
      </c>
      <c r="G138" s="212">
        <v>1814.0666666666671</v>
      </c>
      <c r="H138" s="212">
        <v>1791.4333333333336</v>
      </c>
      <c r="I138" s="212">
        <v>1777.9666666666672</v>
      </c>
      <c r="J138" s="212">
        <v>1850.166666666667</v>
      </c>
      <c r="K138" s="212">
        <v>1863.6333333333337</v>
      </c>
      <c r="L138" s="212">
        <v>1886.2666666666669</v>
      </c>
      <c r="M138" s="213">
        <v>1841</v>
      </c>
      <c r="N138" s="213">
        <v>1804.9</v>
      </c>
      <c r="O138" s="213">
        <v>1542000</v>
      </c>
      <c r="P138" s="214">
        <v>-5.1427165354330708E-2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45561</v>
      </c>
      <c r="E139" s="210">
        <v>193.9</v>
      </c>
      <c r="F139" s="210">
        <v>193.76333333333332</v>
      </c>
      <c r="G139" s="212">
        <v>191.85666666666665</v>
      </c>
      <c r="H139" s="212">
        <v>189.81333333333333</v>
      </c>
      <c r="I139" s="212">
        <v>187.90666666666667</v>
      </c>
      <c r="J139" s="212">
        <v>195.80666666666664</v>
      </c>
      <c r="K139" s="212">
        <v>197.71333333333328</v>
      </c>
      <c r="L139" s="212">
        <v>199.75666666666663</v>
      </c>
      <c r="M139" s="213">
        <v>195.67</v>
      </c>
      <c r="N139" s="213">
        <v>191.72</v>
      </c>
      <c r="O139" s="213">
        <v>115346600</v>
      </c>
      <c r="P139" s="214">
        <v>4.7250692967188812E-2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45561</v>
      </c>
      <c r="E140" s="210">
        <v>3143.5</v>
      </c>
      <c r="F140" s="210">
        <v>3141.6166666666668</v>
      </c>
      <c r="G140" s="212">
        <v>3103.2333333333336</v>
      </c>
      <c r="H140" s="212">
        <v>3062.9666666666667</v>
      </c>
      <c r="I140" s="212">
        <v>3024.5833333333335</v>
      </c>
      <c r="J140" s="212">
        <v>3181.8833333333337</v>
      </c>
      <c r="K140" s="212">
        <v>3220.2666666666669</v>
      </c>
      <c r="L140" s="212">
        <v>3260.5333333333338</v>
      </c>
      <c r="M140" s="213">
        <v>3180</v>
      </c>
      <c r="N140" s="213">
        <v>3101.35</v>
      </c>
      <c r="O140" s="213">
        <v>3750725</v>
      </c>
      <c r="P140" s="214">
        <v>4.8625948574375598E-3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45561</v>
      </c>
      <c r="E141" s="210">
        <v>135216.4</v>
      </c>
      <c r="F141" s="210">
        <v>135064.86666666667</v>
      </c>
      <c r="G141" s="212">
        <v>134652.78333333333</v>
      </c>
      <c r="H141" s="212">
        <v>134089.16666666666</v>
      </c>
      <c r="I141" s="212">
        <v>133677.08333333331</v>
      </c>
      <c r="J141" s="212">
        <v>135628.48333333334</v>
      </c>
      <c r="K141" s="212">
        <v>136040.56666666665</v>
      </c>
      <c r="L141" s="212">
        <v>136604.18333333335</v>
      </c>
      <c r="M141" s="213">
        <v>135476.95000000001</v>
      </c>
      <c r="N141" s="213">
        <v>134501.25</v>
      </c>
      <c r="O141" s="213">
        <v>72515</v>
      </c>
      <c r="P141" s="214">
        <v>-2.2015823873409012E-3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45561</v>
      </c>
      <c r="E142" s="210">
        <v>1987.95</v>
      </c>
      <c r="F142" s="210">
        <v>1977.6833333333332</v>
      </c>
      <c r="G142" s="212">
        <v>1960.3666666666663</v>
      </c>
      <c r="H142" s="212">
        <v>1932.7833333333331</v>
      </c>
      <c r="I142" s="212">
        <v>1915.4666666666662</v>
      </c>
      <c r="J142" s="212">
        <v>2005.2666666666664</v>
      </c>
      <c r="K142" s="212">
        <v>2022.5833333333335</v>
      </c>
      <c r="L142" s="212">
        <v>2050.1666666666665</v>
      </c>
      <c r="M142" s="213">
        <v>1995</v>
      </c>
      <c r="N142" s="213">
        <v>1950.1</v>
      </c>
      <c r="O142" s="213">
        <v>3617900</v>
      </c>
      <c r="P142" s="214">
        <v>-5.0108303249097472E-2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45561</v>
      </c>
      <c r="E143" s="210">
        <v>177.17</v>
      </c>
      <c r="F143" s="210">
        <v>177.61666666666667</v>
      </c>
      <c r="G143" s="212">
        <v>176.17333333333335</v>
      </c>
      <c r="H143" s="212">
        <v>175.17666666666668</v>
      </c>
      <c r="I143" s="212">
        <v>173.73333333333335</v>
      </c>
      <c r="J143" s="212">
        <v>178.61333333333334</v>
      </c>
      <c r="K143" s="212">
        <v>180.05666666666667</v>
      </c>
      <c r="L143" s="212">
        <v>181.05333333333334</v>
      </c>
      <c r="M143" s="213">
        <v>179.06</v>
      </c>
      <c r="N143" s="213">
        <v>176.62</v>
      </c>
      <c r="O143" s="213">
        <v>79822500</v>
      </c>
      <c r="P143" s="214">
        <v>1.1499714883102072E-2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45561</v>
      </c>
      <c r="E144" s="210">
        <v>7487.1</v>
      </c>
      <c r="F144" s="210">
        <v>7540.7</v>
      </c>
      <c r="G144" s="212">
        <v>7421.4</v>
      </c>
      <c r="H144" s="212">
        <v>7355.7</v>
      </c>
      <c r="I144" s="212">
        <v>7236.4</v>
      </c>
      <c r="J144" s="212">
        <v>7606.4</v>
      </c>
      <c r="K144" s="212">
        <v>7725.7000000000007</v>
      </c>
      <c r="L144" s="212">
        <v>7791.4</v>
      </c>
      <c r="M144" s="213">
        <v>7660</v>
      </c>
      <c r="N144" s="213">
        <v>7475</v>
      </c>
      <c r="O144" s="213">
        <v>1494600</v>
      </c>
      <c r="P144" s="214">
        <v>-1.6581129095933674E-2</v>
      </c>
    </row>
    <row r="145" spans="1:16" ht="12.75" customHeight="1">
      <c r="A145" s="206">
        <v>135</v>
      </c>
      <c r="B145" s="218" t="s">
        <v>832</v>
      </c>
      <c r="C145" s="210" t="s">
        <v>182</v>
      </c>
      <c r="D145" s="211">
        <v>45561</v>
      </c>
      <c r="E145" s="210">
        <v>3348.15</v>
      </c>
      <c r="F145" s="210">
        <v>3342.7166666666667</v>
      </c>
      <c r="G145" s="212">
        <v>3320.4333333333334</v>
      </c>
      <c r="H145" s="212">
        <v>3292.7166666666667</v>
      </c>
      <c r="I145" s="212">
        <v>3270.4333333333334</v>
      </c>
      <c r="J145" s="212">
        <v>3370.4333333333334</v>
      </c>
      <c r="K145" s="212">
        <v>3392.7166666666672</v>
      </c>
      <c r="L145" s="212">
        <v>3420.4333333333334</v>
      </c>
      <c r="M145" s="213">
        <v>3365</v>
      </c>
      <c r="N145" s="213">
        <v>3315</v>
      </c>
      <c r="O145" s="213">
        <v>2508625</v>
      </c>
      <c r="P145" s="214">
        <v>-1.9024156572914529E-2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45561</v>
      </c>
      <c r="E146" s="210">
        <v>2545</v>
      </c>
      <c r="F146" s="210">
        <v>2544.9499999999998</v>
      </c>
      <c r="G146" s="212">
        <v>2519.2499999999995</v>
      </c>
      <c r="H146" s="212">
        <v>2493.4999999999995</v>
      </c>
      <c r="I146" s="212">
        <v>2467.7999999999993</v>
      </c>
      <c r="J146" s="212">
        <v>2570.6999999999998</v>
      </c>
      <c r="K146" s="212">
        <v>2596.4000000000005</v>
      </c>
      <c r="L146" s="212">
        <v>2622.15</v>
      </c>
      <c r="M146" s="213">
        <v>2570.65</v>
      </c>
      <c r="N146" s="213">
        <v>2519.1999999999998</v>
      </c>
      <c r="O146" s="213">
        <v>7050200</v>
      </c>
      <c r="P146" s="214">
        <v>-2.3436850707815055E-2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45561</v>
      </c>
      <c r="E147" s="210">
        <v>214.69</v>
      </c>
      <c r="F147" s="210">
        <v>215.24666666666667</v>
      </c>
      <c r="G147" s="212">
        <v>212.69333333333333</v>
      </c>
      <c r="H147" s="212">
        <v>210.69666666666666</v>
      </c>
      <c r="I147" s="212">
        <v>208.14333333333332</v>
      </c>
      <c r="J147" s="212">
        <v>217.24333333333334</v>
      </c>
      <c r="K147" s="212">
        <v>219.79666666666668</v>
      </c>
      <c r="L147" s="212">
        <v>221.79333333333335</v>
      </c>
      <c r="M147" s="213">
        <v>217.8</v>
      </c>
      <c r="N147" s="213">
        <v>213.25</v>
      </c>
      <c r="O147" s="213">
        <v>106128000</v>
      </c>
      <c r="P147" s="214">
        <v>4.4371623416880702E-2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45561</v>
      </c>
      <c r="E148" s="210">
        <v>408.7</v>
      </c>
      <c r="F148" s="210">
        <v>410.06666666666661</v>
      </c>
      <c r="G148" s="212">
        <v>406.53333333333319</v>
      </c>
      <c r="H148" s="212">
        <v>404.36666666666656</v>
      </c>
      <c r="I148" s="212">
        <v>400.83333333333314</v>
      </c>
      <c r="J148" s="212">
        <v>412.23333333333323</v>
      </c>
      <c r="K148" s="212">
        <v>415.76666666666665</v>
      </c>
      <c r="L148" s="212">
        <v>417.93333333333328</v>
      </c>
      <c r="M148" s="213">
        <v>413.6</v>
      </c>
      <c r="N148" s="213">
        <v>407.9</v>
      </c>
      <c r="O148" s="213">
        <v>99946500</v>
      </c>
      <c r="P148" s="214">
        <v>3.6251944012441681E-2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45561</v>
      </c>
      <c r="E149" s="210">
        <v>1773.65</v>
      </c>
      <c r="F149" s="210">
        <v>1776.6166666666668</v>
      </c>
      <c r="G149" s="212">
        <v>1758.1833333333336</v>
      </c>
      <c r="H149" s="212">
        <v>1742.7166666666669</v>
      </c>
      <c r="I149" s="212">
        <v>1724.2833333333338</v>
      </c>
      <c r="J149" s="212">
        <v>1792.0833333333335</v>
      </c>
      <c r="K149" s="212">
        <v>1810.5166666666669</v>
      </c>
      <c r="L149" s="212">
        <v>1825.9833333333333</v>
      </c>
      <c r="M149" s="213">
        <v>1795.05</v>
      </c>
      <c r="N149" s="213">
        <v>1761.15</v>
      </c>
      <c r="O149" s="213">
        <v>7983500</v>
      </c>
      <c r="P149" s="214">
        <v>-2.7458002899292233E-2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45561</v>
      </c>
      <c r="E150" s="210">
        <v>11500</v>
      </c>
      <c r="F150" s="210">
        <v>11365.133333333333</v>
      </c>
      <c r="G150" s="212">
        <v>11093.316666666666</v>
      </c>
      <c r="H150" s="212">
        <v>10686.633333333333</v>
      </c>
      <c r="I150" s="212">
        <v>10414.816666666666</v>
      </c>
      <c r="J150" s="212">
        <v>11771.816666666666</v>
      </c>
      <c r="K150" s="212">
        <v>12043.633333333335</v>
      </c>
      <c r="L150" s="212">
        <v>12450.316666666666</v>
      </c>
      <c r="M150" s="213">
        <v>11636.95</v>
      </c>
      <c r="N150" s="213">
        <v>10958.45</v>
      </c>
      <c r="O150" s="213">
        <v>1320600</v>
      </c>
      <c r="P150" s="214">
        <v>5.8003525076109598E-2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45561</v>
      </c>
      <c r="E151" s="210">
        <v>323.64999999999998</v>
      </c>
      <c r="F151" s="210">
        <v>325.46666666666664</v>
      </c>
      <c r="G151" s="212">
        <v>321.18333333333328</v>
      </c>
      <c r="H151" s="212">
        <v>318.71666666666664</v>
      </c>
      <c r="I151" s="212">
        <v>314.43333333333328</v>
      </c>
      <c r="J151" s="212">
        <v>327.93333333333328</v>
      </c>
      <c r="K151" s="212">
        <v>332.2166666666667</v>
      </c>
      <c r="L151" s="212">
        <v>334.68333333333328</v>
      </c>
      <c r="M151" s="213">
        <v>329.75</v>
      </c>
      <c r="N151" s="213">
        <v>323</v>
      </c>
      <c r="O151" s="213">
        <v>128116450</v>
      </c>
      <c r="P151" s="214">
        <v>2.5754049596966849E-2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45561</v>
      </c>
      <c r="E152" s="210">
        <v>42178.75</v>
      </c>
      <c r="F152" s="210">
        <v>42107.566666666666</v>
      </c>
      <c r="G152" s="212">
        <v>41837.883333333331</v>
      </c>
      <c r="H152" s="212">
        <v>41497.016666666663</v>
      </c>
      <c r="I152" s="212">
        <v>41227.333333333328</v>
      </c>
      <c r="J152" s="212">
        <v>42448.433333333334</v>
      </c>
      <c r="K152" s="212">
        <v>42718.116666666669</v>
      </c>
      <c r="L152" s="212">
        <v>43058.983333333337</v>
      </c>
      <c r="M152" s="213">
        <v>42377.25</v>
      </c>
      <c r="N152" s="213">
        <v>41766.699999999997</v>
      </c>
      <c r="O152" s="213">
        <v>181170</v>
      </c>
      <c r="P152" s="214">
        <v>-1.3396503839241954E-2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45561</v>
      </c>
      <c r="E153" s="210">
        <v>1068.6500000000001</v>
      </c>
      <c r="F153" s="210">
        <v>1073.6166666666666</v>
      </c>
      <c r="G153" s="212">
        <v>1059.1333333333332</v>
      </c>
      <c r="H153" s="212">
        <v>1049.6166666666666</v>
      </c>
      <c r="I153" s="212">
        <v>1035.1333333333332</v>
      </c>
      <c r="J153" s="212">
        <v>1083.1333333333332</v>
      </c>
      <c r="K153" s="212">
        <v>1097.6166666666663</v>
      </c>
      <c r="L153" s="212">
        <v>1107.1333333333332</v>
      </c>
      <c r="M153" s="213">
        <v>1088.0999999999999</v>
      </c>
      <c r="N153" s="213">
        <v>1064.0999999999999</v>
      </c>
      <c r="O153" s="213">
        <v>9165000</v>
      </c>
      <c r="P153" s="214">
        <v>7.7519379844961239E-3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45561</v>
      </c>
      <c r="E154" s="210">
        <v>5309.05</v>
      </c>
      <c r="F154" s="210">
        <v>5285.916666666667</v>
      </c>
      <c r="G154" s="212">
        <v>5227.3333333333339</v>
      </c>
      <c r="H154" s="212">
        <v>5145.6166666666668</v>
      </c>
      <c r="I154" s="212">
        <v>5087.0333333333338</v>
      </c>
      <c r="J154" s="212">
        <v>5367.6333333333341</v>
      </c>
      <c r="K154" s="212">
        <v>5426.2166666666681</v>
      </c>
      <c r="L154" s="212">
        <v>5507.9333333333343</v>
      </c>
      <c r="M154" s="213">
        <v>5344.5</v>
      </c>
      <c r="N154" s="213">
        <v>5204.2</v>
      </c>
      <c r="O154" s="213">
        <v>2116800</v>
      </c>
      <c r="P154" s="214">
        <v>1.9064124783362217E-2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45561</v>
      </c>
      <c r="E155" s="210">
        <v>361.95</v>
      </c>
      <c r="F155" s="210">
        <v>363.43333333333334</v>
      </c>
      <c r="G155" s="212">
        <v>359.81666666666666</v>
      </c>
      <c r="H155" s="212">
        <v>357.68333333333334</v>
      </c>
      <c r="I155" s="212">
        <v>354.06666666666666</v>
      </c>
      <c r="J155" s="212">
        <v>365.56666666666666</v>
      </c>
      <c r="K155" s="212">
        <v>369.18333333333334</v>
      </c>
      <c r="L155" s="212">
        <v>371.31666666666666</v>
      </c>
      <c r="M155" s="213">
        <v>367.05</v>
      </c>
      <c r="N155" s="213">
        <v>361.3</v>
      </c>
      <c r="O155" s="213">
        <v>31974000</v>
      </c>
      <c r="P155" s="214">
        <v>2.8367425704361252E-2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45561</v>
      </c>
      <c r="E156" s="210">
        <v>561.75</v>
      </c>
      <c r="F156" s="210">
        <v>556.75</v>
      </c>
      <c r="G156" s="212">
        <v>548.5</v>
      </c>
      <c r="H156" s="212">
        <v>535.25</v>
      </c>
      <c r="I156" s="212">
        <v>527</v>
      </c>
      <c r="J156" s="212">
        <v>570</v>
      </c>
      <c r="K156" s="212">
        <v>578.25</v>
      </c>
      <c r="L156" s="212">
        <v>591.5</v>
      </c>
      <c r="M156" s="213">
        <v>565</v>
      </c>
      <c r="N156" s="213">
        <v>543.5</v>
      </c>
      <c r="O156" s="213">
        <v>47634600</v>
      </c>
      <c r="P156" s="214">
        <v>1.6337059329320721E-2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45561</v>
      </c>
      <c r="E157" s="210">
        <v>3190.25</v>
      </c>
      <c r="F157" s="210">
        <v>3203.2000000000003</v>
      </c>
      <c r="G157" s="212">
        <v>3169.4000000000005</v>
      </c>
      <c r="H157" s="212">
        <v>3148.55</v>
      </c>
      <c r="I157" s="212">
        <v>3114.7500000000005</v>
      </c>
      <c r="J157" s="212">
        <v>3224.0500000000006</v>
      </c>
      <c r="K157" s="212">
        <v>3257.8500000000008</v>
      </c>
      <c r="L157" s="212">
        <v>3278.7000000000007</v>
      </c>
      <c r="M157" s="213">
        <v>3237</v>
      </c>
      <c r="N157" s="213">
        <v>3182.35</v>
      </c>
      <c r="O157" s="213">
        <v>2826500</v>
      </c>
      <c r="P157" s="214">
        <v>3.1757620003650303E-2</v>
      </c>
    </row>
    <row r="158" spans="1:16" ht="12.75" customHeight="1">
      <c r="A158" s="206">
        <v>148</v>
      </c>
      <c r="B158" s="218" t="s">
        <v>832</v>
      </c>
      <c r="C158" s="210" t="s">
        <v>196</v>
      </c>
      <c r="D158" s="211">
        <v>45561</v>
      </c>
      <c r="E158" s="210">
        <v>4565.95</v>
      </c>
      <c r="F158" s="210">
        <v>4589.4000000000005</v>
      </c>
      <c r="G158" s="212">
        <v>4528.8000000000011</v>
      </c>
      <c r="H158" s="212">
        <v>4491.6500000000005</v>
      </c>
      <c r="I158" s="212">
        <v>4431.0500000000011</v>
      </c>
      <c r="J158" s="212">
        <v>4626.5500000000011</v>
      </c>
      <c r="K158" s="212">
        <v>4687.1500000000015</v>
      </c>
      <c r="L158" s="212">
        <v>4724.3000000000011</v>
      </c>
      <c r="M158" s="213">
        <v>4650</v>
      </c>
      <c r="N158" s="213">
        <v>4552.25</v>
      </c>
      <c r="O158" s="213">
        <v>1731750</v>
      </c>
      <c r="P158" s="214">
        <v>3.7286612758310869E-2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45561</v>
      </c>
      <c r="E159" s="210">
        <v>116.01</v>
      </c>
      <c r="F159" s="210">
        <v>116.49000000000001</v>
      </c>
      <c r="G159" s="212">
        <v>115.28000000000002</v>
      </c>
      <c r="H159" s="212">
        <v>114.55000000000001</v>
      </c>
      <c r="I159" s="212">
        <v>113.34000000000002</v>
      </c>
      <c r="J159" s="212">
        <v>117.22000000000001</v>
      </c>
      <c r="K159" s="212">
        <v>118.42999999999999</v>
      </c>
      <c r="L159" s="212">
        <v>119.16000000000001</v>
      </c>
      <c r="M159" s="213">
        <v>117.7</v>
      </c>
      <c r="N159" s="213">
        <v>115.76</v>
      </c>
      <c r="O159" s="213">
        <v>279104000</v>
      </c>
      <c r="P159" s="214">
        <v>1.3567299032567329E-2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45561</v>
      </c>
      <c r="E160" s="210">
        <v>6806.25</v>
      </c>
      <c r="F160" s="210">
        <v>6787.45</v>
      </c>
      <c r="G160" s="212">
        <v>6742.9</v>
      </c>
      <c r="H160" s="212">
        <v>6679.55</v>
      </c>
      <c r="I160" s="212">
        <v>6635</v>
      </c>
      <c r="J160" s="212">
        <v>6850.7999999999993</v>
      </c>
      <c r="K160" s="212">
        <v>6895.35</v>
      </c>
      <c r="L160" s="212">
        <v>6958.6999999999989</v>
      </c>
      <c r="M160" s="213">
        <v>6832</v>
      </c>
      <c r="N160" s="213">
        <v>6724.1</v>
      </c>
      <c r="O160" s="213">
        <v>2679000</v>
      </c>
      <c r="P160" s="214">
        <v>-3.765165248919258E-3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45561</v>
      </c>
      <c r="E161" s="210">
        <v>336.25</v>
      </c>
      <c r="F161" s="210">
        <v>337.09999999999997</v>
      </c>
      <c r="G161" s="212">
        <v>334.84999999999991</v>
      </c>
      <c r="H161" s="212">
        <v>333.44999999999993</v>
      </c>
      <c r="I161" s="212">
        <v>331.19999999999987</v>
      </c>
      <c r="J161" s="212">
        <v>338.49999999999994</v>
      </c>
      <c r="K161" s="212">
        <v>340.75000000000006</v>
      </c>
      <c r="L161" s="212">
        <v>342.15</v>
      </c>
      <c r="M161" s="213">
        <v>339.35</v>
      </c>
      <c r="N161" s="213">
        <v>335.7</v>
      </c>
      <c r="O161" s="213">
        <v>81198000</v>
      </c>
      <c r="P161" s="214">
        <v>-1.3471547915846564E-2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45561</v>
      </c>
      <c r="E162" s="210">
        <v>1519.75</v>
      </c>
      <c r="F162" s="210">
        <v>1518.8</v>
      </c>
      <c r="G162" s="212">
        <v>1510.85</v>
      </c>
      <c r="H162" s="212">
        <v>1501.95</v>
      </c>
      <c r="I162" s="212">
        <v>1494</v>
      </c>
      <c r="J162" s="212">
        <v>1527.6999999999998</v>
      </c>
      <c r="K162" s="212">
        <v>1535.65</v>
      </c>
      <c r="L162" s="212">
        <v>1544.5499999999997</v>
      </c>
      <c r="M162" s="213">
        <v>1526.75</v>
      </c>
      <c r="N162" s="213">
        <v>1509.9</v>
      </c>
      <c r="O162" s="213">
        <v>4043952</v>
      </c>
      <c r="P162" s="214">
        <v>1.3360530341662418E-2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45561</v>
      </c>
      <c r="E163" s="210">
        <v>838.05</v>
      </c>
      <c r="F163" s="210">
        <v>838.91666666666663</v>
      </c>
      <c r="G163" s="212">
        <v>834.18333333333328</v>
      </c>
      <c r="H163" s="212">
        <v>830.31666666666661</v>
      </c>
      <c r="I163" s="212">
        <v>825.58333333333326</v>
      </c>
      <c r="J163" s="212">
        <v>842.7833333333333</v>
      </c>
      <c r="K163" s="212">
        <v>847.51666666666665</v>
      </c>
      <c r="L163" s="212">
        <v>851.38333333333333</v>
      </c>
      <c r="M163" s="213">
        <v>843.65</v>
      </c>
      <c r="N163" s="213">
        <v>835.05</v>
      </c>
      <c r="O163" s="213">
        <v>11011750</v>
      </c>
      <c r="P163" s="214">
        <v>-3.0866579211358904E-4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45561</v>
      </c>
      <c r="E164" s="210">
        <v>227.34</v>
      </c>
      <c r="F164" s="210">
        <v>227.89333333333335</v>
      </c>
      <c r="G164" s="212">
        <v>225.94666666666669</v>
      </c>
      <c r="H164" s="212">
        <v>224.55333333333334</v>
      </c>
      <c r="I164" s="212">
        <v>222.60666666666668</v>
      </c>
      <c r="J164" s="212">
        <v>229.28666666666669</v>
      </c>
      <c r="K164" s="212">
        <v>231.23333333333335</v>
      </c>
      <c r="L164" s="212">
        <v>232.62666666666669</v>
      </c>
      <c r="M164" s="213">
        <v>229.84</v>
      </c>
      <c r="N164" s="213">
        <v>226.5</v>
      </c>
      <c r="O164" s="213">
        <v>78997500</v>
      </c>
      <c r="P164" s="214">
        <v>9.5204626050285936E-3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45561</v>
      </c>
      <c r="E165" s="210">
        <v>631.65</v>
      </c>
      <c r="F165" s="210">
        <v>626.98333333333335</v>
      </c>
      <c r="G165" s="212">
        <v>620.9666666666667</v>
      </c>
      <c r="H165" s="212">
        <v>610.2833333333333</v>
      </c>
      <c r="I165" s="212">
        <v>604.26666666666665</v>
      </c>
      <c r="J165" s="212">
        <v>637.66666666666674</v>
      </c>
      <c r="K165" s="212">
        <v>643.68333333333339</v>
      </c>
      <c r="L165" s="212">
        <v>654.36666666666679</v>
      </c>
      <c r="M165" s="213">
        <v>633</v>
      </c>
      <c r="N165" s="213">
        <v>616.29999999999995</v>
      </c>
      <c r="O165" s="213">
        <v>50056000</v>
      </c>
      <c r="P165" s="214">
        <v>3.3273201042293044E-3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45561</v>
      </c>
      <c r="E166" s="210">
        <v>3035.05</v>
      </c>
      <c r="F166" s="210">
        <v>3039.8166666666671</v>
      </c>
      <c r="G166" s="212">
        <v>3025.3333333333339</v>
      </c>
      <c r="H166" s="212">
        <v>3015.6166666666668</v>
      </c>
      <c r="I166" s="212">
        <v>3001.1333333333337</v>
      </c>
      <c r="J166" s="212">
        <v>3049.5333333333342</v>
      </c>
      <c r="K166" s="212">
        <v>3064.0166666666669</v>
      </c>
      <c r="L166" s="212">
        <v>3073.7333333333345</v>
      </c>
      <c r="M166" s="213">
        <v>3054.3</v>
      </c>
      <c r="N166" s="213">
        <v>3030.1</v>
      </c>
      <c r="O166" s="213">
        <v>51643500</v>
      </c>
      <c r="P166" s="214">
        <v>2.129672302132098E-3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45561</v>
      </c>
      <c r="E167" s="210">
        <v>131.13999999999999</v>
      </c>
      <c r="F167" s="210">
        <v>131.60999999999999</v>
      </c>
      <c r="G167" s="212">
        <v>130.21999999999997</v>
      </c>
      <c r="H167" s="212">
        <v>129.29999999999998</v>
      </c>
      <c r="I167" s="212">
        <v>127.90999999999997</v>
      </c>
      <c r="J167" s="212">
        <v>132.52999999999997</v>
      </c>
      <c r="K167" s="212">
        <v>133.92000000000002</v>
      </c>
      <c r="L167" s="212">
        <v>134.83999999999997</v>
      </c>
      <c r="M167" s="213">
        <v>133</v>
      </c>
      <c r="N167" s="213">
        <v>130.69</v>
      </c>
      <c r="O167" s="213">
        <v>151540000</v>
      </c>
      <c r="P167" s="214">
        <v>2.7792482795129698E-3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45561</v>
      </c>
      <c r="E168" s="210">
        <v>767.25</v>
      </c>
      <c r="F168" s="210">
        <v>764</v>
      </c>
      <c r="G168" s="212">
        <v>748.3</v>
      </c>
      <c r="H168" s="212">
        <v>729.34999999999991</v>
      </c>
      <c r="I168" s="212">
        <v>713.64999999999986</v>
      </c>
      <c r="J168" s="212">
        <v>782.95</v>
      </c>
      <c r="K168" s="212">
        <v>798.65000000000009</v>
      </c>
      <c r="L168" s="212">
        <v>817.60000000000014</v>
      </c>
      <c r="M168" s="213">
        <v>779.7</v>
      </c>
      <c r="N168" s="213">
        <v>745.05</v>
      </c>
      <c r="O168" s="213">
        <v>19940800</v>
      </c>
      <c r="P168" s="214">
        <v>1.0213179865445407E-2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45561</v>
      </c>
      <c r="E169" s="210">
        <v>1932</v>
      </c>
      <c r="F169" s="210">
        <v>1919.05</v>
      </c>
      <c r="G169" s="212">
        <v>1899.5</v>
      </c>
      <c r="H169" s="212">
        <v>1867</v>
      </c>
      <c r="I169" s="212">
        <v>1847.45</v>
      </c>
      <c r="J169" s="212">
        <v>1951.55</v>
      </c>
      <c r="K169" s="212">
        <v>1971.0999999999997</v>
      </c>
      <c r="L169" s="212">
        <v>2003.6</v>
      </c>
      <c r="M169" s="213">
        <v>1938.6</v>
      </c>
      <c r="N169" s="213">
        <v>1886.55</v>
      </c>
      <c r="O169" s="213">
        <v>7582500</v>
      </c>
      <c r="P169" s="214">
        <v>0.2266440184421257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45561</v>
      </c>
      <c r="E170" s="210">
        <v>827.35</v>
      </c>
      <c r="F170" s="210">
        <v>825.80000000000007</v>
      </c>
      <c r="G170" s="212">
        <v>822.75000000000011</v>
      </c>
      <c r="H170" s="212">
        <v>818.15000000000009</v>
      </c>
      <c r="I170" s="212">
        <v>815.10000000000014</v>
      </c>
      <c r="J170" s="212">
        <v>830.40000000000009</v>
      </c>
      <c r="K170" s="212">
        <v>833.45</v>
      </c>
      <c r="L170" s="212">
        <v>838.05000000000007</v>
      </c>
      <c r="M170" s="213">
        <v>828.85</v>
      </c>
      <c r="N170" s="213">
        <v>821.2</v>
      </c>
      <c r="O170" s="213">
        <v>94281000</v>
      </c>
      <c r="P170" s="214">
        <v>-1.5020568070519099E-2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45561</v>
      </c>
      <c r="E171" s="210">
        <v>25634.05</v>
      </c>
      <c r="F171" s="210">
        <v>25620.866666666669</v>
      </c>
      <c r="G171" s="212">
        <v>25462.683333333338</v>
      </c>
      <c r="H171" s="212">
        <v>25291.316666666669</v>
      </c>
      <c r="I171" s="212">
        <v>25133.133333333339</v>
      </c>
      <c r="J171" s="212">
        <v>25792.233333333337</v>
      </c>
      <c r="K171" s="212">
        <v>25950.416666666672</v>
      </c>
      <c r="L171" s="212">
        <v>26121.783333333336</v>
      </c>
      <c r="M171" s="213">
        <v>25779.05</v>
      </c>
      <c r="N171" s="213">
        <v>25449.5</v>
      </c>
      <c r="O171" s="213">
        <v>229650</v>
      </c>
      <c r="P171" s="214">
        <v>-1.2470436465276284E-2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45561</v>
      </c>
      <c r="E172" s="210">
        <v>6805.5</v>
      </c>
      <c r="F172" s="210">
        <v>6816</v>
      </c>
      <c r="G172" s="212">
        <v>6762</v>
      </c>
      <c r="H172" s="212">
        <v>6718.5</v>
      </c>
      <c r="I172" s="212">
        <v>6664.5</v>
      </c>
      <c r="J172" s="212">
        <v>6859.5</v>
      </c>
      <c r="K172" s="212">
        <v>6913.5</v>
      </c>
      <c r="L172" s="212">
        <v>6957</v>
      </c>
      <c r="M172" s="213">
        <v>6870</v>
      </c>
      <c r="N172" s="213">
        <v>6772.5</v>
      </c>
      <c r="O172" s="213">
        <v>2508600</v>
      </c>
      <c r="P172" s="214">
        <v>5.8682028233208838E-2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45561</v>
      </c>
      <c r="E173" s="210">
        <v>2601.1999999999998</v>
      </c>
      <c r="F173" s="210">
        <v>2606.5333333333333</v>
      </c>
      <c r="G173" s="212">
        <v>2581.4166666666665</v>
      </c>
      <c r="H173" s="212">
        <v>2561.6333333333332</v>
      </c>
      <c r="I173" s="212">
        <v>2536.5166666666664</v>
      </c>
      <c r="J173" s="212">
        <v>2626.3166666666666</v>
      </c>
      <c r="K173" s="212">
        <v>2651.4333333333334</v>
      </c>
      <c r="L173" s="212">
        <v>2671.2166666666667</v>
      </c>
      <c r="M173" s="213">
        <v>2631.65</v>
      </c>
      <c r="N173" s="213">
        <v>2586.75</v>
      </c>
      <c r="O173" s="213">
        <v>5610750</v>
      </c>
      <c r="P173" s="214">
        <v>-1.7209668943772991E-2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45561</v>
      </c>
      <c r="E174" s="210">
        <v>3282</v>
      </c>
      <c r="F174" s="210">
        <v>3260.2666666666664</v>
      </c>
      <c r="G174" s="212">
        <v>3226.7333333333327</v>
      </c>
      <c r="H174" s="212">
        <v>3171.4666666666662</v>
      </c>
      <c r="I174" s="212">
        <v>3137.9333333333325</v>
      </c>
      <c r="J174" s="212">
        <v>3315.5333333333328</v>
      </c>
      <c r="K174" s="212">
        <v>3349.0666666666666</v>
      </c>
      <c r="L174" s="212">
        <v>3404.333333333333</v>
      </c>
      <c r="M174" s="213">
        <v>3293.8</v>
      </c>
      <c r="N174" s="213">
        <v>3205</v>
      </c>
      <c r="O174" s="213">
        <v>5698200</v>
      </c>
      <c r="P174" s="214">
        <v>3.4813402342685915E-2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45561</v>
      </c>
      <c r="E175" s="210">
        <v>1817.6</v>
      </c>
      <c r="F175" s="210">
        <v>1824.8333333333333</v>
      </c>
      <c r="G175" s="212">
        <v>1807.2666666666664</v>
      </c>
      <c r="H175" s="212">
        <v>1796.9333333333332</v>
      </c>
      <c r="I175" s="212">
        <v>1779.3666666666663</v>
      </c>
      <c r="J175" s="212">
        <v>1835.1666666666665</v>
      </c>
      <c r="K175" s="212">
        <v>1852.7333333333336</v>
      </c>
      <c r="L175" s="212">
        <v>1863.0666666666666</v>
      </c>
      <c r="M175" s="213">
        <v>1842.4</v>
      </c>
      <c r="N175" s="213">
        <v>1814.5</v>
      </c>
      <c r="O175" s="213">
        <v>13390650</v>
      </c>
      <c r="P175" s="214">
        <v>-2.2808541070698816E-2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45561</v>
      </c>
      <c r="E176" s="210">
        <v>799.6</v>
      </c>
      <c r="F176" s="210">
        <v>806.46666666666658</v>
      </c>
      <c r="G176" s="212">
        <v>789.68333333333317</v>
      </c>
      <c r="H176" s="212">
        <v>779.76666666666654</v>
      </c>
      <c r="I176" s="212">
        <v>762.98333333333312</v>
      </c>
      <c r="J176" s="212">
        <v>816.38333333333321</v>
      </c>
      <c r="K176" s="212">
        <v>833.16666666666674</v>
      </c>
      <c r="L176" s="212">
        <v>843.08333333333326</v>
      </c>
      <c r="M176" s="213">
        <v>823.25</v>
      </c>
      <c r="N176" s="213">
        <v>796.55</v>
      </c>
      <c r="O176" s="213">
        <v>5581500</v>
      </c>
      <c r="P176" s="214">
        <v>-1.7428043306047004E-2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45561</v>
      </c>
      <c r="E177" s="210">
        <v>871.55</v>
      </c>
      <c r="F177" s="210">
        <v>870.94999999999993</v>
      </c>
      <c r="G177" s="212">
        <v>864.89999999999986</v>
      </c>
      <c r="H177" s="212">
        <v>858.24999999999989</v>
      </c>
      <c r="I177" s="212">
        <v>852.19999999999982</v>
      </c>
      <c r="J177" s="212">
        <v>877.59999999999991</v>
      </c>
      <c r="K177" s="212">
        <v>883.64999999999986</v>
      </c>
      <c r="L177" s="212">
        <v>890.3</v>
      </c>
      <c r="M177" s="213">
        <v>877</v>
      </c>
      <c r="N177" s="213">
        <v>864.3</v>
      </c>
      <c r="O177" s="213">
        <v>5563000</v>
      </c>
      <c r="P177" s="214">
        <v>-3.0465949820788533E-3</v>
      </c>
    </row>
    <row r="178" spans="1:16" ht="12.75" customHeight="1">
      <c r="A178" s="206">
        <v>168</v>
      </c>
      <c r="B178" s="218" t="s">
        <v>832</v>
      </c>
      <c r="C178" s="217" t="s">
        <v>217</v>
      </c>
      <c r="D178" s="211">
        <v>45561</v>
      </c>
      <c r="E178" s="210">
        <v>1112.25</v>
      </c>
      <c r="F178" s="210">
        <v>1107.2333333333333</v>
      </c>
      <c r="G178" s="212">
        <v>1095.0166666666667</v>
      </c>
      <c r="H178" s="212">
        <v>1077.7833333333333</v>
      </c>
      <c r="I178" s="212">
        <v>1065.5666666666666</v>
      </c>
      <c r="J178" s="212">
        <v>1124.4666666666667</v>
      </c>
      <c r="K178" s="212">
        <v>1136.6833333333334</v>
      </c>
      <c r="L178" s="212">
        <v>1153.9166666666667</v>
      </c>
      <c r="M178" s="213">
        <v>1119.45</v>
      </c>
      <c r="N178" s="213">
        <v>1090</v>
      </c>
      <c r="O178" s="213">
        <v>9576600</v>
      </c>
      <c r="P178" s="214">
        <v>5.9317393684979014E-2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45561</v>
      </c>
      <c r="E179" s="210">
        <v>1988.7</v>
      </c>
      <c r="F179" s="210">
        <v>1995.5833333333333</v>
      </c>
      <c r="G179" s="212">
        <v>1965.1666666666665</v>
      </c>
      <c r="H179" s="212">
        <v>1941.6333333333332</v>
      </c>
      <c r="I179" s="212">
        <v>1911.2166666666665</v>
      </c>
      <c r="J179" s="212">
        <v>2019.1166666666666</v>
      </c>
      <c r="K179" s="212">
        <v>2049.5333333333328</v>
      </c>
      <c r="L179" s="212">
        <v>2073.0666666666666</v>
      </c>
      <c r="M179" s="213">
        <v>2026</v>
      </c>
      <c r="N179" s="213">
        <v>1972.05</v>
      </c>
      <c r="O179" s="213">
        <v>6499500</v>
      </c>
      <c r="P179" s="214">
        <v>3.3471140085864208E-2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45561</v>
      </c>
      <c r="E180" s="210">
        <v>1205.6500000000001</v>
      </c>
      <c r="F180" s="210">
        <v>1211.5000000000002</v>
      </c>
      <c r="G180" s="212">
        <v>1197.5500000000004</v>
      </c>
      <c r="H180" s="212">
        <v>1189.4500000000003</v>
      </c>
      <c r="I180" s="212">
        <v>1175.5000000000005</v>
      </c>
      <c r="J180" s="212">
        <v>1219.6000000000004</v>
      </c>
      <c r="K180" s="212">
        <v>1233.5500000000002</v>
      </c>
      <c r="L180" s="212">
        <v>1241.6500000000003</v>
      </c>
      <c r="M180" s="213">
        <v>1225.45</v>
      </c>
      <c r="N180" s="213">
        <v>1203.4000000000001</v>
      </c>
      <c r="O180" s="213">
        <v>12438768</v>
      </c>
      <c r="P180" s="214">
        <v>2.1676035122524706E-3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45561</v>
      </c>
      <c r="E181" s="210">
        <v>1081.9000000000001</v>
      </c>
      <c r="F181" s="210">
        <v>1085.9166666666667</v>
      </c>
      <c r="G181" s="212">
        <v>1075.4833333333336</v>
      </c>
      <c r="H181" s="212">
        <v>1069.0666666666668</v>
      </c>
      <c r="I181" s="212">
        <v>1058.6333333333337</v>
      </c>
      <c r="J181" s="212">
        <v>1092.3333333333335</v>
      </c>
      <c r="K181" s="212">
        <v>1102.7666666666664</v>
      </c>
      <c r="L181" s="212">
        <v>1109.1833333333334</v>
      </c>
      <c r="M181" s="213">
        <v>1096.3499999999999</v>
      </c>
      <c r="N181" s="213">
        <v>1079.5</v>
      </c>
      <c r="O181" s="213">
        <v>88857450</v>
      </c>
      <c r="P181" s="214">
        <v>1.8368054461218444E-2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45561</v>
      </c>
      <c r="E182" s="210">
        <v>435.2</v>
      </c>
      <c r="F182" s="210">
        <v>435.0333333333333</v>
      </c>
      <c r="G182" s="212">
        <v>433.36666666666662</v>
      </c>
      <c r="H182" s="212">
        <v>431.5333333333333</v>
      </c>
      <c r="I182" s="212">
        <v>429.86666666666662</v>
      </c>
      <c r="J182" s="212">
        <v>436.86666666666662</v>
      </c>
      <c r="K182" s="212">
        <v>438.53333333333336</v>
      </c>
      <c r="L182" s="212">
        <v>440.36666666666662</v>
      </c>
      <c r="M182" s="213">
        <v>436.7</v>
      </c>
      <c r="N182" s="213">
        <v>433.2</v>
      </c>
      <c r="O182" s="213">
        <v>82020600</v>
      </c>
      <c r="P182" s="214">
        <v>-2.5440313111545987E-2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45561</v>
      </c>
      <c r="E183" s="210">
        <v>152.65</v>
      </c>
      <c r="F183" s="210">
        <v>153.13333333333335</v>
      </c>
      <c r="G183" s="212">
        <v>152.06666666666672</v>
      </c>
      <c r="H183" s="212">
        <v>151.48333333333338</v>
      </c>
      <c r="I183" s="212">
        <v>150.41666666666674</v>
      </c>
      <c r="J183" s="212">
        <v>153.7166666666667</v>
      </c>
      <c r="K183" s="212">
        <v>154.78333333333336</v>
      </c>
      <c r="L183" s="212">
        <v>155.36666666666667</v>
      </c>
      <c r="M183" s="213">
        <v>154.19999999999999</v>
      </c>
      <c r="N183" s="213">
        <v>152.55000000000001</v>
      </c>
      <c r="O183" s="213">
        <v>288832500</v>
      </c>
      <c r="P183" s="214">
        <v>-7.6110741128341739E-4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4538.2</v>
      </c>
      <c r="F184" s="210">
        <v>4545.3500000000004</v>
      </c>
      <c r="G184" s="212">
        <v>4509.9500000000007</v>
      </c>
      <c r="H184" s="212">
        <v>4481.7000000000007</v>
      </c>
      <c r="I184" s="212">
        <v>4446.3000000000011</v>
      </c>
      <c r="J184" s="212">
        <v>4573.6000000000004</v>
      </c>
      <c r="K184" s="212">
        <v>4609</v>
      </c>
      <c r="L184" s="212">
        <v>4637.25</v>
      </c>
      <c r="M184" s="213">
        <v>4580.75</v>
      </c>
      <c r="N184" s="213">
        <v>4517.1000000000004</v>
      </c>
      <c r="O184" s="213">
        <v>13911450</v>
      </c>
      <c r="P184" s="214">
        <v>3.6487595480083328E-3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45561</v>
      </c>
      <c r="E185" s="210">
        <v>1651.4</v>
      </c>
      <c r="F185" s="210">
        <v>1653.3666666666668</v>
      </c>
      <c r="G185" s="212">
        <v>1638.5333333333335</v>
      </c>
      <c r="H185" s="212">
        <v>1625.6666666666667</v>
      </c>
      <c r="I185" s="212">
        <v>1610.8333333333335</v>
      </c>
      <c r="J185" s="212">
        <v>1666.2333333333336</v>
      </c>
      <c r="K185" s="212">
        <v>1681.0666666666666</v>
      </c>
      <c r="L185" s="212">
        <v>1693.9333333333336</v>
      </c>
      <c r="M185" s="213">
        <v>1668.2</v>
      </c>
      <c r="N185" s="213">
        <v>1640.5</v>
      </c>
      <c r="O185" s="213">
        <v>12199200</v>
      </c>
      <c r="P185" s="214">
        <v>1.5763546798029558E-3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45561</v>
      </c>
      <c r="E186" s="210">
        <v>3639.5</v>
      </c>
      <c r="F186" s="210">
        <v>3625.35</v>
      </c>
      <c r="G186" s="212">
        <v>3594.1499999999996</v>
      </c>
      <c r="H186" s="212">
        <v>3548.7999999999997</v>
      </c>
      <c r="I186" s="212">
        <v>3517.5999999999995</v>
      </c>
      <c r="J186" s="212">
        <v>3670.7</v>
      </c>
      <c r="K186" s="212">
        <v>3701.8999999999996</v>
      </c>
      <c r="L186" s="212">
        <v>3747.25</v>
      </c>
      <c r="M186" s="213">
        <v>3656.55</v>
      </c>
      <c r="N186" s="213">
        <v>3580</v>
      </c>
      <c r="O186" s="213">
        <v>8899800</v>
      </c>
      <c r="P186" s="214">
        <v>-1.5506126952784714E-2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45561</v>
      </c>
      <c r="E187" s="210">
        <v>3444.45</v>
      </c>
      <c r="F187" s="210">
        <v>3459.4666666666667</v>
      </c>
      <c r="G187" s="212">
        <v>3410.6333333333332</v>
      </c>
      <c r="H187" s="212">
        <v>3376.8166666666666</v>
      </c>
      <c r="I187" s="212">
        <v>3327.9833333333331</v>
      </c>
      <c r="J187" s="212">
        <v>3493.2833333333333</v>
      </c>
      <c r="K187" s="212">
        <v>3542.1166666666663</v>
      </c>
      <c r="L187" s="212">
        <v>3575.9333333333334</v>
      </c>
      <c r="M187" s="213">
        <v>3508.3</v>
      </c>
      <c r="N187" s="213">
        <v>3425.65</v>
      </c>
      <c r="O187" s="213">
        <v>1835750</v>
      </c>
      <c r="P187" s="214">
        <v>-5.2831211053914924E-3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45561</v>
      </c>
      <c r="E188" s="210">
        <v>7077.9</v>
      </c>
      <c r="F188" s="210">
        <v>7109.8166666666666</v>
      </c>
      <c r="G188" s="212">
        <v>7005.6333333333332</v>
      </c>
      <c r="H188" s="212">
        <v>6933.3666666666668</v>
      </c>
      <c r="I188" s="212">
        <v>6829.1833333333334</v>
      </c>
      <c r="J188" s="212">
        <v>7182.083333333333</v>
      </c>
      <c r="K188" s="212">
        <v>7286.2666666666655</v>
      </c>
      <c r="L188" s="212">
        <v>7358.5333333333328</v>
      </c>
      <c r="M188" s="213">
        <v>7214</v>
      </c>
      <c r="N188" s="213">
        <v>7037.55</v>
      </c>
      <c r="O188" s="213">
        <v>3331600</v>
      </c>
      <c r="P188" s="214">
        <v>4.2297584782880739E-2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45561</v>
      </c>
      <c r="E189" s="210">
        <v>2798.6</v>
      </c>
      <c r="F189" s="210">
        <v>2802.7833333333328</v>
      </c>
      <c r="G189" s="212">
        <v>2788.6166666666659</v>
      </c>
      <c r="H189" s="212">
        <v>2778.6333333333332</v>
      </c>
      <c r="I189" s="212">
        <v>2764.4666666666662</v>
      </c>
      <c r="J189" s="212">
        <v>2812.7666666666655</v>
      </c>
      <c r="K189" s="212">
        <v>2826.9333333333325</v>
      </c>
      <c r="L189" s="212">
        <v>2836.9166666666652</v>
      </c>
      <c r="M189" s="213">
        <v>2816.95</v>
      </c>
      <c r="N189" s="213">
        <v>2792.8</v>
      </c>
      <c r="O189" s="213">
        <v>7323400</v>
      </c>
      <c r="P189" s="214">
        <v>5.1140359690545562E-2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45561</v>
      </c>
      <c r="E190" s="210">
        <v>2027.4</v>
      </c>
      <c r="F190" s="210">
        <v>2035.4333333333334</v>
      </c>
      <c r="G190" s="212">
        <v>2012.416666666667</v>
      </c>
      <c r="H190" s="212">
        <v>1997.4333333333336</v>
      </c>
      <c r="I190" s="212">
        <v>1974.4166666666672</v>
      </c>
      <c r="J190" s="212">
        <v>2050.416666666667</v>
      </c>
      <c r="K190" s="212">
        <v>2073.4333333333334</v>
      </c>
      <c r="L190" s="212">
        <v>2088.4166666666665</v>
      </c>
      <c r="M190" s="213">
        <v>2058.4499999999998</v>
      </c>
      <c r="N190" s="213">
        <v>2020.45</v>
      </c>
      <c r="O190" s="213">
        <v>1838000</v>
      </c>
      <c r="P190" s="214">
        <v>4.5744196631770595E-2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45561</v>
      </c>
      <c r="E191" s="210">
        <v>11511.55</v>
      </c>
      <c r="F191" s="210">
        <v>11490.933333333334</v>
      </c>
      <c r="G191" s="212">
        <v>11423.666666666668</v>
      </c>
      <c r="H191" s="212">
        <v>11335.783333333333</v>
      </c>
      <c r="I191" s="212">
        <v>11268.516666666666</v>
      </c>
      <c r="J191" s="212">
        <v>11578.816666666669</v>
      </c>
      <c r="K191" s="212">
        <v>11646.083333333336</v>
      </c>
      <c r="L191" s="212">
        <v>11733.966666666671</v>
      </c>
      <c r="M191" s="213">
        <v>11558.2</v>
      </c>
      <c r="N191" s="213">
        <v>11403.05</v>
      </c>
      <c r="O191" s="213">
        <v>2224200</v>
      </c>
      <c r="P191" s="214">
        <v>5.3790173122994171E-3</v>
      </c>
    </row>
    <row r="192" spans="1:16" ht="12.75" customHeight="1">
      <c r="A192" s="206">
        <v>182</v>
      </c>
      <c r="B192" s="218" t="s">
        <v>832</v>
      </c>
      <c r="C192" s="210" t="s">
        <v>231</v>
      </c>
      <c r="D192" s="211">
        <v>45561</v>
      </c>
      <c r="E192" s="210">
        <v>605.6</v>
      </c>
      <c r="F192" s="210">
        <v>605.15</v>
      </c>
      <c r="G192" s="212">
        <v>600.44999999999993</v>
      </c>
      <c r="H192" s="212">
        <v>595.29999999999995</v>
      </c>
      <c r="I192" s="212">
        <v>590.59999999999991</v>
      </c>
      <c r="J192" s="212">
        <v>610.29999999999995</v>
      </c>
      <c r="K192" s="212">
        <v>615</v>
      </c>
      <c r="L192" s="212">
        <v>620.15</v>
      </c>
      <c r="M192" s="213">
        <v>609.85</v>
      </c>
      <c r="N192" s="213">
        <v>600</v>
      </c>
      <c r="O192" s="213">
        <v>38131600</v>
      </c>
      <c r="P192" s="214">
        <v>4.5205479452054796E-3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45561</v>
      </c>
      <c r="E193" s="210">
        <v>466.2</v>
      </c>
      <c r="F193" s="210">
        <v>467.59999999999997</v>
      </c>
      <c r="G193" s="212">
        <v>462.59999999999991</v>
      </c>
      <c r="H193" s="212">
        <v>458.99999999999994</v>
      </c>
      <c r="I193" s="212">
        <v>453.99999999999989</v>
      </c>
      <c r="J193" s="212">
        <v>471.19999999999993</v>
      </c>
      <c r="K193" s="212">
        <v>476.20000000000005</v>
      </c>
      <c r="L193" s="212">
        <v>479.79999999999995</v>
      </c>
      <c r="M193" s="213">
        <v>472.6</v>
      </c>
      <c r="N193" s="213">
        <v>464</v>
      </c>
      <c r="O193" s="213">
        <v>135401000</v>
      </c>
      <c r="P193" s="214">
        <v>-2.6088970503085347E-2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45561</v>
      </c>
      <c r="E194" s="210">
        <v>1800.5</v>
      </c>
      <c r="F194" s="210">
        <v>1796.3166666666666</v>
      </c>
      <c r="G194" s="212">
        <v>1776.7333333333331</v>
      </c>
      <c r="H194" s="212">
        <v>1752.9666666666665</v>
      </c>
      <c r="I194" s="212">
        <v>1733.383333333333</v>
      </c>
      <c r="J194" s="212">
        <v>1820.0833333333333</v>
      </c>
      <c r="K194" s="212">
        <v>1839.6666666666667</v>
      </c>
      <c r="L194" s="212">
        <v>1863.4333333333334</v>
      </c>
      <c r="M194" s="213">
        <v>1815.9</v>
      </c>
      <c r="N194" s="213">
        <v>1772.55</v>
      </c>
      <c r="O194" s="213">
        <v>8751600</v>
      </c>
      <c r="P194" s="214">
        <v>2.2072734916964473E-2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45561</v>
      </c>
      <c r="E195" s="210">
        <v>537.95000000000005</v>
      </c>
      <c r="F195" s="210">
        <v>538</v>
      </c>
      <c r="G195" s="212">
        <v>532.54999999999995</v>
      </c>
      <c r="H195" s="212">
        <v>527.15</v>
      </c>
      <c r="I195" s="212">
        <v>521.69999999999993</v>
      </c>
      <c r="J195" s="212">
        <v>543.4</v>
      </c>
      <c r="K195" s="212">
        <v>548.85</v>
      </c>
      <c r="L195" s="212">
        <v>554.25</v>
      </c>
      <c r="M195" s="213">
        <v>543.45000000000005</v>
      </c>
      <c r="N195" s="213">
        <v>532.6</v>
      </c>
      <c r="O195" s="213">
        <v>51442500</v>
      </c>
      <c r="P195" s="214">
        <v>-6.7769121607923772E-3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45561</v>
      </c>
      <c r="E196" s="210">
        <v>1117.2</v>
      </c>
      <c r="F196" s="210">
        <v>1120.1833333333334</v>
      </c>
      <c r="G196" s="212">
        <v>1112.4166666666667</v>
      </c>
      <c r="H196" s="212">
        <v>1107.6333333333334</v>
      </c>
      <c r="I196" s="212">
        <v>1099.8666666666668</v>
      </c>
      <c r="J196" s="212">
        <v>1124.9666666666667</v>
      </c>
      <c r="K196" s="212">
        <v>1132.7333333333331</v>
      </c>
      <c r="L196" s="212">
        <v>1137.5166666666667</v>
      </c>
      <c r="M196" s="213">
        <v>1127.95</v>
      </c>
      <c r="N196" s="213">
        <v>1115.4000000000001</v>
      </c>
      <c r="O196" s="213">
        <v>18292500</v>
      </c>
      <c r="P196" s="214">
        <v>2.8123149792776791E-3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2" t="s">
        <v>16</v>
      </c>
      <c r="B8" s="354"/>
      <c r="C8" s="357" t="s">
        <v>20</v>
      </c>
      <c r="D8" s="357" t="s">
        <v>21</v>
      </c>
      <c r="E8" s="349" t="s">
        <v>22</v>
      </c>
      <c r="F8" s="350"/>
      <c r="G8" s="351"/>
      <c r="H8" s="349" t="s">
        <v>23</v>
      </c>
      <c r="I8" s="350"/>
      <c r="J8" s="351"/>
      <c r="K8" s="26"/>
      <c r="L8" s="48"/>
      <c r="M8" s="48"/>
      <c r="N8" s="1"/>
      <c r="O8" s="1"/>
    </row>
    <row r="9" spans="1:15" ht="36" customHeight="1">
      <c r="A9" s="353"/>
      <c r="B9" s="356"/>
      <c r="C9" s="356"/>
      <c r="D9" s="3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25279.85</v>
      </c>
      <c r="D10" s="34">
        <v>25279.116666666669</v>
      </c>
      <c r="E10" s="34">
        <v>25236.533333333336</v>
      </c>
      <c r="F10" s="34">
        <v>25193.216666666667</v>
      </c>
      <c r="G10" s="34">
        <v>25150.633333333335</v>
      </c>
      <c r="H10" s="34">
        <v>25322.433333333338</v>
      </c>
      <c r="I10" s="34">
        <v>25365.016666666666</v>
      </c>
      <c r="J10" s="34">
        <v>25408.333333333339</v>
      </c>
      <c r="K10" s="34">
        <v>25321.7</v>
      </c>
      <c r="L10" s="34">
        <v>25235.8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51689.1</v>
      </c>
      <c r="D11" s="34">
        <v>51559.75</v>
      </c>
      <c r="E11" s="34">
        <v>51369.4</v>
      </c>
      <c r="F11" s="34">
        <v>51049.700000000004</v>
      </c>
      <c r="G11" s="34">
        <v>50859.350000000006</v>
      </c>
      <c r="H11" s="34">
        <v>51879.45</v>
      </c>
      <c r="I11" s="34">
        <v>52069.8</v>
      </c>
      <c r="J11" s="34">
        <v>52389.499999999993</v>
      </c>
      <c r="K11" s="34">
        <v>51750.1</v>
      </c>
      <c r="L11" s="34">
        <v>51240.05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7307.05</v>
      </c>
      <c r="D12" s="36">
        <v>7325.666666666667</v>
      </c>
      <c r="E12" s="36">
        <v>7279.5333333333338</v>
      </c>
      <c r="F12" s="36">
        <v>7252.0166666666664</v>
      </c>
      <c r="G12" s="36">
        <v>7205.8833333333332</v>
      </c>
      <c r="H12" s="36">
        <v>7353.1833333333343</v>
      </c>
      <c r="I12" s="36">
        <v>7399.3166666666675</v>
      </c>
      <c r="J12" s="36">
        <v>7426.8333333333348</v>
      </c>
      <c r="K12" s="36">
        <v>7371.8</v>
      </c>
      <c r="L12" s="36">
        <v>7298.15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9372.1</v>
      </c>
      <c r="D13" s="36">
        <v>9388.9333333333343</v>
      </c>
      <c r="E13" s="36">
        <v>9348.6666666666679</v>
      </c>
      <c r="F13" s="36">
        <v>9325.2333333333336</v>
      </c>
      <c r="G13" s="36">
        <v>9284.9666666666672</v>
      </c>
      <c r="H13" s="36">
        <v>9412.3666666666686</v>
      </c>
      <c r="I13" s="36">
        <v>9452.633333333335</v>
      </c>
      <c r="J13" s="36">
        <v>9476.0666666666693</v>
      </c>
      <c r="K13" s="36">
        <v>9429.2000000000007</v>
      </c>
      <c r="L13" s="36">
        <v>9365.5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42851.3</v>
      </c>
      <c r="D14" s="36">
        <v>42930.866666666669</v>
      </c>
      <c r="E14" s="36">
        <v>42667.183333333334</v>
      </c>
      <c r="F14" s="36">
        <v>42483.066666666666</v>
      </c>
      <c r="G14" s="36">
        <v>42219.383333333331</v>
      </c>
      <c r="H14" s="36">
        <v>43114.983333333337</v>
      </c>
      <c r="I14" s="36">
        <v>43378.666666666672</v>
      </c>
      <c r="J14" s="36">
        <v>43562.78333333334</v>
      </c>
      <c r="K14" s="36">
        <v>43194.55</v>
      </c>
      <c r="L14" s="36">
        <v>42746.75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11427.8</v>
      </c>
      <c r="D15" s="36">
        <v>11441.766666666665</v>
      </c>
      <c r="E15" s="36">
        <v>11390.63333333333</v>
      </c>
      <c r="F15" s="36">
        <v>11353.466666666665</v>
      </c>
      <c r="G15" s="36">
        <v>11302.33333333333</v>
      </c>
      <c r="H15" s="36">
        <v>11478.933333333329</v>
      </c>
      <c r="I15" s="36">
        <v>11530.066666666664</v>
      </c>
      <c r="J15" s="36">
        <v>11567.233333333328</v>
      </c>
      <c r="K15" s="36">
        <v>11492.9</v>
      </c>
      <c r="L15" s="36">
        <v>11404.6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16651.599999999999</v>
      </c>
      <c r="D16" s="36">
        <v>16655.8</v>
      </c>
      <c r="E16" s="36">
        <v>16603.449999999997</v>
      </c>
      <c r="F16" s="36">
        <v>16555.3</v>
      </c>
      <c r="G16" s="36">
        <v>16502.949999999997</v>
      </c>
      <c r="H16" s="36">
        <v>16703.949999999997</v>
      </c>
      <c r="I16" s="36">
        <v>16756.299999999996</v>
      </c>
      <c r="J16" s="36">
        <v>16804.449999999997</v>
      </c>
      <c r="K16" s="36">
        <v>16708.150000000001</v>
      </c>
      <c r="L16" s="36">
        <v>16607.650000000001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7767.9</v>
      </c>
      <c r="D17" s="36">
        <v>7759.1333333333341</v>
      </c>
      <c r="E17" s="36">
        <v>7689.4666666666681</v>
      </c>
      <c r="F17" s="36">
        <v>7611.0333333333338</v>
      </c>
      <c r="G17" s="36">
        <v>7541.3666666666677</v>
      </c>
      <c r="H17" s="36">
        <v>7837.5666666666684</v>
      </c>
      <c r="I17" s="36">
        <v>7907.2333333333345</v>
      </c>
      <c r="J17" s="36">
        <v>7985.6666666666688</v>
      </c>
      <c r="K17" s="31">
        <v>7828.8</v>
      </c>
      <c r="L17" s="31">
        <v>7680.7</v>
      </c>
      <c r="M17" s="31">
        <v>1.99718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2341.3000000000002</v>
      </c>
      <c r="D18" s="36">
        <v>2338.9166666666665</v>
      </c>
      <c r="E18" s="36">
        <v>2327.6333333333332</v>
      </c>
      <c r="F18" s="36">
        <v>2313.9666666666667</v>
      </c>
      <c r="G18" s="36">
        <v>2302.6833333333334</v>
      </c>
      <c r="H18" s="36">
        <v>2352.583333333333</v>
      </c>
      <c r="I18" s="36">
        <v>2363.8666666666668</v>
      </c>
      <c r="J18" s="36">
        <v>2377.5333333333328</v>
      </c>
      <c r="K18" s="31">
        <v>2350.1999999999998</v>
      </c>
      <c r="L18" s="31">
        <v>2325.25</v>
      </c>
      <c r="M18" s="31">
        <v>2.5485099999999998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1429.1</v>
      </c>
      <c r="D19" s="36">
        <v>1433.6333333333332</v>
      </c>
      <c r="E19" s="36">
        <v>1418.4666666666665</v>
      </c>
      <c r="F19" s="36">
        <v>1407.8333333333333</v>
      </c>
      <c r="G19" s="36">
        <v>1392.6666666666665</v>
      </c>
      <c r="H19" s="36">
        <v>1444.2666666666664</v>
      </c>
      <c r="I19" s="36">
        <v>1459.4333333333334</v>
      </c>
      <c r="J19" s="36">
        <v>1470.0666666666664</v>
      </c>
      <c r="K19" s="31">
        <v>1448.8</v>
      </c>
      <c r="L19" s="31">
        <v>1423</v>
      </c>
      <c r="M19" s="31">
        <v>4.1303000000000001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674.25</v>
      </c>
      <c r="D20" s="36">
        <v>678.0333333333333</v>
      </c>
      <c r="E20" s="36">
        <v>668.21666666666658</v>
      </c>
      <c r="F20" s="36">
        <v>662.18333333333328</v>
      </c>
      <c r="G20" s="36">
        <v>652.36666666666656</v>
      </c>
      <c r="H20" s="36">
        <v>684.06666666666661</v>
      </c>
      <c r="I20" s="36">
        <v>693.88333333333321</v>
      </c>
      <c r="J20" s="36">
        <v>699.91666666666663</v>
      </c>
      <c r="K20" s="31">
        <v>687.85</v>
      </c>
      <c r="L20" s="31">
        <v>672</v>
      </c>
      <c r="M20" s="31">
        <v>40.055700000000002</v>
      </c>
      <c r="N20" s="1"/>
      <c r="O20" s="1"/>
    </row>
    <row r="21" spans="1:15" ht="12.75" customHeight="1">
      <c r="A21" s="51">
        <v>12</v>
      </c>
      <c r="B21" s="53" t="s">
        <v>817</v>
      </c>
      <c r="C21" s="31">
        <v>1029.2</v>
      </c>
      <c r="D21" s="36">
        <v>1031.7833333333335</v>
      </c>
      <c r="E21" s="36">
        <v>1017.4666666666672</v>
      </c>
      <c r="F21" s="36">
        <v>1005.7333333333336</v>
      </c>
      <c r="G21" s="36">
        <v>991.4166666666672</v>
      </c>
      <c r="H21" s="36">
        <v>1043.5166666666671</v>
      </c>
      <c r="I21" s="36">
        <v>1057.8333333333333</v>
      </c>
      <c r="J21" s="36">
        <v>1069.5666666666671</v>
      </c>
      <c r="K21" s="31">
        <v>1046.0999999999999</v>
      </c>
      <c r="L21" s="31">
        <v>1020.05</v>
      </c>
      <c r="M21" s="31">
        <v>13.683059999999999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3036.1</v>
      </c>
      <c r="D22" s="36">
        <v>3037.65</v>
      </c>
      <c r="E22" s="36">
        <v>3022.25</v>
      </c>
      <c r="F22" s="36">
        <v>3008.4</v>
      </c>
      <c r="G22" s="36">
        <v>2993</v>
      </c>
      <c r="H22" s="36">
        <v>3051.5</v>
      </c>
      <c r="I22" s="36">
        <v>3066.9000000000005</v>
      </c>
      <c r="J22" s="36">
        <v>3080.75</v>
      </c>
      <c r="K22" s="31">
        <v>3053.05</v>
      </c>
      <c r="L22" s="31">
        <v>3023.8</v>
      </c>
      <c r="M22" s="31">
        <v>13.715769999999999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1897.9</v>
      </c>
      <c r="D23" s="36">
        <v>1915.4666666666665</v>
      </c>
      <c r="E23" s="36">
        <v>1873.4333333333329</v>
      </c>
      <c r="F23" s="36">
        <v>1848.9666666666665</v>
      </c>
      <c r="G23" s="36">
        <v>1806.9333333333329</v>
      </c>
      <c r="H23" s="36">
        <v>1939.9333333333329</v>
      </c>
      <c r="I23" s="36">
        <v>1981.9666666666662</v>
      </c>
      <c r="J23" s="36">
        <v>2006.4333333333329</v>
      </c>
      <c r="K23" s="31">
        <v>1957.5</v>
      </c>
      <c r="L23" s="31">
        <v>1891</v>
      </c>
      <c r="M23" s="31">
        <v>9.2396999999999991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1479.55</v>
      </c>
      <c r="D24" s="36">
        <v>1484.75</v>
      </c>
      <c r="E24" s="36">
        <v>1471.4</v>
      </c>
      <c r="F24" s="36">
        <v>1463.25</v>
      </c>
      <c r="G24" s="36">
        <v>1449.9</v>
      </c>
      <c r="H24" s="36">
        <v>1492.9</v>
      </c>
      <c r="I24" s="36">
        <v>1506.25</v>
      </c>
      <c r="J24" s="36">
        <v>1514.4</v>
      </c>
      <c r="K24" s="31">
        <v>1498.1</v>
      </c>
      <c r="L24" s="31">
        <v>1476.6</v>
      </c>
      <c r="M24" s="31">
        <v>8.8247800000000005</v>
      </c>
      <c r="N24" s="1"/>
      <c r="O24" s="1"/>
    </row>
    <row r="25" spans="1:15" ht="12.75" customHeight="1">
      <c r="A25" s="51">
        <v>16</v>
      </c>
      <c r="B25" s="53" t="s">
        <v>785</v>
      </c>
      <c r="C25" s="31">
        <v>659.1</v>
      </c>
      <c r="D25" s="36">
        <v>662.71666666666658</v>
      </c>
      <c r="E25" s="36">
        <v>653.43333333333317</v>
      </c>
      <c r="F25" s="36">
        <v>647.76666666666654</v>
      </c>
      <c r="G25" s="36">
        <v>638.48333333333312</v>
      </c>
      <c r="H25" s="36">
        <v>668.38333333333321</v>
      </c>
      <c r="I25" s="36">
        <v>677.66666666666674</v>
      </c>
      <c r="J25" s="36">
        <v>683.33333333333326</v>
      </c>
      <c r="K25" s="31">
        <v>672</v>
      </c>
      <c r="L25" s="31">
        <v>657.05</v>
      </c>
      <c r="M25" s="31">
        <v>39.303489999999996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851.1</v>
      </c>
      <c r="D26" s="36">
        <v>849.65</v>
      </c>
      <c r="E26" s="36">
        <v>844.3</v>
      </c>
      <c r="F26" s="36">
        <v>837.5</v>
      </c>
      <c r="G26" s="36">
        <v>832.15</v>
      </c>
      <c r="H26" s="36">
        <v>856.44999999999993</v>
      </c>
      <c r="I26" s="36">
        <v>861.80000000000007</v>
      </c>
      <c r="J26" s="36">
        <v>868.59999999999991</v>
      </c>
      <c r="K26" s="31">
        <v>855</v>
      </c>
      <c r="L26" s="31">
        <v>842.85</v>
      </c>
      <c r="M26" s="31">
        <v>37.339469999999999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369.65</v>
      </c>
      <c r="D27" s="36">
        <v>372.31666666666666</v>
      </c>
      <c r="E27" s="36">
        <v>365.83333333333331</v>
      </c>
      <c r="F27" s="36">
        <v>362.01666666666665</v>
      </c>
      <c r="G27" s="36">
        <v>355.5333333333333</v>
      </c>
      <c r="H27" s="36">
        <v>376.13333333333333</v>
      </c>
      <c r="I27" s="36">
        <v>382.61666666666667</v>
      </c>
      <c r="J27" s="36">
        <v>386.43333333333334</v>
      </c>
      <c r="K27" s="31">
        <v>378.8</v>
      </c>
      <c r="L27" s="31">
        <v>368.5</v>
      </c>
      <c r="M27" s="31">
        <v>21.54336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224.87</v>
      </c>
      <c r="D28" s="36">
        <v>225.90666666666667</v>
      </c>
      <c r="E28" s="36">
        <v>222.36333333333334</v>
      </c>
      <c r="F28" s="36">
        <v>219.85666666666668</v>
      </c>
      <c r="G28" s="36">
        <v>216.31333333333336</v>
      </c>
      <c r="H28" s="36">
        <v>228.41333333333333</v>
      </c>
      <c r="I28" s="36">
        <v>231.95666666666668</v>
      </c>
      <c r="J28" s="36">
        <v>234.46333333333331</v>
      </c>
      <c r="K28" s="31">
        <v>229.45</v>
      </c>
      <c r="L28" s="31">
        <v>223.4</v>
      </c>
      <c r="M28" s="31">
        <v>76.315910000000002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315.8</v>
      </c>
      <c r="D29" s="36">
        <v>318.38333333333338</v>
      </c>
      <c r="E29" s="36">
        <v>312.66666666666674</v>
      </c>
      <c r="F29" s="36">
        <v>309.53333333333336</v>
      </c>
      <c r="G29" s="36">
        <v>303.81666666666672</v>
      </c>
      <c r="H29" s="36">
        <v>321.51666666666677</v>
      </c>
      <c r="I29" s="36">
        <v>327.23333333333335</v>
      </c>
      <c r="J29" s="36">
        <v>330.36666666666679</v>
      </c>
      <c r="K29" s="31">
        <v>324.10000000000002</v>
      </c>
      <c r="L29" s="31">
        <v>315.25</v>
      </c>
      <c r="M29" s="31">
        <v>53.560769999999998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6108.75</v>
      </c>
      <c r="D30" s="36">
        <v>6106.2666666666664</v>
      </c>
      <c r="E30" s="36">
        <v>6042.5333333333328</v>
      </c>
      <c r="F30" s="36">
        <v>5976.3166666666666</v>
      </c>
      <c r="G30" s="36">
        <v>5912.583333333333</v>
      </c>
      <c r="H30" s="36">
        <v>6172.4833333333327</v>
      </c>
      <c r="I30" s="36">
        <v>6236.2166666666662</v>
      </c>
      <c r="J30" s="36">
        <v>6302.4333333333325</v>
      </c>
      <c r="K30" s="31">
        <v>6170</v>
      </c>
      <c r="L30" s="31">
        <v>6040.05</v>
      </c>
      <c r="M30" s="31">
        <v>1.4957100000000001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617.79999999999995</v>
      </c>
      <c r="D31" s="36">
        <v>618.15</v>
      </c>
      <c r="E31" s="36">
        <v>613.79999999999995</v>
      </c>
      <c r="F31" s="36">
        <v>609.79999999999995</v>
      </c>
      <c r="G31" s="36">
        <v>605.44999999999993</v>
      </c>
      <c r="H31" s="36">
        <v>622.15</v>
      </c>
      <c r="I31" s="36">
        <v>626.50000000000011</v>
      </c>
      <c r="J31" s="36">
        <v>630.5</v>
      </c>
      <c r="K31" s="31">
        <v>622.5</v>
      </c>
      <c r="L31" s="31">
        <v>614.15</v>
      </c>
      <c r="M31" s="31">
        <v>25.464410000000001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6844.85</v>
      </c>
      <c r="D32" s="36">
        <v>6868.3666666666677</v>
      </c>
      <c r="E32" s="36">
        <v>6810.9333333333352</v>
      </c>
      <c r="F32" s="36">
        <v>6777.0166666666673</v>
      </c>
      <c r="G32" s="36">
        <v>6719.5833333333348</v>
      </c>
      <c r="H32" s="36">
        <v>6902.2833333333356</v>
      </c>
      <c r="I32" s="36">
        <v>6959.7166666666681</v>
      </c>
      <c r="J32" s="36">
        <v>6993.6333333333359</v>
      </c>
      <c r="K32" s="31">
        <v>6925.8</v>
      </c>
      <c r="L32" s="31">
        <v>6834.45</v>
      </c>
      <c r="M32" s="31">
        <v>3.6198999999999999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502.9</v>
      </c>
      <c r="D33" s="36">
        <v>501.51666666666665</v>
      </c>
      <c r="E33" s="36">
        <v>499.08333333333331</v>
      </c>
      <c r="F33" s="36">
        <v>495.26666666666665</v>
      </c>
      <c r="G33" s="36">
        <v>492.83333333333331</v>
      </c>
      <c r="H33" s="36">
        <v>505.33333333333331</v>
      </c>
      <c r="I33" s="36">
        <v>507.76666666666671</v>
      </c>
      <c r="J33" s="36">
        <v>511.58333333333331</v>
      </c>
      <c r="K33" s="31">
        <v>503.95</v>
      </c>
      <c r="L33" s="31">
        <v>497.7</v>
      </c>
      <c r="M33" s="31">
        <v>13.04842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251</v>
      </c>
      <c r="D34" s="36">
        <v>251.15</v>
      </c>
      <c r="E34" s="36">
        <v>249.8</v>
      </c>
      <c r="F34" s="36">
        <v>248.6</v>
      </c>
      <c r="G34" s="36">
        <v>247.25</v>
      </c>
      <c r="H34" s="36">
        <v>252.35000000000002</v>
      </c>
      <c r="I34" s="36">
        <v>253.7</v>
      </c>
      <c r="J34" s="36">
        <v>254.90000000000003</v>
      </c>
      <c r="K34" s="31">
        <v>252.5</v>
      </c>
      <c r="L34" s="31">
        <v>249.95</v>
      </c>
      <c r="M34" s="31">
        <v>63.184519999999999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3154.85</v>
      </c>
      <c r="D35" s="36">
        <v>3158.9666666666667</v>
      </c>
      <c r="E35" s="36">
        <v>3143.3833333333332</v>
      </c>
      <c r="F35" s="36">
        <v>3131.9166666666665</v>
      </c>
      <c r="G35" s="36">
        <v>3116.333333333333</v>
      </c>
      <c r="H35" s="36">
        <v>3170.4333333333334</v>
      </c>
      <c r="I35" s="36">
        <v>3186.0166666666664</v>
      </c>
      <c r="J35" s="36">
        <v>3197.4833333333336</v>
      </c>
      <c r="K35" s="31">
        <v>3174.55</v>
      </c>
      <c r="L35" s="31">
        <v>3147.5</v>
      </c>
      <c r="M35" s="31">
        <v>5.7747099999999998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1926.05</v>
      </c>
      <c r="D36" s="36">
        <v>1928.7666666666667</v>
      </c>
      <c r="E36" s="36">
        <v>1913.8333333333333</v>
      </c>
      <c r="F36" s="36">
        <v>1901.6166666666666</v>
      </c>
      <c r="G36" s="36">
        <v>1886.6833333333332</v>
      </c>
      <c r="H36" s="36">
        <v>1940.9833333333333</v>
      </c>
      <c r="I36" s="36">
        <v>1955.9166666666667</v>
      </c>
      <c r="J36" s="36">
        <v>1968.1333333333334</v>
      </c>
      <c r="K36" s="31">
        <v>1943.7</v>
      </c>
      <c r="L36" s="31">
        <v>1916.55</v>
      </c>
      <c r="M36" s="31">
        <v>3.3086500000000001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1549.4</v>
      </c>
      <c r="D37" s="36">
        <v>1555.2</v>
      </c>
      <c r="E37" s="36">
        <v>1540.6000000000001</v>
      </c>
      <c r="F37" s="36">
        <v>1531.8000000000002</v>
      </c>
      <c r="G37" s="36">
        <v>1517.2000000000003</v>
      </c>
      <c r="H37" s="36">
        <v>1564</v>
      </c>
      <c r="I37" s="36">
        <v>1578.6</v>
      </c>
      <c r="J37" s="36">
        <v>1587.3999999999999</v>
      </c>
      <c r="K37" s="31">
        <v>1569.8</v>
      </c>
      <c r="L37" s="31">
        <v>1546.4</v>
      </c>
      <c r="M37" s="31">
        <v>10.335419999999999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4980.6000000000004</v>
      </c>
      <c r="D38" s="36">
        <v>4995.1333333333341</v>
      </c>
      <c r="E38" s="36">
        <v>4950.4666666666681</v>
      </c>
      <c r="F38" s="36">
        <v>4920.3333333333339</v>
      </c>
      <c r="G38" s="36">
        <v>4875.6666666666679</v>
      </c>
      <c r="H38" s="36">
        <v>5025.2666666666682</v>
      </c>
      <c r="I38" s="36">
        <v>5069.9333333333343</v>
      </c>
      <c r="J38" s="36">
        <v>5100.0666666666684</v>
      </c>
      <c r="K38" s="31">
        <v>5039.8</v>
      </c>
      <c r="L38" s="31">
        <v>4965</v>
      </c>
      <c r="M38" s="31">
        <v>2.2202700000000002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1191.5999999999999</v>
      </c>
      <c r="D39" s="36">
        <v>1187.2833333333331</v>
      </c>
      <c r="E39" s="36">
        <v>1181.0166666666662</v>
      </c>
      <c r="F39" s="36">
        <v>1170.4333333333332</v>
      </c>
      <c r="G39" s="36">
        <v>1164.1666666666663</v>
      </c>
      <c r="H39" s="36">
        <v>1197.8666666666661</v>
      </c>
      <c r="I39" s="36">
        <v>1204.133333333333</v>
      </c>
      <c r="J39" s="36">
        <v>1214.716666666666</v>
      </c>
      <c r="K39" s="31">
        <v>1193.55</v>
      </c>
      <c r="L39" s="31">
        <v>1176.7</v>
      </c>
      <c r="M39" s="31">
        <v>79.202460000000002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11043.65</v>
      </c>
      <c r="D40" s="36">
        <v>11059.116666666667</v>
      </c>
      <c r="E40" s="36">
        <v>10999.533333333333</v>
      </c>
      <c r="F40" s="36">
        <v>10955.416666666666</v>
      </c>
      <c r="G40" s="36">
        <v>10895.833333333332</v>
      </c>
      <c r="H40" s="36">
        <v>11103.233333333334</v>
      </c>
      <c r="I40" s="36">
        <v>11162.816666666666</v>
      </c>
      <c r="J40" s="36">
        <v>11206.933333333334</v>
      </c>
      <c r="K40" s="31">
        <v>11118.7</v>
      </c>
      <c r="L40" s="31">
        <v>11015</v>
      </c>
      <c r="M40" s="31">
        <v>2.17394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7353.8</v>
      </c>
      <c r="D41" s="36">
        <v>7339.9666666666672</v>
      </c>
      <c r="E41" s="36">
        <v>7219.9333333333343</v>
      </c>
      <c r="F41" s="36">
        <v>7086.0666666666675</v>
      </c>
      <c r="G41" s="36">
        <v>6966.0333333333347</v>
      </c>
      <c r="H41" s="36">
        <v>7473.8333333333339</v>
      </c>
      <c r="I41" s="36">
        <v>7593.8666666666668</v>
      </c>
      <c r="J41" s="36">
        <v>7727.7333333333336</v>
      </c>
      <c r="K41" s="31">
        <v>7460</v>
      </c>
      <c r="L41" s="31">
        <v>7206.1</v>
      </c>
      <c r="M41" s="31">
        <v>18.986560000000001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1865.6</v>
      </c>
      <c r="D42" s="36">
        <v>1849.5</v>
      </c>
      <c r="E42" s="36">
        <v>1828.05</v>
      </c>
      <c r="F42" s="36">
        <v>1790.5</v>
      </c>
      <c r="G42" s="36">
        <v>1769.05</v>
      </c>
      <c r="H42" s="36">
        <v>1887.05</v>
      </c>
      <c r="I42" s="36">
        <v>1908.4999999999998</v>
      </c>
      <c r="J42" s="36">
        <v>1946.05</v>
      </c>
      <c r="K42" s="31">
        <v>1870.95</v>
      </c>
      <c r="L42" s="31">
        <v>1811.95</v>
      </c>
      <c r="M42" s="31">
        <v>44.29269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10903.9</v>
      </c>
      <c r="D43" s="36">
        <v>10817.166666666666</v>
      </c>
      <c r="E43" s="36">
        <v>10655.233333333332</v>
      </c>
      <c r="F43" s="36">
        <v>10406.566666666666</v>
      </c>
      <c r="G43" s="36">
        <v>10244.633333333331</v>
      </c>
      <c r="H43" s="36">
        <v>11065.833333333332</v>
      </c>
      <c r="I43" s="36">
        <v>11227.766666666666</v>
      </c>
      <c r="J43" s="36">
        <v>11476.433333333332</v>
      </c>
      <c r="K43" s="31">
        <v>10979.1</v>
      </c>
      <c r="L43" s="31">
        <v>10568.5</v>
      </c>
      <c r="M43" s="31">
        <v>2.0171600000000001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2926.1</v>
      </c>
      <c r="D44" s="36">
        <v>2912.0333333333333</v>
      </c>
      <c r="E44" s="36">
        <v>2884.0666666666666</v>
      </c>
      <c r="F44" s="36">
        <v>2842.0333333333333</v>
      </c>
      <c r="G44" s="36">
        <v>2814.0666666666666</v>
      </c>
      <c r="H44" s="36">
        <v>2954.0666666666666</v>
      </c>
      <c r="I44" s="36">
        <v>2982.0333333333328</v>
      </c>
      <c r="J44" s="36">
        <v>3024.0666666666666</v>
      </c>
      <c r="K44" s="31">
        <v>2940</v>
      </c>
      <c r="L44" s="31">
        <v>2870</v>
      </c>
      <c r="M44" s="31">
        <v>5.2340900000000001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201.37</v>
      </c>
      <c r="D45" s="36">
        <v>202.22666666666669</v>
      </c>
      <c r="E45" s="36">
        <v>199.85333333333338</v>
      </c>
      <c r="F45" s="36">
        <v>198.3366666666667</v>
      </c>
      <c r="G45" s="36">
        <v>195.9633333333334</v>
      </c>
      <c r="H45" s="36">
        <v>203.74333333333337</v>
      </c>
      <c r="I45" s="36">
        <v>206.1166666666667</v>
      </c>
      <c r="J45" s="36">
        <v>207.63333333333335</v>
      </c>
      <c r="K45" s="31">
        <v>204.6</v>
      </c>
      <c r="L45" s="31">
        <v>200.71</v>
      </c>
      <c r="M45" s="31">
        <v>138.61713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250.7</v>
      </c>
      <c r="D46" s="36">
        <v>251.9</v>
      </c>
      <c r="E46" s="36">
        <v>249.15</v>
      </c>
      <c r="F46" s="36">
        <v>247.6</v>
      </c>
      <c r="G46" s="36">
        <v>244.85</v>
      </c>
      <c r="H46" s="36">
        <v>253.45000000000002</v>
      </c>
      <c r="I46" s="36">
        <v>256.20000000000005</v>
      </c>
      <c r="J46" s="36">
        <v>257.75</v>
      </c>
      <c r="K46" s="31">
        <v>254.65</v>
      </c>
      <c r="L46" s="31">
        <v>250.35</v>
      </c>
      <c r="M46" s="31">
        <v>93.893839999999997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118.9</v>
      </c>
      <c r="D47" s="36">
        <v>118.48333333333335</v>
      </c>
      <c r="E47" s="36">
        <v>117.5766666666667</v>
      </c>
      <c r="F47" s="36">
        <v>116.25333333333334</v>
      </c>
      <c r="G47" s="36">
        <v>115.34666666666669</v>
      </c>
      <c r="H47" s="36">
        <v>119.8066666666667</v>
      </c>
      <c r="I47" s="36">
        <v>120.71333333333334</v>
      </c>
      <c r="J47" s="36">
        <v>122.0366666666667</v>
      </c>
      <c r="K47" s="31">
        <v>119.39</v>
      </c>
      <c r="L47" s="31">
        <v>117.16</v>
      </c>
      <c r="M47" s="31">
        <v>53.735010000000003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1467.85</v>
      </c>
      <c r="D48" s="36">
        <v>1467.3833333333332</v>
      </c>
      <c r="E48" s="36">
        <v>1457.8166666666664</v>
      </c>
      <c r="F48" s="36">
        <v>1447.7833333333331</v>
      </c>
      <c r="G48" s="36">
        <v>1438.2166666666662</v>
      </c>
      <c r="H48" s="36">
        <v>1477.4166666666665</v>
      </c>
      <c r="I48" s="36">
        <v>1486.9833333333331</v>
      </c>
      <c r="J48" s="36">
        <v>1497.0166666666667</v>
      </c>
      <c r="K48" s="31">
        <v>1476.95</v>
      </c>
      <c r="L48" s="31">
        <v>1457.35</v>
      </c>
      <c r="M48" s="31">
        <v>2.98888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576.79999999999995</v>
      </c>
      <c r="D49" s="36">
        <v>577.61666666666667</v>
      </c>
      <c r="E49" s="36">
        <v>574.23333333333335</v>
      </c>
      <c r="F49" s="36">
        <v>571.66666666666663</v>
      </c>
      <c r="G49" s="36">
        <v>568.2833333333333</v>
      </c>
      <c r="H49" s="36">
        <v>580.18333333333339</v>
      </c>
      <c r="I49" s="36">
        <v>583.56666666666683</v>
      </c>
      <c r="J49" s="36">
        <v>586.13333333333344</v>
      </c>
      <c r="K49" s="31">
        <v>581</v>
      </c>
      <c r="L49" s="31">
        <v>575.04999999999995</v>
      </c>
      <c r="M49" s="31">
        <v>4.7134900000000002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1320.25</v>
      </c>
      <c r="D50" s="36">
        <v>1330.0833333333333</v>
      </c>
      <c r="E50" s="36">
        <v>1305.1666666666665</v>
      </c>
      <c r="F50" s="36">
        <v>1290.0833333333333</v>
      </c>
      <c r="G50" s="36">
        <v>1265.1666666666665</v>
      </c>
      <c r="H50" s="36">
        <v>1345.1666666666665</v>
      </c>
      <c r="I50" s="36">
        <v>1370.083333333333</v>
      </c>
      <c r="J50" s="36">
        <v>1385.1666666666665</v>
      </c>
      <c r="K50" s="31">
        <v>1355</v>
      </c>
      <c r="L50" s="31">
        <v>1315</v>
      </c>
      <c r="M50" s="31">
        <v>17.648949999999999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297.14999999999998</v>
      </c>
      <c r="D51" s="36">
        <v>298.41666666666669</v>
      </c>
      <c r="E51" s="36">
        <v>295.48333333333335</v>
      </c>
      <c r="F51" s="36">
        <v>293.81666666666666</v>
      </c>
      <c r="G51" s="36">
        <v>290.88333333333333</v>
      </c>
      <c r="H51" s="36">
        <v>300.08333333333337</v>
      </c>
      <c r="I51" s="36">
        <v>303.01666666666665</v>
      </c>
      <c r="J51" s="36">
        <v>304.68333333333339</v>
      </c>
      <c r="K51" s="31">
        <v>301.35000000000002</v>
      </c>
      <c r="L51" s="31">
        <v>296.75</v>
      </c>
      <c r="M51" s="31">
        <v>139.71487999999999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1567.1</v>
      </c>
      <c r="D52" s="36">
        <v>1574.0666666666666</v>
      </c>
      <c r="E52" s="36">
        <v>1557.0833333333333</v>
      </c>
      <c r="F52" s="36">
        <v>1547.0666666666666</v>
      </c>
      <c r="G52" s="36">
        <v>1530.0833333333333</v>
      </c>
      <c r="H52" s="36">
        <v>1584.0833333333333</v>
      </c>
      <c r="I52" s="36">
        <v>1601.0666666666668</v>
      </c>
      <c r="J52" s="36">
        <v>1611.0833333333333</v>
      </c>
      <c r="K52" s="31">
        <v>1591.05</v>
      </c>
      <c r="L52" s="31">
        <v>1564.05</v>
      </c>
      <c r="M52" s="31">
        <v>8.7814499999999995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286.35000000000002</v>
      </c>
      <c r="D53" s="36">
        <v>287.46666666666664</v>
      </c>
      <c r="E53" s="36">
        <v>284.73333333333329</v>
      </c>
      <c r="F53" s="36">
        <v>283.11666666666667</v>
      </c>
      <c r="G53" s="36">
        <v>280.38333333333333</v>
      </c>
      <c r="H53" s="36">
        <v>289.08333333333326</v>
      </c>
      <c r="I53" s="36">
        <v>291.81666666666661</v>
      </c>
      <c r="J53" s="36">
        <v>293.43333333333322</v>
      </c>
      <c r="K53" s="31">
        <v>290.2</v>
      </c>
      <c r="L53" s="31">
        <v>285.85000000000002</v>
      </c>
      <c r="M53" s="31">
        <v>56.77328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355.4</v>
      </c>
      <c r="D54" s="36">
        <v>356.2</v>
      </c>
      <c r="E54" s="36">
        <v>352.7</v>
      </c>
      <c r="F54" s="36">
        <v>350</v>
      </c>
      <c r="G54" s="36">
        <v>346.5</v>
      </c>
      <c r="H54" s="36">
        <v>358.9</v>
      </c>
      <c r="I54" s="36">
        <v>362.4</v>
      </c>
      <c r="J54" s="36">
        <v>365.09999999999997</v>
      </c>
      <c r="K54" s="31">
        <v>359.7</v>
      </c>
      <c r="L54" s="31">
        <v>353.5</v>
      </c>
      <c r="M54" s="31">
        <v>92.892589999999998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1560.6</v>
      </c>
      <c r="D55" s="36">
        <v>1566.0666666666666</v>
      </c>
      <c r="E55" s="36">
        <v>1553.1333333333332</v>
      </c>
      <c r="F55" s="36">
        <v>1545.6666666666665</v>
      </c>
      <c r="G55" s="36">
        <v>1532.7333333333331</v>
      </c>
      <c r="H55" s="36">
        <v>1573.5333333333333</v>
      </c>
      <c r="I55" s="36">
        <v>1586.4666666666667</v>
      </c>
      <c r="J55" s="36">
        <v>1593.9333333333334</v>
      </c>
      <c r="K55" s="31">
        <v>1579</v>
      </c>
      <c r="L55" s="31">
        <v>1558.6</v>
      </c>
      <c r="M55" s="31">
        <v>45.462949999999999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361.9</v>
      </c>
      <c r="D56" s="36">
        <v>363.21666666666664</v>
      </c>
      <c r="E56" s="36">
        <v>359.73333333333329</v>
      </c>
      <c r="F56" s="36">
        <v>357.56666666666666</v>
      </c>
      <c r="G56" s="36">
        <v>354.08333333333331</v>
      </c>
      <c r="H56" s="36">
        <v>365.38333333333327</v>
      </c>
      <c r="I56" s="36">
        <v>368.86666666666662</v>
      </c>
      <c r="J56" s="36">
        <v>371.03333333333325</v>
      </c>
      <c r="K56" s="31">
        <v>366.7</v>
      </c>
      <c r="L56" s="31">
        <v>361.05</v>
      </c>
      <c r="M56" s="31">
        <v>25.139140000000001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32399.25</v>
      </c>
      <c r="D57" s="36">
        <v>32467.95</v>
      </c>
      <c r="E57" s="36">
        <v>32151.300000000003</v>
      </c>
      <c r="F57" s="36">
        <v>31903.350000000002</v>
      </c>
      <c r="G57" s="36">
        <v>31586.700000000004</v>
      </c>
      <c r="H57" s="36">
        <v>32715.9</v>
      </c>
      <c r="I57" s="36">
        <v>33032.550000000003</v>
      </c>
      <c r="J57" s="36">
        <v>33280.5</v>
      </c>
      <c r="K57" s="31">
        <v>32784.6</v>
      </c>
      <c r="L57" s="31">
        <v>32220</v>
      </c>
      <c r="M57" s="31">
        <v>0.29276999999999997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5916.05</v>
      </c>
      <c r="D58" s="36">
        <v>5910.0166666666664</v>
      </c>
      <c r="E58" s="36">
        <v>5876.0333333333328</v>
      </c>
      <c r="F58" s="36">
        <v>5836.0166666666664</v>
      </c>
      <c r="G58" s="36">
        <v>5802.0333333333328</v>
      </c>
      <c r="H58" s="36">
        <v>5950.0333333333328</v>
      </c>
      <c r="I58" s="36">
        <v>5984.0166666666664</v>
      </c>
      <c r="J58" s="36">
        <v>6024.0333333333328</v>
      </c>
      <c r="K58" s="31">
        <v>5944</v>
      </c>
      <c r="L58" s="31">
        <v>5870</v>
      </c>
      <c r="M58" s="31">
        <v>2.5813299999999999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689.4</v>
      </c>
      <c r="D59" s="36">
        <v>688.85</v>
      </c>
      <c r="E59" s="36">
        <v>682.05000000000007</v>
      </c>
      <c r="F59" s="36">
        <v>674.7</v>
      </c>
      <c r="G59" s="36">
        <v>667.90000000000009</v>
      </c>
      <c r="H59" s="36">
        <v>696.2</v>
      </c>
      <c r="I59" s="36">
        <v>703</v>
      </c>
      <c r="J59" s="36">
        <v>710.35</v>
      </c>
      <c r="K59" s="31">
        <v>695.65</v>
      </c>
      <c r="L59" s="31">
        <v>681.5</v>
      </c>
      <c r="M59" s="31">
        <v>19.535789999999999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111.42</v>
      </c>
      <c r="D60" s="36">
        <v>112.02666666666666</v>
      </c>
      <c r="E60" s="36">
        <v>110.59333333333332</v>
      </c>
      <c r="F60" s="36">
        <v>109.76666666666667</v>
      </c>
      <c r="G60" s="36">
        <v>108.33333333333333</v>
      </c>
      <c r="H60" s="36">
        <v>112.85333333333331</v>
      </c>
      <c r="I60" s="36">
        <v>114.28666666666665</v>
      </c>
      <c r="J60" s="36">
        <v>115.1133333333333</v>
      </c>
      <c r="K60" s="31">
        <v>113.46</v>
      </c>
      <c r="L60" s="31">
        <v>111.2</v>
      </c>
      <c r="M60" s="31">
        <v>167.64306999999999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1500</v>
      </c>
      <c r="D61" s="36">
        <v>1490.5166666666664</v>
      </c>
      <c r="E61" s="36">
        <v>1474.5833333333328</v>
      </c>
      <c r="F61" s="36">
        <v>1449.1666666666663</v>
      </c>
      <c r="G61" s="36">
        <v>1433.2333333333327</v>
      </c>
      <c r="H61" s="36">
        <v>1515.9333333333329</v>
      </c>
      <c r="I61" s="36">
        <v>1531.8666666666663</v>
      </c>
      <c r="J61" s="36">
        <v>1557.2833333333331</v>
      </c>
      <c r="K61" s="31">
        <v>1506.45</v>
      </c>
      <c r="L61" s="31">
        <v>1465.1</v>
      </c>
      <c r="M61" s="31">
        <v>19.471679999999999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1653.2</v>
      </c>
      <c r="D62" s="36">
        <v>1652.1166666666668</v>
      </c>
      <c r="E62" s="36">
        <v>1644.3833333333337</v>
      </c>
      <c r="F62" s="36">
        <v>1635.5666666666668</v>
      </c>
      <c r="G62" s="36">
        <v>1627.8333333333337</v>
      </c>
      <c r="H62" s="36">
        <v>1660.9333333333336</v>
      </c>
      <c r="I62" s="36">
        <v>1668.6666666666667</v>
      </c>
      <c r="J62" s="36">
        <v>1677.4833333333336</v>
      </c>
      <c r="K62" s="31">
        <v>1659.85</v>
      </c>
      <c r="L62" s="31">
        <v>1643.3</v>
      </c>
      <c r="M62" s="31">
        <v>12.647080000000001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519.6</v>
      </c>
      <c r="D63" s="36">
        <v>520.48333333333335</v>
      </c>
      <c r="E63" s="36">
        <v>517.36666666666667</v>
      </c>
      <c r="F63" s="36">
        <v>515.13333333333333</v>
      </c>
      <c r="G63" s="36">
        <v>512.01666666666665</v>
      </c>
      <c r="H63" s="36">
        <v>522.7166666666667</v>
      </c>
      <c r="I63" s="36">
        <v>525.83333333333348</v>
      </c>
      <c r="J63" s="36">
        <v>528.06666666666672</v>
      </c>
      <c r="K63" s="31">
        <v>523.6</v>
      </c>
      <c r="L63" s="31">
        <v>518.25</v>
      </c>
      <c r="M63" s="31">
        <v>55.26155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6407.6</v>
      </c>
      <c r="D64" s="36">
        <v>6382.333333333333</v>
      </c>
      <c r="E64" s="36">
        <v>6339.1166666666659</v>
      </c>
      <c r="F64" s="36">
        <v>6270.6333333333332</v>
      </c>
      <c r="G64" s="36">
        <v>6227.4166666666661</v>
      </c>
      <c r="H64" s="36">
        <v>6450.8166666666657</v>
      </c>
      <c r="I64" s="36">
        <v>6494.0333333333328</v>
      </c>
      <c r="J64" s="36">
        <v>6562.5166666666655</v>
      </c>
      <c r="K64" s="31">
        <v>6425.55</v>
      </c>
      <c r="L64" s="31">
        <v>6313.85</v>
      </c>
      <c r="M64" s="31">
        <v>1.96286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3635.4</v>
      </c>
      <c r="D65" s="36">
        <v>3645.5499999999997</v>
      </c>
      <c r="E65" s="36">
        <v>3615.5999999999995</v>
      </c>
      <c r="F65" s="36">
        <v>3595.7999999999997</v>
      </c>
      <c r="G65" s="36">
        <v>3565.8499999999995</v>
      </c>
      <c r="H65" s="36">
        <v>3665.3499999999995</v>
      </c>
      <c r="I65" s="36">
        <v>3695.2999999999993</v>
      </c>
      <c r="J65" s="36">
        <v>3715.0999999999995</v>
      </c>
      <c r="K65" s="31">
        <v>3675.5</v>
      </c>
      <c r="L65" s="31">
        <v>3625.75</v>
      </c>
      <c r="M65" s="31">
        <v>2.7929300000000001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974.9</v>
      </c>
      <c r="D66" s="36">
        <v>971.88333333333333</v>
      </c>
      <c r="E66" s="36">
        <v>964.26666666666665</v>
      </c>
      <c r="F66" s="36">
        <v>953.63333333333333</v>
      </c>
      <c r="G66" s="36">
        <v>946.01666666666665</v>
      </c>
      <c r="H66" s="36">
        <v>982.51666666666665</v>
      </c>
      <c r="I66" s="36">
        <v>990.13333333333321</v>
      </c>
      <c r="J66" s="36">
        <v>1000.7666666666667</v>
      </c>
      <c r="K66" s="31">
        <v>979.5</v>
      </c>
      <c r="L66" s="31">
        <v>961.25</v>
      </c>
      <c r="M66" s="31">
        <v>13.71843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1732.2</v>
      </c>
      <c r="D67" s="36">
        <v>1742.0666666666668</v>
      </c>
      <c r="E67" s="36">
        <v>1718.7333333333336</v>
      </c>
      <c r="F67" s="36">
        <v>1705.2666666666667</v>
      </c>
      <c r="G67" s="36">
        <v>1681.9333333333334</v>
      </c>
      <c r="H67" s="36">
        <v>1755.5333333333338</v>
      </c>
      <c r="I67" s="36">
        <v>1778.8666666666672</v>
      </c>
      <c r="J67" s="36">
        <v>1792.3333333333339</v>
      </c>
      <c r="K67" s="31">
        <v>1765.4</v>
      </c>
      <c r="L67" s="31">
        <v>1728.6</v>
      </c>
      <c r="M67" s="31">
        <v>3.9353600000000002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469.6</v>
      </c>
      <c r="D68" s="36">
        <v>470.5333333333333</v>
      </c>
      <c r="E68" s="36">
        <v>463.56666666666661</v>
      </c>
      <c r="F68" s="36">
        <v>457.5333333333333</v>
      </c>
      <c r="G68" s="36">
        <v>450.56666666666661</v>
      </c>
      <c r="H68" s="36">
        <v>476.56666666666661</v>
      </c>
      <c r="I68" s="36">
        <v>483.5333333333333</v>
      </c>
      <c r="J68" s="36">
        <v>489.56666666666661</v>
      </c>
      <c r="K68" s="31">
        <v>477.5</v>
      </c>
      <c r="L68" s="31">
        <v>464.5</v>
      </c>
      <c r="M68" s="31">
        <v>19.924869999999999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3831.25</v>
      </c>
      <c r="D69" s="36">
        <v>3829.5333333333333</v>
      </c>
      <c r="E69" s="36">
        <v>3816.2166666666667</v>
      </c>
      <c r="F69" s="36">
        <v>3801.1833333333334</v>
      </c>
      <c r="G69" s="36">
        <v>3787.8666666666668</v>
      </c>
      <c r="H69" s="36">
        <v>3844.5666666666666</v>
      </c>
      <c r="I69" s="36">
        <v>3857.8833333333332</v>
      </c>
      <c r="J69" s="36">
        <v>3872.9166666666665</v>
      </c>
      <c r="K69" s="31">
        <v>3842.85</v>
      </c>
      <c r="L69" s="31">
        <v>3814.5</v>
      </c>
      <c r="M69" s="31">
        <v>4.6847099999999999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847.6</v>
      </c>
      <c r="D70" s="36">
        <v>851</v>
      </c>
      <c r="E70" s="36">
        <v>842.75</v>
      </c>
      <c r="F70" s="36">
        <v>837.9</v>
      </c>
      <c r="G70" s="36">
        <v>829.65</v>
      </c>
      <c r="H70" s="36">
        <v>855.85</v>
      </c>
      <c r="I70" s="36">
        <v>864.1</v>
      </c>
      <c r="J70" s="36">
        <v>868.95</v>
      </c>
      <c r="K70" s="31">
        <v>859.25</v>
      </c>
      <c r="L70" s="31">
        <v>846.15</v>
      </c>
      <c r="M70" s="31">
        <v>24.024439999999998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638.20000000000005</v>
      </c>
      <c r="D71" s="36">
        <v>640.65</v>
      </c>
      <c r="E71" s="36">
        <v>632.79999999999995</v>
      </c>
      <c r="F71" s="36">
        <v>627.4</v>
      </c>
      <c r="G71" s="36">
        <v>619.54999999999995</v>
      </c>
      <c r="H71" s="36">
        <v>646.04999999999995</v>
      </c>
      <c r="I71" s="36">
        <v>653.90000000000009</v>
      </c>
      <c r="J71" s="36">
        <v>659.3</v>
      </c>
      <c r="K71" s="31">
        <v>648.5</v>
      </c>
      <c r="L71" s="31">
        <v>635.25</v>
      </c>
      <c r="M71" s="31">
        <v>17.75357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1915.5</v>
      </c>
      <c r="D72" s="36">
        <v>1916.5</v>
      </c>
      <c r="E72" s="36">
        <v>1903</v>
      </c>
      <c r="F72" s="36">
        <v>1890.5</v>
      </c>
      <c r="G72" s="36">
        <v>1877</v>
      </c>
      <c r="H72" s="36">
        <v>1929</v>
      </c>
      <c r="I72" s="36">
        <v>1942.5</v>
      </c>
      <c r="J72" s="36">
        <v>1955</v>
      </c>
      <c r="K72" s="31">
        <v>1930</v>
      </c>
      <c r="L72" s="31">
        <v>1904</v>
      </c>
      <c r="M72" s="31">
        <v>2.2062499999999998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2933.95</v>
      </c>
      <c r="D73" s="36">
        <v>2929.5666666666671</v>
      </c>
      <c r="E73" s="36">
        <v>2909.3833333333341</v>
      </c>
      <c r="F73" s="36">
        <v>2884.8166666666671</v>
      </c>
      <c r="G73" s="36">
        <v>2864.6333333333341</v>
      </c>
      <c r="H73" s="36">
        <v>2954.1333333333341</v>
      </c>
      <c r="I73" s="36">
        <v>2974.3166666666675</v>
      </c>
      <c r="J73" s="36">
        <v>2998.8833333333341</v>
      </c>
      <c r="K73" s="31">
        <v>2949.75</v>
      </c>
      <c r="L73" s="31">
        <v>2905</v>
      </c>
      <c r="M73" s="31">
        <v>4.4743000000000004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425.1</v>
      </c>
      <c r="D74" s="36">
        <v>423.5</v>
      </c>
      <c r="E74" s="36">
        <v>419.3</v>
      </c>
      <c r="F74" s="36">
        <v>413.5</v>
      </c>
      <c r="G74" s="36">
        <v>409.3</v>
      </c>
      <c r="H74" s="36">
        <v>429.3</v>
      </c>
      <c r="I74" s="36">
        <v>433.50000000000006</v>
      </c>
      <c r="J74" s="36">
        <v>439.3</v>
      </c>
      <c r="K74" s="31">
        <v>427.7</v>
      </c>
      <c r="L74" s="31">
        <v>417.7</v>
      </c>
      <c r="M74" s="31">
        <v>17.09216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179.06</v>
      </c>
      <c r="D75" s="36">
        <v>178.25333333333333</v>
      </c>
      <c r="E75" s="36">
        <v>176.70666666666665</v>
      </c>
      <c r="F75" s="36">
        <v>174.35333333333332</v>
      </c>
      <c r="G75" s="36">
        <v>172.80666666666664</v>
      </c>
      <c r="H75" s="36">
        <v>180.60666666666665</v>
      </c>
      <c r="I75" s="36">
        <v>182.15333333333334</v>
      </c>
      <c r="J75" s="36">
        <v>184.50666666666666</v>
      </c>
      <c r="K75" s="31">
        <v>179.8</v>
      </c>
      <c r="L75" s="31">
        <v>175.9</v>
      </c>
      <c r="M75" s="31">
        <v>11.05575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5066</v>
      </c>
      <c r="D76" s="36">
        <v>5067</v>
      </c>
      <c r="E76" s="36">
        <v>5035.55</v>
      </c>
      <c r="F76" s="36">
        <v>5005.1000000000004</v>
      </c>
      <c r="G76" s="36">
        <v>4973.6500000000005</v>
      </c>
      <c r="H76" s="36">
        <v>5097.45</v>
      </c>
      <c r="I76" s="36">
        <v>5128.9000000000005</v>
      </c>
      <c r="J76" s="36">
        <v>5159.3499999999995</v>
      </c>
      <c r="K76" s="31">
        <v>5098.45</v>
      </c>
      <c r="L76" s="31">
        <v>5036.55</v>
      </c>
      <c r="M76" s="31">
        <v>2.8890199999999999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12991.8</v>
      </c>
      <c r="D77" s="36">
        <v>12883.199999999999</v>
      </c>
      <c r="E77" s="36">
        <v>12746.399999999998</v>
      </c>
      <c r="F77" s="36">
        <v>12500.999999999998</v>
      </c>
      <c r="G77" s="36">
        <v>12364.199999999997</v>
      </c>
      <c r="H77" s="36">
        <v>13128.599999999999</v>
      </c>
      <c r="I77" s="36">
        <v>13265.399999999998</v>
      </c>
      <c r="J77" s="36">
        <v>13510.8</v>
      </c>
      <c r="K77" s="31">
        <v>13020</v>
      </c>
      <c r="L77" s="31">
        <v>12637.8</v>
      </c>
      <c r="M77" s="31">
        <v>5.6559799999999996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3373.75</v>
      </c>
      <c r="D78" s="36">
        <v>3390.8166666666671</v>
      </c>
      <c r="E78" s="36">
        <v>3346.6333333333341</v>
      </c>
      <c r="F78" s="36">
        <v>3319.5166666666669</v>
      </c>
      <c r="G78" s="36">
        <v>3275.3333333333339</v>
      </c>
      <c r="H78" s="36">
        <v>3417.9333333333343</v>
      </c>
      <c r="I78" s="36">
        <v>3462.1166666666677</v>
      </c>
      <c r="J78" s="36">
        <v>3489.2333333333345</v>
      </c>
      <c r="K78" s="31">
        <v>3435</v>
      </c>
      <c r="L78" s="31">
        <v>3363.7</v>
      </c>
      <c r="M78" s="31">
        <v>1.37713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6853.85</v>
      </c>
      <c r="D79" s="36">
        <v>6871.95</v>
      </c>
      <c r="E79" s="36">
        <v>6829.9</v>
      </c>
      <c r="F79" s="36">
        <v>6805.95</v>
      </c>
      <c r="G79" s="36">
        <v>6763.9</v>
      </c>
      <c r="H79" s="36">
        <v>6895.9</v>
      </c>
      <c r="I79" s="36">
        <v>6937.9500000000007</v>
      </c>
      <c r="J79" s="36">
        <v>6961.9</v>
      </c>
      <c r="K79" s="31">
        <v>6914</v>
      </c>
      <c r="L79" s="31">
        <v>6848</v>
      </c>
      <c r="M79" s="31">
        <v>2.4936099999999999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4865.8</v>
      </c>
      <c r="D80" s="36">
        <v>4887.2833333333328</v>
      </c>
      <c r="E80" s="36">
        <v>4834.5666666666657</v>
      </c>
      <c r="F80" s="36">
        <v>4803.333333333333</v>
      </c>
      <c r="G80" s="36">
        <v>4750.6166666666659</v>
      </c>
      <c r="H80" s="36">
        <v>4918.5166666666655</v>
      </c>
      <c r="I80" s="36">
        <v>4971.2333333333327</v>
      </c>
      <c r="J80" s="36">
        <v>5002.4666666666653</v>
      </c>
      <c r="K80" s="31">
        <v>4940</v>
      </c>
      <c r="L80" s="31">
        <v>4856.05</v>
      </c>
      <c r="M80" s="31">
        <v>2.6340400000000002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3793.85</v>
      </c>
      <c r="D81" s="36">
        <v>3796.5</v>
      </c>
      <c r="E81" s="36">
        <v>3766.15</v>
      </c>
      <c r="F81" s="36">
        <v>3738.4500000000003</v>
      </c>
      <c r="G81" s="36">
        <v>3708.1000000000004</v>
      </c>
      <c r="H81" s="36">
        <v>3824.2</v>
      </c>
      <c r="I81" s="36">
        <v>3854.55</v>
      </c>
      <c r="J81" s="36">
        <v>3882.2499999999995</v>
      </c>
      <c r="K81" s="31">
        <v>3826.85</v>
      </c>
      <c r="L81" s="31">
        <v>3768.8</v>
      </c>
      <c r="M81" s="31">
        <v>0.92739000000000005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209.19</v>
      </c>
      <c r="D82" s="36">
        <v>207.96</v>
      </c>
      <c r="E82" s="36">
        <v>205.47000000000003</v>
      </c>
      <c r="F82" s="36">
        <v>201.75000000000003</v>
      </c>
      <c r="G82" s="36">
        <v>199.26000000000005</v>
      </c>
      <c r="H82" s="36">
        <v>211.68</v>
      </c>
      <c r="I82" s="36">
        <v>214.16999999999996</v>
      </c>
      <c r="J82" s="36">
        <v>217.89</v>
      </c>
      <c r="K82" s="31">
        <v>210.45</v>
      </c>
      <c r="L82" s="31">
        <v>204.24</v>
      </c>
      <c r="M82" s="31">
        <v>95.321600000000004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194.61</v>
      </c>
      <c r="D83" s="36">
        <v>195.23666666666668</v>
      </c>
      <c r="E83" s="36">
        <v>193.62333333333336</v>
      </c>
      <c r="F83" s="36">
        <v>192.63666666666668</v>
      </c>
      <c r="G83" s="36">
        <v>191.02333333333337</v>
      </c>
      <c r="H83" s="36">
        <v>196.22333333333336</v>
      </c>
      <c r="I83" s="36">
        <v>197.8366666666667</v>
      </c>
      <c r="J83" s="36">
        <v>198.82333333333335</v>
      </c>
      <c r="K83" s="31">
        <v>196.85</v>
      </c>
      <c r="L83" s="31">
        <v>194.25</v>
      </c>
      <c r="M83" s="31">
        <v>52.790570000000002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997.55</v>
      </c>
      <c r="D84" s="36">
        <v>995.68333333333339</v>
      </c>
      <c r="E84" s="36">
        <v>982.36666666666679</v>
      </c>
      <c r="F84" s="36">
        <v>967.18333333333339</v>
      </c>
      <c r="G84" s="36">
        <v>953.86666666666679</v>
      </c>
      <c r="H84" s="36">
        <v>1010.8666666666668</v>
      </c>
      <c r="I84" s="36">
        <v>1024.1833333333334</v>
      </c>
      <c r="J84" s="36">
        <v>1039.3666666666668</v>
      </c>
      <c r="K84" s="31">
        <v>1009</v>
      </c>
      <c r="L84" s="31">
        <v>980.5</v>
      </c>
      <c r="M84" s="31">
        <v>3.2474099999999999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563.4</v>
      </c>
      <c r="D85" s="36">
        <v>564.75</v>
      </c>
      <c r="E85" s="36">
        <v>560.4</v>
      </c>
      <c r="F85" s="36">
        <v>557.4</v>
      </c>
      <c r="G85" s="36">
        <v>553.04999999999995</v>
      </c>
      <c r="H85" s="36">
        <v>567.75</v>
      </c>
      <c r="I85" s="36">
        <v>572.09999999999991</v>
      </c>
      <c r="J85" s="36">
        <v>575.1</v>
      </c>
      <c r="K85" s="31">
        <v>569.1</v>
      </c>
      <c r="L85" s="31">
        <v>561.75</v>
      </c>
      <c r="M85" s="31">
        <v>10.394830000000001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232.53</v>
      </c>
      <c r="D86" s="36">
        <v>233.15</v>
      </c>
      <c r="E86" s="36">
        <v>230.53</v>
      </c>
      <c r="F86" s="36">
        <v>228.53</v>
      </c>
      <c r="G86" s="36">
        <v>225.91</v>
      </c>
      <c r="H86" s="36">
        <v>235.15</v>
      </c>
      <c r="I86" s="36">
        <v>237.77</v>
      </c>
      <c r="J86" s="36">
        <v>239.77</v>
      </c>
      <c r="K86" s="31">
        <v>235.77</v>
      </c>
      <c r="L86" s="31">
        <v>231.15</v>
      </c>
      <c r="M86" s="31">
        <v>114.68711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1893.35</v>
      </c>
      <c r="D87" s="36">
        <v>1892.0833333333333</v>
      </c>
      <c r="E87" s="36">
        <v>1842.1666666666665</v>
      </c>
      <c r="F87" s="36">
        <v>1790.9833333333333</v>
      </c>
      <c r="G87" s="36">
        <v>1741.0666666666666</v>
      </c>
      <c r="H87" s="36">
        <v>1943.2666666666664</v>
      </c>
      <c r="I87" s="36">
        <v>1993.1833333333329</v>
      </c>
      <c r="J87" s="36">
        <v>2044.3666666666663</v>
      </c>
      <c r="K87" s="31">
        <v>1942</v>
      </c>
      <c r="L87" s="31">
        <v>1840.9</v>
      </c>
      <c r="M87" s="31">
        <v>8.5003600000000006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1460.75</v>
      </c>
      <c r="D88" s="36">
        <v>1465.5666666666666</v>
      </c>
      <c r="E88" s="36">
        <v>1451.3833333333332</v>
      </c>
      <c r="F88" s="36">
        <v>1442.0166666666667</v>
      </c>
      <c r="G88" s="36">
        <v>1427.8333333333333</v>
      </c>
      <c r="H88" s="36">
        <v>1474.9333333333332</v>
      </c>
      <c r="I88" s="36">
        <v>1489.1166666666666</v>
      </c>
      <c r="J88" s="36">
        <v>1498.4833333333331</v>
      </c>
      <c r="K88" s="31">
        <v>1479.75</v>
      </c>
      <c r="L88" s="31">
        <v>1456.2</v>
      </c>
      <c r="M88" s="31">
        <v>9.0106699999999993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2892.75</v>
      </c>
      <c r="D89" s="36">
        <v>2907.1666666666665</v>
      </c>
      <c r="E89" s="36">
        <v>2866.6333333333332</v>
      </c>
      <c r="F89" s="36">
        <v>2840.5166666666669</v>
      </c>
      <c r="G89" s="36">
        <v>2799.9833333333336</v>
      </c>
      <c r="H89" s="36">
        <v>2933.2833333333328</v>
      </c>
      <c r="I89" s="36">
        <v>2973.8166666666666</v>
      </c>
      <c r="J89" s="36">
        <v>2999.9333333333325</v>
      </c>
      <c r="K89" s="31">
        <v>2947.7</v>
      </c>
      <c r="L89" s="31">
        <v>2881.05</v>
      </c>
      <c r="M89" s="31">
        <v>3.7750900000000001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2706.85</v>
      </c>
      <c r="D90" s="36">
        <v>2698.9833333333336</v>
      </c>
      <c r="E90" s="36">
        <v>2687.9666666666672</v>
      </c>
      <c r="F90" s="36">
        <v>2669.0833333333335</v>
      </c>
      <c r="G90" s="36">
        <v>2658.0666666666671</v>
      </c>
      <c r="H90" s="36">
        <v>2717.8666666666672</v>
      </c>
      <c r="I90" s="36">
        <v>2728.8833333333337</v>
      </c>
      <c r="J90" s="36">
        <v>2747.7666666666673</v>
      </c>
      <c r="K90" s="31">
        <v>2710</v>
      </c>
      <c r="L90" s="31">
        <v>2680.1</v>
      </c>
      <c r="M90" s="31">
        <v>5.2239100000000001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3165.6</v>
      </c>
      <c r="D91" s="36">
        <v>3176.2999999999997</v>
      </c>
      <c r="E91" s="36">
        <v>3145.2999999999993</v>
      </c>
      <c r="F91" s="36">
        <v>3124.9999999999995</v>
      </c>
      <c r="G91" s="36">
        <v>3093.9999999999991</v>
      </c>
      <c r="H91" s="36">
        <v>3196.5999999999995</v>
      </c>
      <c r="I91" s="36">
        <v>3227.6000000000004</v>
      </c>
      <c r="J91" s="36">
        <v>3247.8999999999996</v>
      </c>
      <c r="K91" s="31">
        <v>3207.3</v>
      </c>
      <c r="L91" s="31">
        <v>3156</v>
      </c>
      <c r="M91" s="31">
        <v>0.53181999999999996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676.15</v>
      </c>
      <c r="D92" s="36">
        <v>674.55000000000007</v>
      </c>
      <c r="E92" s="36">
        <v>666.60000000000014</v>
      </c>
      <c r="F92" s="36">
        <v>657.05000000000007</v>
      </c>
      <c r="G92" s="36">
        <v>649.10000000000014</v>
      </c>
      <c r="H92" s="36">
        <v>684.10000000000014</v>
      </c>
      <c r="I92" s="36">
        <v>692.05000000000018</v>
      </c>
      <c r="J92" s="36">
        <v>701.60000000000014</v>
      </c>
      <c r="K92" s="31">
        <v>682.5</v>
      </c>
      <c r="L92" s="31">
        <v>665</v>
      </c>
      <c r="M92" s="31">
        <v>68.602180000000004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1790.45</v>
      </c>
      <c r="D93" s="36">
        <v>1798.2166666666669</v>
      </c>
      <c r="E93" s="36">
        <v>1779.2833333333338</v>
      </c>
      <c r="F93" s="36">
        <v>1768.1166666666668</v>
      </c>
      <c r="G93" s="36">
        <v>1749.1833333333336</v>
      </c>
      <c r="H93" s="36">
        <v>1809.3833333333339</v>
      </c>
      <c r="I93" s="36">
        <v>1828.3166666666668</v>
      </c>
      <c r="J93" s="36">
        <v>1839.483333333334</v>
      </c>
      <c r="K93" s="31">
        <v>1817.15</v>
      </c>
      <c r="L93" s="31">
        <v>1787.05</v>
      </c>
      <c r="M93" s="31">
        <v>25.532900000000001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4459.8500000000004</v>
      </c>
      <c r="D94" s="36">
        <v>4429.3</v>
      </c>
      <c r="E94" s="36">
        <v>4390.55</v>
      </c>
      <c r="F94" s="36">
        <v>4321.25</v>
      </c>
      <c r="G94" s="36">
        <v>4282.5</v>
      </c>
      <c r="H94" s="36">
        <v>4498.6000000000004</v>
      </c>
      <c r="I94" s="36">
        <v>4537.3500000000004</v>
      </c>
      <c r="J94" s="36">
        <v>4606.6500000000005</v>
      </c>
      <c r="K94" s="31">
        <v>4468.05</v>
      </c>
      <c r="L94" s="31">
        <v>4360</v>
      </c>
      <c r="M94" s="31">
        <v>5.1516000000000002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1637.35</v>
      </c>
      <c r="D95" s="36">
        <v>1633.9666666666665</v>
      </c>
      <c r="E95" s="36">
        <v>1627.9833333333329</v>
      </c>
      <c r="F95" s="36">
        <v>1618.6166666666663</v>
      </c>
      <c r="G95" s="36">
        <v>1612.6333333333328</v>
      </c>
      <c r="H95" s="36">
        <v>1643.333333333333</v>
      </c>
      <c r="I95" s="36">
        <v>1649.3166666666666</v>
      </c>
      <c r="J95" s="36">
        <v>1658.6833333333332</v>
      </c>
      <c r="K95" s="31">
        <v>1639.95</v>
      </c>
      <c r="L95" s="31">
        <v>1624.6</v>
      </c>
      <c r="M95" s="31">
        <v>186.4143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758.75</v>
      </c>
      <c r="D96" s="36">
        <v>753.86666666666667</v>
      </c>
      <c r="E96" s="36">
        <v>746.5333333333333</v>
      </c>
      <c r="F96" s="36">
        <v>734.31666666666661</v>
      </c>
      <c r="G96" s="36">
        <v>726.98333333333323</v>
      </c>
      <c r="H96" s="36">
        <v>766.08333333333337</v>
      </c>
      <c r="I96" s="36">
        <v>773.41666666666663</v>
      </c>
      <c r="J96" s="36">
        <v>785.63333333333344</v>
      </c>
      <c r="K96" s="31">
        <v>761.2</v>
      </c>
      <c r="L96" s="31">
        <v>741.65</v>
      </c>
      <c r="M96" s="31">
        <v>62.680500000000002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1901.95</v>
      </c>
      <c r="D97" s="36">
        <v>1897.9833333333333</v>
      </c>
      <c r="E97" s="36">
        <v>1885.9666666666667</v>
      </c>
      <c r="F97" s="36">
        <v>1869.9833333333333</v>
      </c>
      <c r="G97" s="36">
        <v>1857.9666666666667</v>
      </c>
      <c r="H97" s="36">
        <v>1913.9666666666667</v>
      </c>
      <c r="I97" s="36">
        <v>1925.9833333333336</v>
      </c>
      <c r="J97" s="36">
        <v>1941.9666666666667</v>
      </c>
      <c r="K97" s="31">
        <v>1910</v>
      </c>
      <c r="L97" s="31">
        <v>1882</v>
      </c>
      <c r="M97" s="31">
        <v>5.9360499999999998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5646.5</v>
      </c>
      <c r="D98" s="36">
        <v>5631.8</v>
      </c>
      <c r="E98" s="36">
        <v>5564.6</v>
      </c>
      <c r="F98" s="36">
        <v>5482.7</v>
      </c>
      <c r="G98" s="36">
        <v>5415.5</v>
      </c>
      <c r="H98" s="36">
        <v>5713.7000000000007</v>
      </c>
      <c r="I98" s="36">
        <v>5780.9</v>
      </c>
      <c r="J98" s="36">
        <v>5862.8000000000011</v>
      </c>
      <c r="K98" s="31">
        <v>5699</v>
      </c>
      <c r="L98" s="31">
        <v>5549.9</v>
      </c>
      <c r="M98" s="31">
        <v>8.0593500000000002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678.9</v>
      </c>
      <c r="D99" s="36">
        <v>683.04999999999984</v>
      </c>
      <c r="E99" s="36">
        <v>673.39999999999964</v>
      </c>
      <c r="F99" s="36">
        <v>667.89999999999975</v>
      </c>
      <c r="G99" s="36">
        <v>658.24999999999955</v>
      </c>
      <c r="H99" s="36">
        <v>688.54999999999973</v>
      </c>
      <c r="I99" s="36">
        <v>698.2</v>
      </c>
      <c r="J99" s="36">
        <v>703.69999999999982</v>
      </c>
      <c r="K99" s="31">
        <v>692.7</v>
      </c>
      <c r="L99" s="31">
        <v>677.55</v>
      </c>
      <c r="M99" s="31">
        <v>44.57291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4832.3500000000004</v>
      </c>
      <c r="D100" s="36">
        <v>4853</v>
      </c>
      <c r="E100" s="36">
        <v>4781</v>
      </c>
      <c r="F100" s="36">
        <v>4729.6499999999996</v>
      </c>
      <c r="G100" s="36">
        <v>4657.6499999999996</v>
      </c>
      <c r="H100" s="36">
        <v>4904.3500000000004</v>
      </c>
      <c r="I100" s="36">
        <v>4976.3500000000004</v>
      </c>
      <c r="J100" s="36">
        <v>5027.7000000000007</v>
      </c>
      <c r="K100" s="31">
        <v>4925</v>
      </c>
      <c r="L100" s="31">
        <v>4801.6499999999996</v>
      </c>
      <c r="M100" s="31">
        <v>39.606029999999997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425.9</v>
      </c>
      <c r="D101" s="36">
        <v>427.11666666666662</v>
      </c>
      <c r="E101" s="36">
        <v>423.53333333333325</v>
      </c>
      <c r="F101" s="36">
        <v>421.16666666666663</v>
      </c>
      <c r="G101" s="36">
        <v>417.58333333333326</v>
      </c>
      <c r="H101" s="36">
        <v>429.48333333333323</v>
      </c>
      <c r="I101" s="36">
        <v>433.06666666666661</v>
      </c>
      <c r="J101" s="36">
        <v>435.43333333333322</v>
      </c>
      <c r="K101" s="31">
        <v>430.7</v>
      </c>
      <c r="L101" s="31">
        <v>424.75</v>
      </c>
      <c r="M101" s="31">
        <v>51.409129999999998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2794.3</v>
      </c>
      <c r="D102" s="36">
        <v>2799.0833333333335</v>
      </c>
      <c r="E102" s="36">
        <v>2770.2166666666672</v>
      </c>
      <c r="F102" s="36">
        <v>2746.1333333333337</v>
      </c>
      <c r="G102" s="36">
        <v>2717.2666666666673</v>
      </c>
      <c r="H102" s="36">
        <v>2823.166666666667</v>
      </c>
      <c r="I102" s="36">
        <v>2852.0333333333328</v>
      </c>
      <c r="J102" s="36">
        <v>2876.1166666666668</v>
      </c>
      <c r="K102" s="31">
        <v>2827.95</v>
      </c>
      <c r="L102" s="31">
        <v>2775</v>
      </c>
      <c r="M102" s="31">
        <v>20.221160000000001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1247.7</v>
      </c>
      <c r="D103" s="36">
        <v>1239.6833333333334</v>
      </c>
      <c r="E103" s="36">
        <v>1228.4166666666667</v>
      </c>
      <c r="F103" s="36">
        <v>1209.1333333333334</v>
      </c>
      <c r="G103" s="36">
        <v>1197.8666666666668</v>
      </c>
      <c r="H103" s="36">
        <v>1258.9666666666667</v>
      </c>
      <c r="I103" s="36">
        <v>1270.2333333333331</v>
      </c>
      <c r="J103" s="36">
        <v>1289.5166666666667</v>
      </c>
      <c r="K103" s="31">
        <v>1250.95</v>
      </c>
      <c r="L103" s="31">
        <v>1220.4000000000001</v>
      </c>
      <c r="M103" s="31">
        <v>191.14906999999999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2208.1</v>
      </c>
      <c r="D104" s="36">
        <v>2190.9833333333331</v>
      </c>
      <c r="E104" s="36">
        <v>2165.3666666666663</v>
      </c>
      <c r="F104" s="36">
        <v>2122.6333333333332</v>
      </c>
      <c r="G104" s="36">
        <v>2097.0166666666664</v>
      </c>
      <c r="H104" s="36">
        <v>2233.7166666666662</v>
      </c>
      <c r="I104" s="36">
        <v>2259.333333333333</v>
      </c>
      <c r="J104" s="36">
        <v>2302.0666666666662</v>
      </c>
      <c r="K104" s="31">
        <v>2216.6</v>
      </c>
      <c r="L104" s="31">
        <v>2148.25</v>
      </c>
      <c r="M104" s="31">
        <v>7.9822199999999999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763.7</v>
      </c>
      <c r="D105" s="36">
        <v>758.43333333333339</v>
      </c>
      <c r="E105" s="36">
        <v>751.31666666666683</v>
      </c>
      <c r="F105" s="36">
        <v>738.93333333333339</v>
      </c>
      <c r="G105" s="36">
        <v>731.81666666666683</v>
      </c>
      <c r="H105" s="36">
        <v>770.81666666666683</v>
      </c>
      <c r="I105" s="36">
        <v>777.93333333333339</v>
      </c>
      <c r="J105" s="36">
        <v>790.31666666666683</v>
      </c>
      <c r="K105" s="31">
        <v>765.55</v>
      </c>
      <c r="L105" s="31">
        <v>746.05</v>
      </c>
      <c r="M105" s="31">
        <v>17.57723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75.069999999999993</v>
      </c>
      <c r="D106" s="36">
        <v>75.256666666666661</v>
      </c>
      <c r="E106" s="36">
        <v>74.813333333333318</v>
      </c>
      <c r="F106" s="36">
        <v>74.556666666666658</v>
      </c>
      <c r="G106" s="36">
        <v>74.113333333333316</v>
      </c>
      <c r="H106" s="36">
        <v>75.513333333333321</v>
      </c>
      <c r="I106" s="36">
        <v>75.956666666666649</v>
      </c>
      <c r="J106" s="36">
        <v>76.213333333333324</v>
      </c>
      <c r="K106" s="31">
        <v>75.7</v>
      </c>
      <c r="L106" s="31">
        <v>75</v>
      </c>
      <c r="M106" s="31">
        <v>202.15749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509.4</v>
      </c>
      <c r="D107" s="36">
        <v>511.08333333333331</v>
      </c>
      <c r="E107" s="36">
        <v>506.21666666666658</v>
      </c>
      <c r="F107" s="36">
        <v>503.03333333333325</v>
      </c>
      <c r="G107" s="36">
        <v>498.16666666666652</v>
      </c>
      <c r="H107" s="36">
        <v>514.26666666666665</v>
      </c>
      <c r="I107" s="36">
        <v>519.13333333333333</v>
      </c>
      <c r="J107" s="36">
        <v>522.31666666666672</v>
      </c>
      <c r="K107" s="31">
        <v>515.95000000000005</v>
      </c>
      <c r="L107" s="31">
        <v>507.9</v>
      </c>
      <c r="M107" s="31">
        <v>120.18677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550.04999999999995</v>
      </c>
      <c r="D108" s="36">
        <v>552.24999999999989</v>
      </c>
      <c r="E108" s="36">
        <v>546.0999999999998</v>
      </c>
      <c r="F108" s="36">
        <v>542.14999999999986</v>
      </c>
      <c r="G108" s="36">
        <v>535.99999999999977</v>
      </c>
      <c r="H108" s="36">
        <v>556.19999999999982</v>
      </c>
      <c r="I108" s="36">
        <v>562.34999999999991</v>
      </c>
      <c r="J108" s="36">
        <v>566.29999999999984</v>
      </c>
      <c r="K108" s="31">
        <v>558.4</v>
      </c>
      <c r="L108" s="31">
        <v>548.29999999999995</v>
      </c>
      <c r="M108" s="31">
        <v>7.5111999999999997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658.95</v>
      </c>
      <c r="D109" s="36">
        <v>659.33333333333337</v>
      </c>
      <c r="E109" s="36">
        <v>655.2166666666667</v>
      </c>
      <c r="F109" s="36">
        <v>651.48333333333335</v>
      </c>
      <c r="G109" s="36">
        <v>647.36666666666667</v>
      </c>
      <c r="H109" s="36">
        <v>663.06666666666672</v>
      </c>
      <c r="I109" s="36">
        <v>667.18333333333328</v>
      </c>
      <c r="J109" s="36">
        <v>670.91666666666674</v>
      </c>
      <c r="K109" s="31">
        <v>663.45</v>
      </c>
      <c r="L109" s="31">
        <v>655.6</v>
      </c>
      <c r="M109" s="31">
        <v>23.089880000000001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176.13</v>
      </c>
      <c r="D110" s="36">
        <v>176.88</v>
      </c>
      <c r="E110" s="36">
        <v>174.85</v>
      </c>
      <c r="F110" s="36">
        <v>173.57</v>
      </c>
      <c r="G110" s="36">
        <v>171.54</v>
      </c>
      <c r="H110" s="36">
        <v>178.16</v>
      </c>
      <c r="I110" s="36">
        <v>180.18999999999997</v>
      </c>
      <c r="J110" s="36">
        <v>181.47</v>
      </c>
      <c r="K110" s="31">
        <v>178.91</v>
      </c>
      <c r="L110" s="31">
        <v>175.6</v>
      </c>
      <c r="M110" s="31">
        <v>118.74065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944.15</v>
      </c>
      <c r="D111" s="36">
        <v>943.65</v>
      </c>
      <c r="E111" s="36">
        <v>938.3</v>
      </c>
      <c r="F111" s="36">
        <v>932.44999999999993</v>
      </c>
      <c r="G111" s="36">
        <v>927.09999999999991</v>
      </c>
      <c r="H111" s="36">
        <v>949.5</v>
      </c>
      <c r="I111" s="36">
        <v>954.85000000000014</v>
      </c>
      <c r="J111" s="36">
        <v>960.7</v>
      </c>
      <c r="K111" s="31">
        <v>949</v>
      </c>
      <c r="L111" s="31">
        <v>937.8</v>
      </c>
      <c r="M111" s="31">
        <v>15.734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178.46</v>
      </c>
      <c r="D112" s="36">
        <v>178.24</v>
      </c>
      <c r="E112" s="36">
        <v>177.31000000000003</v>
      </c>
      <c r="F112" s="36">
        <v>176.16000000000003</v>
      </c>
      <c r="G112" s="36">
        <v>175.23000000000005</v>
      </c>
      <c r="H112" s="36">
        <v>179.39000000000001</v>
      </c>
      <c r="I112" s="36">
        <v>180.31999999999996</v>
      </c>
      <c r="J112" s="36">
        <v>181.47</v>
      </c>
      <c r="K112" s="31">
        <v>179.17</v>
      </c>
      <c r="L112" s="31">
        <v>177.09</v>
      </c>
      <c r="M112" s="31">
        <v>104.16245000000001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555.45000000000005</v>
      </c>
      <c r="D113" s="36">
        <v>552.28333333333342</v>
      </c>
      <c r="E113" s="36">
        <v>548.11666666666679</v>
      </c>
      <c r="F113" s="36">
        <v>540.78333333333342</v>
      </c>
      <c r="G113" s="36">
        <v>536.61666666666679</v>
      </c>
      <c r="H113" s="36">
        <v>559.61666666666679</v>
      </c>
      <c r="I113" s="36">
        <v>563.78333333333353</v>
      </c>
      <c r="J113" s="36">
        <v>571.11666666666679</v>
      </c>
      <c r="K113" s="31">
        <v>556.45000000000005</v>
      </c>
      <c r="L113" s="31">
        <v>544.95000000000005</v>
      </c>
      <c r="M113" s="31">
        <v>30.423539999999999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441.4</v>
      </c>
      <c r="D114" s="36">
        <v>441.51666666666671</v>
      </c>
      <c r="E114" s="36">
        <v>438.73333333333341</v>
      </c>
      <c r="F114" s="36">
        <v>436.06666666666672</v>
      </c>
      <c r="G114" s="36">
        <v>433.28333333333342</v>
      </c>
      <c r="H114" s="36">
        <v>444.18333333333339</v>
      </c>
      <c r="I114" s="36">
        <v>446.9666666666667</v>
      </c>
      <c r="J114" s="36">
        <v>449.63333333333338</v>
      </c>
      <c r="K114" s="31">
        <v>444.3</v>
      </c>
      <c r="L114" s="31">
        <v>438.85</v>
      </c>
      <c r="M114" s="31">
        <v>59.78801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1436.7</v>
      </c>
      <c r="D115" s="36">
        <v>1440.8333333333333</v>
      </c>
      <c r="E115" s="36">
        <v>1429.7666666666664</v>
      </c>
      <c r="F115" s="36">
        <v>1422.8333333333333</v>
      </c>
      <c r="G115" s="36">
        <v>1411.7666666666664</v>
      </c>
      <c r="H115" s="36">
        <v>1447.7666666666664</v>
      </c>
      <c r="I115" s="36">
        <v>1458.8333333333335</v>
      </c>
      <c r="J115" s="36">
        <v>1465.7666666666664</v>
      </c>
      <c r="K115" s="31">
        <v>1451.9</v>
      </c>
      <c r="L115" s="31">
        <v>1433.9</v>
      </c>
      <c r="M115" s="31">
        <v>23.510179999999998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7445.45</v>
      </c>
      <c r="D116" s="36">
        <v>7506.4833333333336</v>
      </c>
      <c r="E116" s="36">
        <v>7368.9666666666672</v>
      </c>
      <c r="F116" s="36">
        <v>7292.4833333333336</v>
      </c>
      <c r="G116" s="36">
        <v>7154.9666666666672</v>
      </c>
      <c r="H116" s="36">
        <v>7582.9666666666672</v>
      </c>
      <c r="I116" s="36">
        <v>7720.4833333333336</v>
      </c>
      <c r="J116" s="36">
        <v>7796.9666666666672</v>
      </c>
      <c r="K116" s="31">
        <v>7644</v>
      </c>
      <c r="L116" s="31">
        <v>7430</v>
      </c>
      <c r="M116" s="31">
        <v>1.2859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1941.25</v>
      </c>
      <c r="D117" s="36">
        <v>1948.2333333333333</v>
      </c>
      <c r="E117" s="36">
        <v>1929.4666666666667</v>
      </c>
      <c r="F117" s="36">
        <v>1917.6833333333334</v>
      </c>
      <c r="G117" s="36">
        <v>1898.9166666666667</v>
      </c>
      <c r="H117" s="36">
        <v>1960.0166666666667</v>
      </c>
      <c r="I117" s="36">
        <v>1978.7833333333335</v>
      </c>
      <c r="J117" s="36">
        <v>1990.5666666666666</v>
      </c>
      <c r="K117" s="31">
        <v>1967</v>
      </c>
      <c r="L117" s="31">
        <v>1936.45</v>
      </c>
      <c r="M117" s="31">
        <v>46.943219999999997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4813.3999999999996</v>
      </c>
      <c r="D118" s="36">
        <v>4805.8166666666666</v>
      </c>
      <c r="E118" s="36">
        <v>4782.6333333333332</v>
      </c>
      <c r="F118" s="36">
        <v>4751.8666666666668</v>
      </c>
      <c r="G118" s="36">
        <v>4728.6833333333334</v>
      </c>
      <c r="H118" s="36">
        <v>4836.583333333333</v>
      </c>
      <c r="I118" s="36">
        <v>4859.7666666666655</v>
      </c>
      <c r="J118" s="36">
        <v>4890.5333333333328</v>
      </c>
      <c r="K118" s="31">
        <v>4829</v>
      </c>
      <c r="L118" s="31">
        <v>4775.05</v>
      </c>
      <c r="M118" s="31">
        <v>13.51206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1399.4</v>
      </c>
      <c r="D119" s="36">
        <v>1396.8166666666666</v>
      </c>
      <c r="E119" s="36">
        <v>1385.0833333333333</v>
      </c>
      <c r="F119" s="36">
        <v>1370.7666666666667</v>
      </c>
      <c r="G119" s="36">
        <v>1359.0333333333333</v>
      </c>
      <c r="H119" s="36">
        <v>1411.1333333333332</v>
      </c>
      <c r="I119" s="36">
        <v>1422.8666666666668</v>
      </c>
      <c r="J119" s="36">
        <v>1437.1833333333332</v>
      </c>
      <c r="K119" s="31">
        <v>1408.55</v>
      </c>
      <c r="L119" s="31">
        <v>1382.5</v>
      </c>
      <c r="M119" s="31">
        <v>4.6317399999999997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692.7</v>
      </c>
      <c r="D120" s="36">
        <v>697.5</v>
      </c>
      <c r="E120" s="36">
        <v>685.95</v>
      </c>
      <c r="F120" s="36">
        <v>679.2</v>
      </c>
      <c r="G120" s="36">
        <v>667.65000000000009</v>
      </c>
      <c r="H120" s="36">
        <v>704.25</v>
      </c>
      <c r="I120" s="36">
        <v>715.8</v>
      </c>
      <c r="J120" s="36">
        <v>722.55</v>
      </c>
      <c r="K120" s="31">
        <v>709.05</v>
      </c>
      <c r="L120" s="31">
        <v>690.75</v>
      </c>
      <c r="M120" s="31">
        <v>17.371649999999999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930.95</v>
      </c>
      <c r="D121" s="36">
        <v>934.15</v>
      </c>
      <c r="E121" s="36">
        <v>926.75</v>
      </c>
      <c r="F121" s="36">
        <v>922.55000000000007</v>
      </c>
      <c r="G121" s="36">
        <v>915.15000000000009</v>
      </c>
      <c r="H121" s="36">
        <v>938.34999999999991</v>
      </c>
      <c r="I121" s="36">
        <v>945.74999999999977</v>
      </c>
      <c r="J121" s="36">
        <v>949.94999999999982</v>
      </c>
      <c r="K121" s="31">
        <v>941.55</v>
      </c>
      <c r="L121" s="31">
        <v>929.95</v>
      </c>
      <c r="M121" s="31">
        <v>11.16938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948.25</v>
      </c>
      <c r="D122" s="36">
        <v>954.54999999999984</v>
      </c>
      <c r="E122" s="36">
        <v>939.74999999999966</v>
      </c>
      <c r="F122" s="36">
        <v>931.24999999999977</v>
      </c>
      <c r="G122" s="36">
        <v>916.44999999999959</v>
      </c>
      <c r="H122" s="36">
        <v>963.04999999999973</v>
      </c>
      <c r="I122" s="36">
        <v>977.84999999999991</v>
      </c>
      <c r="J122" s="36">
        <v>986.3499999999998</v>
      </c>
      <c r="K122" s="31">
        <v>969.35</v>
      </c>
      <c r="L122" s="31">
        <v>946.05</v>
      </c>
      <c r="M122" s="31">
        <v>9.7226400000000002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654.20000000000005</v>
      </c>
      <c r="D123" s="36">
        <v>653.98333333333335</v>
      </c>
      <c r="E123" s="36">
        <v>648.9666666666667</v>
      </c>
      <c r="F123" s="36">
        <v>643.73333333333335</v>
      </c>
      <c r="G123" s="36">
        <v>638.7166666666667</v>
      </c>
      <c r="H123" s="36">
        <v>659.2166666666667</v>
      </c>
      <c r="I123" s="36">
        <v>664.23333333333335</v>
      </c>
      <c r="J123" s="36">
        <v>669.4666666666667</v>
      </c>
      <c r="K123" s="31">
        <v>659</v>
      </c>
      <c r="L123" s="31">
        <v>648.75</v>
      </c>
      <c r="M123" s="31">
        <v>10.035349999999999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1769.3</v>
      </c>
      <c r="D124" s="36">
        <v>1766.6166666666668</v>
      </c>
      <c r="E124" s="36">
        <v>1753.6833333333336</v>
      </c>
      <c r="F124" s="36">
        <v>1738.0666666666668</v>
      </c>
      <c r="G124" s="36">
        <v>1725.1333333333337</v>
      </c>
      <c r="H124" s="36">
        <v>1782.2333333333336</v>
      </c>
      <c r="I124" s="36">
        <v>1795.166666666667</v>
      </c>
      <c r="J124" s="36">
        <v>1810.7833333333335</v>
      </c>
      <c r="K124" s="31">
        <v>1779.55</v>
      </c>
      <c r="L124" s="31">
        <v>1751</v>
      </c>
      <c r="M124" s="31">
        <v>5.1032400000000004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1783.8</v>
      </c>
      <c r="D125" s="36">
        <v>1780.8666666666668</v>
      </c>
      <c r="E125" s="36">
        <v>1775.2833333333335</v>
      </c>
      <c r="F125" s="36">
        <v>1766.7666666666667</v>
      </c>
      <c r="G125" s="36">
        <v>1761.1833333333334</v>
      </c>
      <c r="H125" s="36">
        <v>1789.3833333333337</v>
      </c>
      <c r="I125" s="36">
        <v>1794.9666666666667</v>
      </c>
      <c r="J125" s="36">
        <v>1803.4833333333338</v>
      </c>
      <c r="K125" s="31">
        <v>1786.45</v>
      </c>
      <c r="L125" s="31">
        <v>1772.35</v>
      </c>
      <c r="M125" s="31">
        <v>51.962730000000001</v>
      </c>
      <c r="N125" s="1"/>
      <c r="O125" s="1"/>
    </row>
    <row r="126" spans="1:15" ht="12.75" customHeight="1">
      <c r="A126" s="51">
        <v>117</v>
      </c>
      <c r="B126" s="53" t="s">
        <v>834</v>
      </c>
      <c r="C126" s="31">
        <v>172.41</v>
      </c>
      <c r="D126" s="36">
        <v>172.38</v>
      </c>
      <c r="E126" s="36">
        <v>170.85999999999999</v>
      </c>
      <c r="F126" s="36">
        <v>169.31</v>
      </c>
      <c r="G126" s="36">
        <v>167.79</v>
      </c>
      <c r="H126" s="36">
        <v>173.92999999999998</v>
      </c>
      <c r="I126" s="36">
        <v>175.44999999999996</v>
      </c>
      <c r="J126" s="36">
        <v>176.99999999999997</v>
      </c>
      <c r="K126" s="31">
        <v>173.9</v>
      </c>
      <c r="L126" s="31">
        <v>170.83</v>
      </c>
      <c r="M126" s="31">
        <v>67.691379999999995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5747.7</v>
      </c>
      <c r="D127" s="36">
        <v>5745.4333333333334</v>
      </c>
      <c r="E127" s="36">
        <v>5709.8166666666666</v>
      </c>
      <c r="F127" s="36">
        <v>5671.9333333333334</v>
      </c>
      <c r="G127" s="36">
        <v>5636.3166666666666</v>
      </c>
      <c r="H127" s="36">
        <v>5783.3166666666666</v>
      </c>
      <c r="I127" s="36">
        <v>5818.9333333333334</v>
      </c>
      <c r="J127" s="36">
        <v>5856.8166666666666</v>
      </c>
      <c r="K127" s="31">
        <v>5781.05</v>
      </c>
      <c r="L127" s="31">
        <v>5707.55</v>
      </c>
      <c r="M127" s="31">
        <v>1.19292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694.05</v>
      </c>
      <c r="D128" s="36">
        <v>689.08333333333337</v>
      </c>
      <c r="E128" s="36">
        <v>682.9666666666667</v>
      </c>
      <c r="F128" s="36">
        <v>671.88333333333333</v>
      </c>
      <c r="G128" s="36">
        <v>665.76666666666665</v>
      </c>
      <c r="H128" s="36">
        <v>700.16666666666674</v>
      </c>
      <c r="I128" s="36">
        <v>706.2833333333333</v>
      </c>
      <c r="J128" s="36">
        <v>717.36666666666679</v>
      </c>
      <c r="K128" s="31">
        <v>695.2</v>
      </c>
      <c r="L128" s="31">
        <v>678</v>
      </c>
      <c r="M128" s="31">
        <v>38.085790000000003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6145.7</v>
      </c>
      <c r="D129" s="36">
        <v>6136.5666666666666</v>
      </c>
      <c r="E129" s="36">
        <v>6094.1333333333332</v>
      </c>
      <c r="F129" s="36">
        <v>6042.5666666666666</v>
      </c>
      <c r="G129" s="36">
        <v>6000.1333333333332</v>
      </c>
      <c r="H129" s="36">
        <v>6188.1333333333332</v>
      </c>
      <c r="I129" s="36">
        <v>6230.5666666666657</v>
      </c>
      <c r="J129" s="36">
        <v>6282.1333333333332</v>
      </c>
      <c r="K129" s="31">
        <v>6179</v>
      </c>
      <c r="L129" s="31">
        <v>6085</v>
      </c>
      <c r="M129" s="31">
        <v>4.0672199999999998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3690.15</v>
      </c>
      <c r="D130" s="36">
        <v>3690.3333333333335</v>
      </c>
      <c r="E130" s="36">
        <v>3666.7166666666672</v>
      </c>
      <c r="F130" s="36">
        <v>3643.2833333333338</v>
      </c>
      <c r="G130" s="36">
        <v>3619.6666666666674</v>
      </c>
      <c r="H130" s="36">
        <v>3713.7666666666669</v>
      </c>
      <c r="I130" s="36">
        <v>3737.3833333333328</v>
      </c>
      <c r="J130" s="36">
        <v>3760.8166666666666</v>
      </c>
      <c r="K130" s="31">
        <v>3713.95</v>
      </c>
      <c r="L130" s="31">
        <v>3666.9</v>
      </c>
      <c r="M130" s="31">
        <v>12.11993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470.1</v>
      </c>
      <c r="D131" s="36">
        <v>468.2833333333333</v>
      </c>
      <c r="E131" s="36">
        <v>463.56666666666661</v>
      </c>
      <c r="F131" s="36">
        <v>457.0333333333333</v>
      </c>
      <c r="G131" s="36">
        <v>452.31666666666661</v>
      </c>
      <c r="H131" s="36">
        <v>474.81666666666661</v>
      </c>
      <c r="I131" s="36">
        <v>479.5333333333333</v>
      </c>
      <c r="J131" s="36">
        <v>486.06666666666661</v>
      </c>
      <c r="K131" s="31">
        <v>473</v>
      </c>
      <c r="L131" s="31">
        <v>461.75</v>
      </c>
      <c r="M131" s="31">
        <v>16.177409999999998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1062.3</v>
      </c>
      <c r="D132" s="36">
        <v>1061.8500000000001</v>
      </c>
      <c r="E132" s="36">
        <v>1054.9000000000003</v>
      </c>
      <c r="F132" s="36">
        <v>1047.5000000000002</v>
      </c>
      <c r="G132" s="36">
        <v>1040.5500000000004</v>
      </c>
      <c r="H132" s="36">
        <v>1069.2500000000002</v>
      </c>
      <c r="I132" s="36">
        <v>1076.2</v>
      </c>
      <c r="J132" s="36">
        <v>1083.6000000000001</v>
      </c>
      <c r="K132" s="31">
        <v>1068.8</v>
      </c>
      <c r="L132" s="31">
        <v>1054.45</v>
      </c>
      <c r="M132" s="31">
        <v>8.5761299999999991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2240.25</v>
      </c>
      <c r="D133" s="36">
        <v>2249.0833333333335</v>
      </c>
      <c r="E133" s="36">
        <v>2226.166666666667</v>
      </c>
      <c r="F133" s="36">
        <v>2212.0833333333335</v>
      </c>
      <c r="G133" s="36">
        <v>2189.166666666667</v>
      </c>
      <c r="H133" s="36">
        <v>2263.166666666667</v>
      </c>
      <c r="I133" s="36">
        <v>2286.0833333333339</v>
      </c>
      <c r="J133" s="36">
        <v>2300.166666666667</v>
      </c>
      <c r="K133" s="31">
        <v>2272</v>
      </c>
      <c r="L133" s="31">
        <v>2235</v>
      </c>
      <c r="M133" s="31">
        <v>13.3568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134419</v>
      </c>
      <c r="D134" s="36">
        <v>134419</v>
      </c>
      <c r="E134" s="36">
        <v>134040</v>
      </c>
      <c r="F134" s="36">
        <v>133661</v>
      </c>
      <c r="G134" s="36">
        <v>133282</v>
      </c>
      <c r="H134" s="36">
        <v>134798</v>
      </c>
      <c r="I134" s="36">
        <v>135177</v>
      </c>
      <c r="J134" s="36">
        <v>135556</v>
      </c>
      <c r="K134" s="31">
        <v>134798</v>
      </c>
      <c r="L134" s="31">
        <v>134040</v>
      </c>
      <c r="M134" s="31">
        <v>4.691E-2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1229.5999999999999</v>
      </c>
      <c r="D135" s="36">
        <v>1236.8333333333333</v>
      </c>
      <c r="E135" s="36">
        <v>1214.2166666666665</v>
      </c>
      <c r="F135" s="36">
        <v>1198.8333333333333</v>
      </c>
      <c r="G135" s="36">
        <v>1176.2166666666665</v>
      </c>
      <c r="H135" s="36">
        <v>1252.2166666666665</v>
      </c>
      <c r="I135" s="36">
        <v>1274.8333333333333</v>
      </c>
      <c r="J135" s="36">
        <v>1290.2166666666665</v>
      </c>
      <c r="K135" s="31">
        <v>1259.45</v>
      </c>
      <c r="L135" s="31">
        <v>1221.45</v>
      </c>
      <c r="M135" s="31">
        <v>5.9053300000000002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325.10000000000002</v>
      </c>
      <c r="D136" s="36">
        <v>327.2833333333333</v>
      </c>
      <c r="E136" s="36">
        <v>321.11666666666662</v>
      </c>
      <c r="F136" s="36">
        <v>317.13333333333333</v>
      </c>
      <c r="G136" s="36">
        <v>310.96666666666664</v>
      </c>
      <c r="H136" s="36">
        <v>331.26666666666659</v>
      </c>
      <c r="I136" s="36">
        <v>337.43333333333334</v>
      </c>
      <c r="J136" s="36">
        <v>341.41666666666657</v>
      </c>
      <c r="K136" s="31">
        <v>333.45</v>
      </c>
      <c r="L136" s="31">
        <v>323.3</v>
      </c>
      <c r="M136" s="31">
        <v>107.29594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2784.85</v>
      </c>
      <c r="D137" s="36">
        <v>2785.1833333333329</v>
      </c>
      <c r="E137" s="36">
        <v>2772.266666666666</v>
      </c>
      <c r="F137" s="36">
        <v>2759.6833333333329</v>
      </c>
      <c r="G137" s="36">
        <v>2746.766666666666</v>
      </c>
      <c r="H137" s="36">
        <v>2797.766666666666</v>
      </c>
      <c r="I137" s="36">
        <v>2810.6833333333329</v>
      </c>
      <c r="J137" s="36">
        <v>2823.266666666666</v>
      </c>
      <c r="K137" s="31">
        <v>2798.1</v>
      </c>
      <c r="L137" s="31">
        <v>2772.6</v>
      </c>
      <c r="M137" s="31">
        <v>15.927099999999999</v>
      </c>
      <c r="N137" s="1"/>
      <c r="O137" s="1"/>
    </row>
    <row r="138" spans="1:15" ht="12.75" customHeight="1">
      <c r="A138" s="51">
        <v>129</v>
      </c>
      <c r="B138" s="53" t="s">
        <v>800</v>
      </c>
      <c r="C138" s="31">
        <v>2391.1</v>
      </c>
      <c r="D138" s="36">
        <v>2413.65</v>
      </c>
      <c r="E138" s="36">
        <v>2357.4500000000003</v>
      </c>
      <c r="F138" s="36">
        <v>2323.8000000000002</v>
      </c>
      <c r="G138" s="36">
        <v>2267.6000000000004</v>
      </c>
      <c r="H138" s="36">
        <v>2447.3000000000002</v>
      </c>
      <c r="I138" s="36">
        <v>2503.5</v>
      </c>
      <c r="J138" s="36">
        <v>2537.15</v>
      </c>
      <c r="K138" s="31">
        <v>2469.85</v>
      </c>
      <c r="L138" s="31">
        <v>2380</v>
      </c>
      <c r="M138" s="31">
        <v>13.23616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640.04999999999995</v>
      </c>
      <c r="D139" s="36">
        <v>644.25</v>
      </c>
      <c r="E139" s="36">
        <v>635.25</v>
      </c>
      <c r="F139" s="36">
        <v>630.45000000000005</v>
      </c>
      <c r="G139" s="36">
        <v>621.45000000000005</v>
      </c>
      <c r="H139" s="36">
        <v>649.04999999999995</v>
      </c>
      <c r="I139" s="36">
        <v>658.05</v>
      </c>
      <c r="J139" s="36">
        <v>662.84999999999991</v>
      </c>
      <c r="K139" s="31">
        <v>653.25</v>
      </c>
      <c r="L139" s="31">
        <v>639.45000000000005</v>
      </c>
      <c r="M139" s="31">
        <v>24.701239999999999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12397.1</v>
      </c>
      <c r="D140" s="36">
        <v>12410.433333333334</v>
      </c>
      <c r="E140" s="36">
        <v>12346.566666666669</v>
      </c>
      <c r="F140" s="36">
        <v>12296.033333333335</v>
      </c>
      <c r="G140" s="36">
        <v>12232.16666666667</v>
      </c>
      <c r="H140" s="36">
        <v>12460.966666666669</v>
      </c>
      <c r="I140" s="36">
        <v>12524.833333333334</v>
      </c>
      <c r="J140" s="36">
        <v>12575.366666666669</v>
      </c>
      <c r="K140" s="31">
        <v>12474.3</v>
      </c>
      <c r="L140" s="31">
        <v>12359.9</v>
      </c>
      <c r="M140" s="31">
        <v>4.4551400000000001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1128.3</v>
      </c>
      <c r="D141" s="36">
        <v>1121.3499999999999</v>
      </c>
      <c r="E141" s="36">
        <v>1108.7999999999997</v>
      </c>
      <c r="F141" s="36">
        <v>1089.2999999999997</v>
      </c>
      <c r="G141" s="36">
        <v>1076.7499999999995</v>
      </c>
      <c r="H141" s="36">
        <v>1140.8499999999999</v>
      </c>
      <c r="I141" s="36">
        <v>1153.4000000000001</v>
      </c>
      <c r="J141" s="36">
        <v>1172.9000000000001</v>
      </c>
      <c r="K141" s="31">
        <v>1133.9000000000001</v>
      </c>
      <c r="L141" s="31">
        <v>1101.8499999999999</v>
      </c>
      <c r="M141" s="31">
        <v>7.2554999999999996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871.8</v>
      </c>
      <c r="D142" s="36">
        <v>876.26666666666677</v>
      </c>
      <c r="E142" s="36">
        <v>860.53333333333353</v>
      </c>
      <c r="F142" s="36">
        <v>849.26666666666677</v>
      </c>
      <c r="G142" s="36">
        <v>833.53333333333353</v>
      </c>
      <c r="H142" s="36">
        <v>887.53333333333353</v>
      </c>
      <c r="I142" s="36">
        <v>903.26666666666688</v>
      </c>
      <c r="J142" s="36">
        <v>914.53333333333353</v>
      </c>
      <c r="K142" s="31">
        <v>892</v>
      </c>
      <c r="L142" s="31">
        <v>865</v>
      </c>
      <c r="M142" s="31">
        <v>14.29045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4454.5</v>
      </c>
      <c r="D143" s="36">
        <v>4445.9666666666662</v>
      </c>
      <c r="E143" s="36">
        <v>4330.7833333333328</v>
      </c>
      <c r="F143" s="36">
        <v>4207.0666666666666</v>
      </c>
      <c r="G143" s="36">
        <v>4091.8833333333332</v>
      </c>
      <c r="H143" s="36">
        <v>4569.6833333333325</v>
      </c>
      <c r="I143" s="36">
        <v>4684.866666666665</v>
      </c>
      <c r="J143" s="36">
        <v>4808.5833333333321</v>
      </c>
      <c r="K143" s="31">
        <v>4561.1499999999996</v>
      </c>
      <c r="L143" s="31">
        <v>4322.25</v>
      </c>
      <c r="M143" s="31">
        <v>78.752369999999999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70.47</v>
      </c>
      <c r="D144" s="36">
        <v>70.536666666666676</v>
      </c>
      <c r="E144" s="36">
        <v>70.223333333333358</v>
      </c>
      <c r="F144" s="36">
        <v>69.976666666666688</v>
      </c>
      <c r="G144" s="36">
        <v>69.66333333333337</v>
      </c>
      <c r="H144" s="36">
        <v>70.783333333333346</v>
      </c>
      <c r="I144" s="36">
        <v>71.09666666666665</v>
      </c>
      <c r="J144" s="36">
        <v>71.343333333333334</v>
      </c>
      <c r="K144" s="31">
        <v>70.849999999999994</v>
      </c>
      <c r="L144" s="31">
        <v>70.290000000000006</v>
      </c>
      <c r="M144" s="31">
        <v>21.65926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3125.35</v>
      </c>
      <c r="D145" s="36">
        <v>3124.2000000000003</v>
      </c>
      <c r="E145" s="36">
        <v>3083.4000000000005</v>
      </c>
      <c r="F145" s="36">
        <v>3041.4500000000003</v>
      </c>
      <c r="G145" s="36">
        <v>3000.6500000000005</v>
      </c>
      <c r="H145" s="36">
        <v>3166.1500000000005</v>
      </c>
      <c r="I145" s="36">
        <v>3206.9500000000007</v>
      </c>
      <c r="J145" s="36">
        <v>3248.9000000000005</v>
      </c>
      <c r="K145" s="31">
        <v>3165</v>
      </c>
      <c r="L145" s="31">
        <v>3082.25</v>
      </c>
      <c r="M145" s="31">
        <v>6.93093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1978.55</v>
      </c>
      <c r="D146" s="36">
        <v>1970.2833333333335</v>
      </c>
      <c r="E146" s="36">
        <v>1950.866666666667</v>
      </c>
      <c r="F146" s="36">
        <v>1923.1833333333334</v>
      </c>
      <c r="G146" s="36">
        <v>1903.7666666666669</v>
      </c>
      <c r="H146" s="36">
        <v>1997.9666666666672</v>
      </c>
      <c r="I146" s="36">
        <v>2017.3833333333337</v>
      </c>
      <c r="J146" s="36">
        <v>2045.0666666666673</v>
      </c>
      <c r="K146" s="31">
        <v>1989.7</v>
      </c>
      <c r="L146" s="31">
        <v>1942.6</v>
      </c>
      <c r="M146" s="31">
        <v>11.075850000000001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99.07</v>
      </c>
      <c r="D147" s="36">
        <v>98.56</v>
      </c>
      <c r="E147" s="36">
        <v>97.77000000000001</v>
      </c>
      <c r="F147" s="36">
        <v>96.470000000000013</v>
      </c>
      <c r="G147" s="36">
        <v>95.680000000000021</v>
      </c>
      <c r="H147" s="36">
        <v>99.86</v>
      </c>
      <c r="I147" s="36">
        <v>100.64999999999999</v>
      </c>
      <c r="J147" s="36">
        <v>101.94999999999999</v>
      </c>
      <c r="K147" s="31">
        <v>99.35</v>
      </c>
      <c r="L147" s="31">
        <v>97.26</v>
      </c>
      <c r="M147" s="31">
        <v>261.55552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214.98</v>
      </c>
      <c r="D148" s="36">
        <v>215.40666666666667</v>
      </c>
      <c r="E148" s="36">
        <v>213.40333333333334</v>
      </c>
      <c r="F148" s="36">
        <v>211.82666666666668</v>
      </c>
      <c r="G148" s="36">
        <v>209.82333333333335</v>
      </c>
      <c r="H148" s="36">
        <v>216.98333333333332</v>
      </c>
      <c r="I148" s="36">
        <v>218.98666666666665</v>
      </c>
      <c r="J148" s="36">
        <v>220.5633333333333</v>
      </c>
      <c r="K148" s="31">
        <v>217.41</v>
      </c>
      <c r="L148" s="31">
        <v>213.83</v>
      </c>
      <c r="M148" s="31">
        <v>83.381379999999993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406.4</v>
      </c>
      <c r="D149" s="36">
        <v>407.85000000000008</v>
      </c>
      <c r="E149" s="36">
        <v>404.15000000000015</v>
      </c>
      <c r="F149" s="36">
        <v>401.90000000000009</v>
      </c>
      <c r="G149" s="36">
        <v>398.20000000000016</v>
      </c>
      <c r="H149" s="36">
        <v>410.10000000000014</v>
      </c>
      <c r="I149" s="36">
        <v>413.80000000000007</v>
      </c>
      <c r="J149" s="36">
        <v>416.05000000000013</v>
      </c>
      <c r="K149" s="31">
        <v>411.55</v>
      </c>
      <c r="L149" s="31">
        <v>405.6</v>
      </c>
      <c r="M149" s="31">
        <v>75.381600000000006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3328.15</v>
      </c>
      <c r="D150" s="36">
        <v>3321.1666666666665</v>
      </c>
      <c r="E150" s="36">
        <v>3294.9833333333331</v>
      </c>
      <c r="F150" s="36">
        <v>3261.8166666666666</v>
      </c>
      <c r="G150" s="36">
        <v>3235.6333333333332</v>
      </c>
      <c r="H150" s="36">
        <v>3354.333333333333</v>
      </c>
      <c r="I150" s="36">
        <v>3380.5166666666664</v>
      </c>
      <c r="J150" s="36">
        <v>3413.6833333333329</v>
      </c>
      <c r="K150" s="31">
        <v>3347.35</v>
      </c>
      <c r="L150" s="31">
        <v>3288</v>
      </c>
      <c r="M150" s="31">
        <v>1.07633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2530.75</v>
      </c>
      <c r="D151" s="36">
        <v>2530.5833333333335</v>
      </c>
      <c r="E151" s="36">
        <v>2502.166666666667</v>
      </c>
      <c r="F151" s="36">
        <v>2473.5833333333335</v>
      </c>
      <c r="G151" s="36">
        <v>2445.166666666667</v>
      </c>
      <c r="H151" s="36">
        <v>2559.166666666667</v>
      </c>
      <c r="I151" s="36">
        <v>2587.5833333333339</v>
      </c>
      <c r="J151" s="36">
        <v>2616.166666666667</v>
      </c>
      <c r="K151" s="31">
        <v>2559</v>
      </c>
      <c r="L151" s="31">
        <v>2502</v>
      </c>
      <c r="M151" s="31">
        <v>9.8752700000000004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1768.2</v>
      </c>
      <c r="D152" s="36">
        <v>1769.8</v>
      </c>
      <c r="E152" s="36">
        <v>1750.6</v>
      </c>
      <c r="F152" s="36">
        <v>1733</v>
      </c>
      <c r="G152" s="36">
        <v>1713.8</v>
      </c>
      <c r="H152" s="36">
        <v>1787.3999999999999</v>
      </c>
      <c r="I152" s="36">
        <v>1806.6000000000001</v>
      </c>
      <c r="J152" s="36">
        <v>1824.1999999999998</v>
      </c>
      <c r="K152" s="31">
        <v>1789</v>
      </c>
      <c r="L152" s="31">
        <v>1752.2</v>
      </c>
      <c r="M152" s="31">
        <v>3.7937599999999998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322.2</v>
      </c>
      <c r="D153" s="36">
        <v>323.95</v>
      </c>
      <c r="E153" s="36">
        <v>319.89999999999998</v>
      </c>
      <c r="F153" s="36">
        <v>317.59999999999997</v>
      </c>
      <c r="G153" s="36">
        <v>313.54999999999995</v>
      </c>
      <c r="H153" s="36">
        <v>326.25</v>
      </c>
      <c r="I153" s="36">
        <v>330.30000000000007</v>
      </c>
      <c r="J153" s="36">
        <v>332.6</v>
      </c>
      <c r="K153" s="31">
        <v>328</v>
      </c>
      <c r="L153" s="31">
        <v>321.64999999999998</v>
      </c>
      <c r="M153" s="31">
        <v>103.21111000000001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729.85</v>
      </c>
      <c r="D154" s="36">
        <v>724.96666666666658</v>
      </c>
      <c r="E154" s="36">
        <v>715.93333333333317</v>
      </c>
      <c r="F154" s="36">
        <v>702.01666666666654</v>
      </c>
      <c r="G154" s="36">
        <v>692.98333333333312</v>
      </c>
      <c r="H154" s="36">
        <v>738.88333333333321</v>
      </c>
      <c r="I154" s="36">
        <v>747.91666666666674</v>
      </c>
      <c r="J154" s="36">
        <v>761.83333333333326</v>
      </c>
      <c r="K154" s="31">
        <v>734</v>
      </c>
      <c r="L154" s="31">
        <v>711.05</v>
      </c>
      <c r="M154" s="31">
        <v>58.848010000000002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595.6</v>
      </c>
      <c r="D155" s="36">
        <v>601.4666666666667</v>
      </c>
      <c r="E155" s="36">
        <v>588.13333333333344</v>
      </c>
      <c r="F155" s="36">
        <v>580.66666666666674</v>
      </c>
      <c r="G155" s="36">
        <v>567.33333333333348</v>
      </c>
      <c r="H155" s="36">
        <v>608.93333333333339</v>
      </c>
      <c r="I155" s="36">
        <v>622.26666666666665</v>
      </c>
      <c r="J155" s="36">
        <v>629.73333333333335</v>
      </c>
      <c r="K155" s="31">
        <v>614.79999999999995</v>
      </c>
      <c r="L155" s="31">
        <v>594</v>
      </c>
      <c r="M155" s="31">
        <v>86.641360000000006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1718.75</v>
      </c>
      <c r="D156" s="36">
        <v>1724.8833333333332</v>
      </c>
      <c r="E156" s="36">
        <v>1706.3166666666664</v>
      </c>
      <c r="F156" s="36">
        <v>1693.8833333333332</v>
      </c>
      <c r="G156" s="36">
        <v>1675.3166666666664</v>
      </c>
      <c r="H156" s="36">
        <v>1737.3166666666664</v>
      </c>
      <c r="I156" s="36">
        <v>1755.883333333333</v>
      </c>
      <c r="J156" s="36">
        <v>1768.3166666666664</v>
      </c>
      <c r="K156" s="31">
        <v>1743.45</v>
      </c>
      <c r="L156" s="31">
        <v>1712.45</v>
      </c>
      <c r="M156" s="31">
        <v>16.675519999999999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4539.8</v>
      </c>
      <c r="D157" s="36">
        <v>4564.25</v>
      </c>
      <c r="E157" s="36">
        <v>4498.05</v>
      </c>
      <c r="F157" s="36">
        <v>4456.3</v>
      </c>
      <c r="G157" s="36">
        <v>4390.1000000000004</v>
      </c>
      <c r="H157" s="36">
        <v>4606</v>
      </c>
      <c r="I157" s="36">
        <v>4672.2000000000007</v>
      </c>
      <c r="J157" s="36">
        <v>4713.95</v>
      </c>
      <c r="K157" s="31">
        <v>4630.45</v>
      </c>
      <c r="L157" s="31">
        <v>4522.5</v>
      </c>
      <c r="M157" s="31">
        <v>2.5556000000000001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41962.2</v>
      </c>
      <c r="D158" s="36">
        <v>41939.9</v>
      </c>
      <c r="E158" s="36">
        <v>41725.800000000003</v>
      </c>
      <c r="F158" s="36">
        <v>41489.4</v>
      </c>
      <c r="G158" s="36">
        <v>41275.300000000003</v>
      </c>
      <c r="H158" s="36">
        <v>42176.3</v>
      </c>
      <c r="I158" s="36">
        <v>42390.399999999994</v>
      </c>
      <c r="J158" s="36">
        <v>42626.8</v>
      </c>
      <c r="K158" s="31">
        <v>42154</v>
      </c>
      <c r="L158" s="31">
        <v>41703.5</v>
      </c>
      <c r="M158" s="31">
        <v>7.0550000000000002E-2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1950.55</v>
      </c>
      <c r="D159" s="36">
        <v>1954.3166666666666</v>
      </c>
      <c r="E159" s="36">
        <v>1916.4333333333332</v>
      </c>
      <c r="F159" s="36">
        <v>1882.3166666666666</v>
      </c>
      <c r="G159" s="36">
        <v>1844.4333333333332</v>
      </c>
      <c r="H159" s="36">
        <v>1988.4333333333332</v>
      </c>
      <c r="I159" s="36">
        <v>2026.3166666666664</v>
      </c>
      <c r="J159" s="36">
        <v>2060.4333333333334</v>
      </c>
      <c r="K159" s="31">
        <v>1992.2</v>
      </c>
      <c r="L159" s="31">
        <v>1920.2</v>
      </c>
      <c r="M159" s="31">
        <v>6.2533899999999996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5290.65</v>
      </c>
      <c r="D160" s="36">
        <v>5266.8</v>
      </c>
      <c r="E160" s="36">
        <v>5210.9500000000007</v>
      </c>
      <c r="F160" s="36">
        <v>5131.2500000000009</v>
      </c>
      <c r="G160" s="36">
        <v>5075.4000000000015</v>
      </c>
      <c r="H160" s="36">
        <v>5346.5</v>
      </c>
      <c r="I160" s="36">
        <v>5402.35</v>
      </c>
      <c r="J160" s="36">
        <v>5482.0499999999993</v>
      </c>
      <c r="K160" s="31">
        <v>5322.65</v>
      </c>
      <c r="L160" s="31">
        <v>5187.1000000000004</v>
      </c>
      <c r="M160" s="31">
        <v>4.54305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360</v>
      </c>
      <c r="D161" s="36">
        <v>362.0333333333333</v>
      </c>
      <c r="E161" s="36">
        <v>357.06666666666661</v>
      </c>
      <c r="F161" s="36">
        <v>354.13333333333333</v>
      </c>
      <c r="G161" s="36">
        <v>349.16666666666663</v>
      </c>
      <c r="H161" s="36">
        <v>364.96666666666658</v>
      </c>
      <c r="I161" s="36">
        <v>369.93333333333328</v>
      </c>
      <c r="J161" s="36">
        <v>372.86666666666656</v>
      </c>
      <c r="K161" s="31">
        <v>367</v>
      </c>
      <c r="L161" s="31">
        <v>359.1</v>
      </c>
      <c r="M161" s="31">
        <v>19.857089999999999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3173.55</v>
      </c>
      <c r="D162" s="36">
        <v>3184.3833333333332</v>
      </c>
      <c r="E162" s="36">
        <v>3151.5166666666664</v>
      </c>
      <c r="F162" s="36">
        <v>3129.4833333333331</v>
      </c>
      <c r="G162" s="36">
        <v>3096.6166666666663</v>
      </c>
      <c r="H162" s="36">
        <v>3206.4166666666665</v>
      </c>
      <c r="I162" s="36">
        <v>3239.2833333333333</v>
      </c>
      <c r="J162" s="36">
        <v>3261.3166666666666</v>
      </c>
      <c r="K162" s="31">
        <v>3217.25</v>
      </c>
      <c r="L162" s="31">
        <v>3162.35</v>
      </c>
      <c r="M162" s="31">
        <v>6.0435400000000001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1064.2</v>
      </c>
      <c r="D163" s="36">
        <v>1068.5666666666668</v>
      </c>
      <c r="E163" s="36">
        <v>1053.9833333333336</v>
      </c>
      <c r="F163" s="36">
        <v>1043.7666666666667</v>
      </c>
      <c r="G163" s="36">
        <v>1029.1833333333334</v>
      </c>
      <c r="H163" s="36">
        <v>1078.7833333333338</v>
      </c>
      <c r="I163" s="36">
        <v>1093.3666666666672</v>
      </c>
      <c r="J163" s="36">
        <v>1103.5833333333339</v>
      </c>
      <c r="K163" s="31">
        <v>1083.1500000000001</v>
      </c>
      <c r="L163" s="31">
        <v>1058.3499999999999</v>
      </c>
      <c r="M163" s="31">
        <v>11.10866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6767.15</v>
      </c>
      <c r="D164" s="36">
        <v>6751.9833333333336</v>
      </c>
      <c r="E164" s="36">
        <v>6713.9666666666672</v>
      </c>
      <c r="F164" s="36">
        <v>6660.7833333333338</v>
      </c>
      <c r="G164" s="36">
        <v>6622.7666666666673</v>
      </c>
      <c r="H164" s="36">
        <v>6805.166666666667</v>
      </c>
      <c r="I164" s="36">
        <v>6843.1833333333334</v>
      </c>
      <c r="J164" s="36">
        <v>6896.3666666666668</v>
      </c>
      <c r="K164" s="31">
        <v>6790</v>
      </c>
      <c r="L164" s="31">
        <v>6698.8</v>
      </c>
      <c r="M164" s="31">
        <v>1.7622100000000001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384.4</v>
      </c>
      <c r="D165" s="36">
        <v>387.5333333333333</v>
      </c>
      <c r="E165" s="36">
        <v>380.36666666666662</v>
      </c>
      <c r="F165" s="36">
        <v>376.33333333333331</v>
      </c>
      <c r="G165" s="36">
        <v>369.16666666666663</v>
      </c>
      <c r="H165" s="36">
        <v>391.56666666666661</v>
      </c>
      <c r="I165" s="36">
        <v>398.73333333333335</v>
      </c>
      <c r="J165" s="36">
        <v>402.76666666666659</v>
      </c>
      <c r="K165" s="31">
        <v>394.7</v>
      </c>
      <c r="L165" s="31">
        <v>383.5</v>
      </c>
      <c r="M165" s="31">
        <v>13.003019999999999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558.85</v>
      </c>
      <c r="D166" s="36">
        <v>553.6</v>
      </c>
      <c r="E166" s="36">
        <v>545.40000000000009</v>
      </c>
      <c r="F166" s="36">
        <v>531.95000000000005</v>
      </c>
      <c r="G166" s="36">
        <v>523.75000000000011</v>
      </c>
      <c r="H166" s="36">
        <v>567.05000000000007</v>
      </c>
      <c r="I166" s="36">
        <v>575.25000000000011</v>
      </c>
      <c r="J166" s="36">
        <v>588.70000000000005</v>
      </c>
      <c r="K166" s="31">
        <v>561.79999999999995</v>
      </c>
      <c r="L166" s="31">
        <v>540.15</v>
      </c>
      <c r="M166" s="31">
        <v>97.860960000000006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334.65</v>
      </c>
      <c r="D167" s="36">
        <v>335.5333333333333</v>
      </c>
      <c r="E167" s="36">
        <v>333.11666666666662</v>
      </c>
      <c r="F167" s="36">
        <v>331.58333333333331</v>
      </c>
      <c r="G167" s="36">
        <v>329.16666666666663</v>
      </c>
      <c r="H167" s="36">
        <v>337.06666666666661</v>
      </c>
      <c r="I167" s="36">
        <v>339.48333333333335</v>
      </c>
      <c r="J167" s="36">
        <v>341.01666666666659</v>
      </c>
      <c r="K167" s="31">
        <v>337.95</v>
      </c>
      <c r="L167" s="31">
        <v>334</v>
      </c>
      <c r="M167" s="31">
        <v>84.344229999999996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1786.75</v>
      </c>
      <c r="D168" s="36">
        <v>1794.9166666666667</v>
      </c>
      <c r="E168" s="36">
        <v>1761.9333333333334</v>
      </c>
      <c r="F168" s="36">
        <v>1737.1166666666666</v>
      </c>
      <c r="G168" s="36">
        <v>1704.1333333333332</v>
      </c>
      <c r="H168" s="36">
        <v>1819.7333333333336</v>
      </c>
      <c r="I168" s="36">
        <v>1852.7166666666667</v>
      </c>
      <c r="J168" s="36">
        <v>1877.5333333333338</v>
      </c>
      <c r="K168" s="31">
        <v>1827.9</v>
      </c>
      <c r="L168" s="31">
        <v>1770.1</v>
      </c>
      <c r="M168" s="31">
        <v>15.15507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16348.2</v>
      </c>
      <c r="D169" s="36">
        <v>16416.399999999998</v>
      </c>
      <c r="E169" s="36">
        <v>16232.799999999996</v>
      </c>
      <c r="F169" s="36">
        <v>16117.399999999998</v>
      </c>
      <c r="G169" s="36">
        <v>15933.799999999996</v>
      </c>
      <c r="H169" s="36">
        <v>16531.799999999996</v>
      </c>
      <c r="I169" s="36">
        <v>16715.399999999994</v>
      </c>
      <c r="J169" s="36">
        <v>16830.799999999996</v>
      </c>
      <c r="K169" s="31">
        <v>16600</v>
      </c>
      <c r="L169" s="31">
        <v>16301</v>
      </c>
      <c r="M169" s="31">
        <v>6.1620000000000001E-2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115.59</v>
      </c>
      <c r="D170" s="36">
        <v>116.03000000000002</v>
      </c>
      <c r="E170" s="36">
        <v>114.86000000000003</v>
      </c>
      <c r="F170" s="36">
        <v>114.13000000000001</v>
      </c>
      <c r="G170" s="36">
        <v>112.96000000000002</v>
      </c>
      <c r="H170" s="36">
        <v>116.76000000000003</v>
      </c>
      <c r="I170" s="36">
        <v>117.93000000000002</v>
      </c>
      <c r="J170" s="36">
        <v>118.66000000000004</v>
      </c>
      <c r="K170" s="31">
        <v>117.2</v>
      </c>
      <c r="L170" s="31">
        <v>115.3</v>
      </c>
      <c r="M170" s="31">
        <v>106.81101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629.4</v>
      </c>
      <c r="D171" s="36">
        <v>624.54999999999995</v>
      </c>
      <c r="E171" s="36">
        <v>618.14999999999986</v>
      </c>
      <c r="F171" s="36">
        <v>606.89999999999986</v>
      </c>
      <c r="G171" s="36">
        <v>600.49999999999977</v>
      </c>
      <c r="H171" s="36">
        <v>635.79999999999995</v>
      </c>
      <c r="I171" s="36">
        <v>642.20000000000005</v>
      </c>
      <c r="J171" s="36">
        <v>653.45000000000005</v>
      </c>
      <c r="K171" s="31">
        <v>630.95000000000005</v>
      </c>
      <c r="L171" s="31">
        <v>613.29999999999995</v>
      </c>
      <c r="M171" s="31">
        <v>76.289720000000003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600.5</v>
      </c>
      <c r="D172" s="36">
        <v>601.30000000000007</v>
      </c>
      <c r="E172" s="36">
        <v>596.20000000000016</v>
      </c>
      <c r="F172" s="36">
        <v>591.90000000000009</v>
      </c>
      <c r="G172" s="36">
        <v>586.80000000000018</v>
      </c>
      <c r="H172" s="36">
        <v>605.60000000000014</v>
      </c>
      <c r="I172" s="36">
        <v>610.70000000000005</v>
      </c>
      <c r="J172" s="36">
        <v>615.00000000000011</v>
      </c>
      <c r="K172" s="31">
        <v>606.4</v>
      </c>
      <c r="L172" s="31">
        <v>597</v>
      </c>
      <c r="M172" s="31">
        <v>95.580370000000002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3018.25</v>
      </c>
      <c r="D173" s="36">
        <v>3026.4166666666665</v>
      </c>
      <c r="E173" s="36">
        <v>3006.833333333333</v>
      </c>
      <c r="F173" s="36">
        <v>2995.4166666666665</v>
      </c>
      <c r="G173" s="36">
        <v>2975.833333333333</v>
      </c>
      <c r="H173" s="36">
        <v>3037.833333333333</v>
      </c>
      <c r="I173" s="36">
        <v>3057.4166666666661</v>
      </c>
      <c r="J173" s="36">
        <v>3068.833333333333</v>
      </c>
      <c r="K173" s="31">
        <v>3046</v>
      </c>
      <c r="L173" s="31">
        <v>3015</v>
      </c>
      <c r="M173" s="31">
        <v>54.619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766.05</v>
      </c>
      <c r="D174" s="36">
        <v>761.4666666666667</v>
      </c>
      <c r="E174" s="36">
        <v>746.98333333333335</v>
      </c>
      <c r="F174" s="36">
        <v>727.91666666666663</v>
      </c>
      <c r="G174" s="36">
        <v>713.43333333333328</v>
      </c>
      <c r="H174" s="36">
        <v>780.53333333333342</v>
      </c>
      <c r="I174" s="36">
        <v>795.01666666666677</v>
      </c>
      <c r="J174" s="36">
        <v>814.08333333333348</v>
      </c>
      <c r="K174" s="31">
        <v>775.95</v>
      </c>
      <c r="L174" s="31">
        <v>742.4</v>
      </c>
      <c r="M174" s="31">
        <v>90.200379999999996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1928.65</v>
      </c>
      <c r="D175" s="36">
        <v>1915.4666666666665</v>
      </c>
      <c r="E175" s="36">
        <v>1894.9333333333329</v>
      </c>
      <c r="F175" s="36">
        <v>1861.2166666666665</v>
      </c>
      <c r="G175" s="36">
        <v>1840.6833333333329</v>
      </c>
      <c r="H175" s="36">
        <v>1949.1833333333329</v>
      </c>
      <c r="I175" s="36">
        <v>1969.7166666666662</v>
      </c>
      <c r="J175" s="36">
        <v>2003.4333333333329</v>
      </c>
      <c r="K175" s="31">
        <v>1936</v>
      </c>
      <c r="L175" s="31">
        <v>1881.75</v>
      </c>
      <c r="M175" s="31">
        <v>34.57882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2586</v>
      </c>
      <c r="D176" s="36">
        <v>2594.4666666666667</v>
      </c>
      <c r="E176" s="36">
        <v>2566.9833333333336</v>
      </c>
      <c r="F176" s="36">
        <v>2547.9666666666667</v>
      </c>
      <c r="G176" s="36">
        <v>2520.4833333333336</v>
      </c>
      <c r="H176" s="36">
        <v>2613.4833333333336</v>
      </c>
      <c r="I176" s="36">
        <v>2640.9666666666662</v>
      </c>
      <c r="J176" s="36">
        <v>2659.9833333333336</v>
      </c>
      <c r="K176" s="31">
        <v>2621.95</v>
      </c>
      <c r="L176" s="31">
        <v>2575.4499999999998</v>
      </c>
      <c r="M176" s="31">
        <v>6.6614800000000001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192.75</v>
      </c>
      <c r="D177" s="36">
        <v>192.64666666666668</v>
      </c>
      <c r="E177" s="36">
        <v>190.79333333333335</v>
      </c>
      <c r="F177" s="36">
        <v>188.83666666666667</v>
      </c>
      <c r="G177" s="36">
        <v>186.98333333333335</v>
      </c>
      <c r="H177" s="36">
        <v>194.60333333333335</v>
      </c>
      <c r="I177" s="36">
        <v>196.45666666666665</v>
      </c>
      <c r="J177" s="36">
        <v>198.41333333333336</v>
      </c>
      <c r="K177" s="31">
        <v>194.5</v>
      </c>
      <c r="L177" s="31">
        <v>190.69</v>
      </c>
      <c r="M177" s="31">
        <v>119.12602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25507.599999999999</v>
      </c>
      <c r="D178" s="36">
        <v>25521.649999999998</v>
      </c>
      <c r="E178" s="36">
        <v>25340.949999999997</v>
      </c>
      <c r="F178" s="36">
        <v>25174.3</v>
      </c>
      <c r="G178" s="36">
        <v>24993.599999999999</v>
      </c>
      <c r="H178" s="36">
        <v>25688.299999999996</v>
      </c>
      <c r="I178" s="36">
        <v>25869</v>
      </c>
      <c r="J178" s="36">
        <v>26035.649999999994</v>
      </c>
      <c r="K178" s="31">
        <v>25702.35</v>
      </c>
      <c r="L178" s="31">
        <v>25355</v>
      </c>
      <c r="M178" s="31">
        <v>0.45075999999999999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3271.6</v>
      </c>
      <c r="D179" s="36">
        <v>3248.2333333333336</v>
      </c>
      <c r="E179" s="36">
        <v>3213.416666666667</v>
      </c>
      <c r="F179" s="36">
        <v>3155.2333333333336</v>
      </c>
      <c r="G179" s="36">
        <v>3120.416666666667</v>
      </c>
      <c r="H179" s="36">
        <v>3306.416666666667</v>
      </c>
      <c r="I179" s="36">
        <v>3341.2333333333336</v>
      </c>
      <c r="J179" s="36">
        <v>3399.416666666667</v>
      </c>
      <c r="K179" s="31">
        <v>3283.05</v>
      </c>
      <c r="L179" s="31">
        <v>3190.05</v>
      </c>
      <c r="M179" s="31">
        <v>14.362830000000001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6768.8</v>
      </c>
      <c r="D180" s="36">
        <v>6779.25</v>
      </c>
      <c r="E180" s="36">
        <v>6724.55</v>
      </c>
      <c r="F180" s="36">
        <v>6680.3</v>
      </c>
      <c r="G180" s="36">
        <v>6625.6</v>
      </c>
      <c r="H180" s="36">
        <v>6823.5</v>
      </c>
      <c r="I180" s="36">
        <v>6878.2000000000007</v>
      </c>
      <c r="J180" s="36">
        <v>6922.45</v>
      </c>
      <c r="K180" s="31">
        <v>6833.95</v>
      </c>
      <c r="L180" s="31">
        <v>6735</v>
      </c>
      <c r="M180" s="31">
        <v>3.4796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710.8</v>
      </c>
      <c r="D181" s="36">
        <v>718.1</v>
      </c>
      <c r="E181" s="36">
        <v>699.7</v>
      </c>
      <c r="F181" s="36">
        <v>688.6</v>
      </c>
      <c r="G181" s="36">
        <v>670.2</v>
      </c>
      <c r="H181" s="36">
        <v>729.2</v>
      </c>
      <c r="I181" s="36">
        <v>747.59999999999991</v>
      </c>
      <c r="J181" s="36">
        <v>758.7</v>
      </c>
      <c r="K181" s="31">
        <v>736.5</v>
      </c>
      <c r="L181" s="31">
        <v>707</v>
      </c>
      <c r="M181" s="31">
        <v>26.595369999999999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824.8</v>
      </c>
      <c r="D182" s="36">
        <v>822.38333333333333</v>
      </c>
      <c r="E182" s="36">
        <v>818.81666666666661</v>
      </c>
      <c r="F182" s="36">
        <v>812.83333333333326</v>
      </c>
      <c r="G182" s="36">
        <v>809.26666666666654</v>
      </c>
      <c r="H182" s="36">
        <v>828.36666666666667</v>
      </c>
      <c r="I182" s="36">
        <v>831.93333333333351</v>
      </c>
      <c r="J182" s="36">
        <v>837.91666666666674</v>
      </c>
      <c r="K182" s="31">
        <v>825.95</v>
      </c>
      <c r="L182" s="31">
        <v>816.4</v>
      </c>
      <c r="M182" s="31">
        <v>105.48350000000001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131.78</v>
      </c>
      <c r="D183" s="36">
        <v>132.21333333333334</v>
      </c>
      <c r="E183" s="36">
        <v>130.82666666666668</v>
      </c>
      <c r="F183" s="36">
        <v>129.87333333333333</v>
      </c>
      <c r="G183" s="36">
        <v>128.48666666666668</v>
      </c>
      <c r="H183" s="36">
        <v>133.16666666666669</v>
      </c>
      <c r="I183" s="36">
        <v>134.55333333333334</v>
      </c>
      <c r="J183" s="36">
        <v>135.50666666666669</v>
      </c>
      <c r="K183" s="31">
        <v>133.6</v>
      </c>
      <c r="L183" s="31">
        <v>131.26</v>
      </c>
      <c r="M183" s="31">
        <v>109.86546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1811.5</v>
      </c>
      <c r="D184" s="36">
        <v>1818.7166666666665</v>
      </c>
      <c r="E184" s="36">
        <v>1797.883333333333</v>
      </c>
      <c r="F184" s="36">
        <v>1784.2666666666664</v>
      </c>
      <c r="G184" s="36">
        <v>1763.4333333333329</v>
      </c>
      <c r="H184" s="36">
        <v>1832.333333333333</v>
      </c>
      <c r="I184" s="36">
        <v>1853.1666666666665</v>
      </c>
      <c r="J184" s="36">
        <v>1866.7833333333331</v>
      </c>
      <c r="K184" s="31">
        <v>1839.55</v>
      </c>
      <c r="L184" s="31">
        <v>1805.1</v>
      </c>
      <c r="M184" s="31">
        <v>21.486889999999999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799.1</v>
      </c>
      <c r="D185" s="36">
        <v>805.91666666666663</v>
      </c>
      <c r="E185" s="36">
        <v>790.18333333333328</v>
      </c>
      <c r="F185" s="36">
        <v>781.26666666666665</v>
      </c>
      <c r="G185" s="36">
        <v>765.5333333333333</v>
      </c>
      <c r="H185" s="36">
        <v>814.83333333333326</v>
      </c>
      <c r="I185" s="36">
        <v>830.56666666666661</v>
      </c>
      <c r="J185" s="36">
        <v>839.48333333333323</v>
      </c>
      <c r="K185" s="31">
        <v>821.65</v>
      </c>
      <c r="L185" s="31">
        <v>797</v>
      </c>
      <c r="M185" s="31">
        <v>4.2856699999999996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869.05</v>
      </c>
      <c r="D186" s="36">
        <v>869.48333333333323</v>
      </c>
      <c r="E186" s="36">
        <v>863.21666666666647</v>
      </c>
      <c r="F186" s="36">
        <v>857.38333333333321</v>
      </c>
      <c r="G186" s="36">
        <v>851.11666666666645</v>
      </c>
      <c r="H186" s="36">
        <v>875.31666666666649</v>
      </c>
      <c r="I186" s="36">
        <v>881.58333333333314</v>
      </c>
      <c r="J186" s="36">
        <v>887.41666666666652</v>
      </c>
      <c r="K186" s="31">
        <v>875.75</v>
      </c>
      <c r="L186" s="31">
        <v>863.65</v>
      </c>
      <c r="M186" s="31">
        <v>6.6728899999999998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2782.6</v>
      </c>
      <c r="D187" s="36">
        <v>2788.65</v>
      </c>
      <c r="E187" s="36">
        <v>2771.3</v>
      </c>
      <c r="F187" s="36">
        <v>2760</v>
      </c>
      <c r="G187" s="36">
        <v>2742.65</v>
      </c>
      <c r="H187" s="36">
        <v>2799.9500000000003</v>
      </c>
      <c r="I187" s="36">
        <v>2817.2999999999997</v>
      </c>
      <c r="J187" s="36">
        <v>2828.6000000000004</v>
      </c>
      <c r="K187" s="31">
        <v>2806</v>
      </c>
      <c r="L187" s="31">
        <v>2777.35</v>
      </c>
      <c r="M187" s="31">
        <v>7.32254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1108.3</v>
      </c>
      <c r="D188" s="36">
        <v>1100.9333333333334</v>
      </c>
      <c r="E188" s="36">
        <v>1089.3666666666668</v>
      </c>
      <c r="F188" s="36">
        <v>1070.4333333333334</v>
      </c>
      <c r="G188" s="36">
        <v>1058.8666666666668</v>
      </c>
      <c r="H188" s="36">
        <v>1119.8666666666668</v>
      </c>
      <c r="I188" s="36">
        <v>1131.4333333333334</v>
      </c>
      <c r="J188" s="36">
        <v>1150.3666666666668</v>
      </c>
      <c r="K188" s="31">
        <v>1112.5</v>
      </c>
      <c r="L188" s="31">
        <v>1082</v>
      </c>
      <c r="M188" s="31">
        <v>17.56062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1981.45</v>
      </c>
      <c r="D189" s="36">
        <v>1988.1166666666668</v>
      </c>
      <c r="E189" s="36">
        <v>1956.3333333333335</v>
      </c>
      <c r="F189" s="36">
        <v>1931.2166666666667</v>
      </c>
      <c r="G189" s="36">
        <v>1899.4333333333334</v>
      </c>
      <c r="H189" s="36">
        <v>2013.2333333333336</v>
      </c>
      <c r="I189" s="36">
        <v>2045.0166666666669</v>
      </c>
      <c r="J189" s="36">
        <v>2070.1333333333337</v>
      </c>
      <c r="K189" s="31">
        <v>2019.9</v>
      </c>
      <c r="L189" s="31">
        <v>1963</v>
      </c>
      <c r="M189" s="31">
        <v>5.9737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4512.3500000000004</v>
      </c>
      <c r="D190" s="36">
        <v>4521.3833333333332</v>
      </c>
      <c r="E190" s="36">
        <v>4486.8666666666668</v>
      </c>
      <c r="F190" s="36">
        <v>4461.3833333333332</v>
      </c>
      <c r="G190" s="36">
        <v>4426.8666666666668</v>
      </c>
      <c r="H190" s="36">
        <v>4546.8666666666668</v>
      </c>
      <c r="I190" s="36">
        <v>4581.3833333333332</v>
      </c>
      <c r="J190" s="36">
        <v>4606.8666666666668</v>
      </c>
      <c r="K190" s="31">
        <v>4555.8999999999996</v>
      </c>
      <c r="L190" s="31">
        <v>4495.8999999999996</v>
      </c>
      <c r="M190" s="31">
        <v>17.172630000000002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1199</v>
      </c>
      <c r="D191" s="36">
        <v>1204.55</v>
      </c>
      <c r="E191" s="36">
        <v>1190.75</v>
      </c>
      <c r="F191" s="36">
        <v>1182.5</v>
      </c>
      <c r="G191" s="36">
        <v>1168.7</v>
      </c>
      <c r="H191" s="36">
        <v>1212.8</v>
      </c>
      <c r="I191" s="36">
        <v>1226.5999999999997</v>
      </c>
      <c r="J191" s="36">
        <v>1234.8499999999999</v>
      </c>
      <c r="K191" s="31">
        <v>1218.3499999999999</v>
      </c>
      <c r="L191" s="31">
        <v>1196.3</v>
      </c>
      <c r="M191" s="31">
        <v>18.844280000000001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7867.35</v>
      </c>
      <c r="D192" s="36">
        <v>7872.1166666666659</v>
      </c>
      <c r="E192" s="36">
        <v>7765.2333333333318</v>
      </c>
      <c r="F192" s="36">
        <v>7663.1166666666659</v>
      </c>
      <c r="G192" s="36">
        <v>7556.2333333333318</v>
      </c>
      <c r="H192" s="36">
        <v>7974.2333333333318</v>
      </c>
      <c r="I192" s="36">
        <v>8081.116666666665</v>
      </c>
      <c r="J192" s="36">
        <v>8183.2333333333318</v>
      </c>
      <c r="K192" s="31">
        <v>7979</v>
      </c>
      <c r="L192" s="31">
        <v>7770</v>
      </c>
      <c r="M192" s="31">
        <v>3.1960700000000002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1085.0999999999999</v>
      </c>
      <c r="D194" s="36">
        <v>1089.1000000000001</v>
      </c>
      <c r="E194" s="36">
        <v>1078.2000000000003</v>
      </c>
      <c r="F194" s="36">
        <v>1071.3000000000002</v>
      </c>
      <c r="G194" s="36">
        <v>1060.4000000000003</v>
      </c>
      <c r="H194" s="36">
        <v>1096.0000000000002</v>
      </c>
      <c r="I194" s="36">
        <v>1106.9000000000003</v>
      </c>
      <c r="J194" s="36">
        <v>1113.8000000000002</v>
      </c>
      <c r="K194" s="31">
        <v>1100</v>
      </c>
      <c r="L194" s="31">
        <v>1082.2</v>
      </c>
      <c r="M194" s="31">
        <v>50.887309999999999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433.95</v>
      </c>
      <c r="D195" s="36">
        <v>433.29999999999995</v>
      </c>
      <c r="E195" s="36">
        <v>431.94999999999993</v>
      </c>
      <c r="F195" s="36">
        <v>429.95</v>
      </c>
      <c r="G195" s="36">
        <v>428.59999999999997</v>
      </c>
      <c r="H195" s="36">
        <v>435.2999999999999</v>
      </c>
      <c r="I195" s="36">
        <v>436.64999999999992</v>
      </c>
      <c r="J195" s="36">
        <v>438.64999999999986</v>
      </c>
      <c r="K195" s="31">
        <v>434.65</v>
      </c>
      <c r="L195" s="31">
        <v>431.3</v>
      </c>
      <c r="M195" s="31">
        <v>97.124790000000004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152.15</v>
      </c>
      <c r="D196" s="36">
        <v>152.53666666666666</v>
      </c>
      <c r="E196" s="36">
        <v>151.62333333333333</v>
      </c>
      <c r="F196" s="36">
        <v>151.09666666666666</v>
      </c>
      <c r="G196" s="36">
        <v>150.18333333333334</v>
      </c>
      <c r="H196" s="36">
        <v>153.06333333333333</v>
      </c>
      <c r="I196" s="36">
        <v>153.97666666666669</v>
      </c>
      <c r="J196" s="36">
        <v>154.50333333333333</v>
      </c>
      <c r="K196" s="31">
        <v>153.44999999999999</v>
      </c>
      <c r="L196" s="31">
        <v>152.01</v>
      </c>
      <c r="M196" s="31">
        <v>197.80065999999999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1644.1</v>
      </c>
      <c r="D197" s="36">
        <v>1645.1499999999999</v>
      </c>
      <c r="E197" s="36">
        <v>1631.0499999999997</v>
      </c>
      <c r="F197" s="36">
        <v>1617.9999999999998</v>
      </c>
      <c r="G197" s="36">
        <v>1603.8999999999996</v>
      </c>
      <c r="H197" s="36">
        <v>1658.1999999999998</v>
      </c>
      <c r="I197" s="36">
        <v>1672.2999999999997</v>
      </c>
      <c r="J197" s="36">
        <v>1685.35</v>
      </c>
      <c r="K197" s="31">
        <v>1659.25</v>
      </c>
      <c r="L197" s="31">
        <v>1632.1</v>
      </c>
      <c r="M197" s="31">
        <v>17.395530000000001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833.2</v>
      </c>
      <c r="D198" s="36">
        <v>834.08333333333337</v>
      </c>
      <c r="E198" s="36">
        <v>829.51666666666677</v>
      </c>
      <c r="F198" s="36">
        <v>825.83333333333337</v>
      </c>
      <c r="G198" s="36">
        <v>821.26666666666677</v>
      </c>
      <c r="H198" s="36">
        <v>837.76666666666677</v>
      </c>
      <c r="I198" s="36">
        <v>842.33333333333337</v>
      </c>
      <c r="J198" s="36">
        <v>846.01666666666677</v>
      </c>
      <c r="K198" s="31">
        <v>838.65</v>
      </c>
      <c r="L198" s="31">
        <v>830.4</v>
      </c>
      <c r="M198" s="31">
        <v>2.5843099999999999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3621.15</v>
      </c>
      <c r="D199" s="36">
        <v>3605.4</v>
      </c>
      <c r="E199" s="36">
        <v>3575.9</v>
      </c>
      <c r="F199" s="36">
        <v>3530.65</v>
      </c>
      <c r="G199" s="36">
        <v>3501.15</v>
      </c>
      <c r="H199" s="36">
        <v>3650.65</v>
      </c>
      <c r="I199" s="36">
        <v>3680.15</v>
      </c>
      <c r="J199" s="36">
        <v>3725.4</v>
      </c>
      <c r="K199" s="31">
        <v>3634.9</v>
      </c>
      <c r="L199" s="31">
        <v>3560.15</v>
      </c>
      <c r="M199" s="31">
        <v>11.126139999999999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3426.1</v>
      </c>
      <c r="D200" s="36">
        <v>3445.3666666666668</v>
      </c>
      <c r="E200" s="36">
        <v>3400.7333333333336</v>
      </c>
      <c r="F200" s="36">
        <v>3375.3666666666668</v>
      </c>
      <c r="G200" s="36">
        <v>3330.7333333333336</v>
      </c>
      <c r="H200" s="36">
        <v>3470.7333333333336</v>
      </c>
      <c r="I200" s="36">
        <v>3515.3666666666668</v>
      </c>
      <c r="J200" s="36">
        <v>3540.7333333333336</v>
      </c>
      <c r="K200" s="31">
        <v>3490</v>
      </c>
      <c r="L200" s="31">
        <v>3420</v>
      </c>
      <c r="M200" s="31">
        <v>3.1436299999999999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1712.85</v>
      </c>
      <c r="D201" s="36">
        <v>1729.1499999999999</v>
      </c>
      <c r="E201" s="36">
        <v>1690.2999999999997</v>
      </c>
      <c r="F201" s="36">
        <v>1667.7499999999998</v>
      </c>
      <c r="G201" s="36">
        <v>1628.8999999999996</v>
      </c>
      <c r="H201" s="36">
        <v>1751.6999999999998</v>
      </c>
      <c r="I201" s="36">
        <v>1790.5499999999997</v>
      </c>
      <c r="J201" s="36">
        <v>1813.1</v>
      </c>
      <c r="K201" s="31">
        <v>1768</v>
      </c>
      <c r="L201" s="31">
        <v>1706.6</v>
      </c>
      <c r="M201" s="31">
        <v>6.2330800000000002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7042.8</v>
      </c>
      <c r="D202" s="36">
        <v>7072.5999999999995</v>
      </c>
      <c r="E202" s="36">
        <v>6965.1999999999989</v>
      </c>
      <c r="F202" s="36">
        <v>6887.5999999999995</v>
      </c>
      <c r="G202" s="36">
        <v>6780.1999999999989</v>
      </c>
      <c r="H202" s="36">
        <v>7150.1999999999989</v>
      </c>
      <c r="I202" s="36">
        <v>7257.5999999999985</v>
      </c>
      <c r="J202" s="36">
        <v>7335.1999999999989</v>
      </c>
      <c r="K202" s="31">
        <v>7180</v>
      </c>
      <c r="L202" s="31">
        <v>6995</v>
      </c>
      <c r="M202" s="31">
        <v>8.5790799999999994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4085.55</v>
      </c>
      <c r="D203" s="36">
        <v>4105.1833333333334</v>
      </c>
      <c r="E203" s="36">
        <v>4041.5166666666664</v>
      </c>
      <c r="F203" s="36">
        <v>3997.4833333333331</v>
      </c>
      <c r="G203" s="36">
        <v>3933.8166666666662</v>
      </c>
      <c r="H203" s="36">
        <v>4149.2166666666672</v>
      </c>
      <c r="I203" s="36">
        <v>4212.8833333333332</v>
      </c>
      <c r="J203" s="36">
        <v>4256.916666666667</v>
      </c>
      <c r="K203" s="31">
        <v>4168.8500000000004</v>
      </c>
      <c r="L203" s="31">
        <v>4061.15</v>
      </c>
      <c r="M203" s="31">
        <v>1.5048299999999999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602.20000000000005</v>
      </c>
      <c r="D204" s="36">
        <v>601.38333333333333</v>
      </c>
      <c r="E204" s="36">
        <v>596.81666666666661</v>
      </c>
      <c r="F204" s="36">
        <v>591.43333333333328</v>
      </c>
      <c r="G204" s="36">
        <v>586.86666666666656</v>
      </c>
      <c r="H204" s="36">
        <v>606.76666666666665</v>
      </c>
      <c r="I204" s="36">
        <v>611.33333333333348</v>
      </c>
      <c r="J204" s="36">
        <v>616.7166666666667</v>
      </c>
      <c r="K204" s="31">
        <v>605.95000000000005</v>
      </c>
      <c r="L204" s="31">
        <v>596</v>
      </c>
      <c r="M204" s="31">
        <v>21.47598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11460.8</v>
      </c>
      <c r="D205" s="36">
        <v>11441.949999999999</v>
      </c>
      <c r="E205" s="36">
        <v>11379.849999999999</v>
      </c>
      <c r="F205" s="36">
        <v>11298.9</v>
      </c>
      <c r="G205" s="36">
        <v>11236.8</v>
      </c>
      <c r="H205" s="36">
        <v>11522.899999999998</v>
      </c>
      <c r="I205" s="36">
        <v>11585</v>
      </c>
      <c r="J205" s="36">
        <v>11665.949999999997</v>
      </c>
      <c r="K205" s="31">
        <v>11504.05</v>
      </c>
      <c r="L205" s="31">
        <v>11361</v>
      </c>
      <c r="M205" s="31">
        <v>1.8172299999999999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122.54</v>
      </c>
      <c r="D206" s="36">
        <v>122.49000000000001</v>
      </c>
      <c r="E206" s="36">
        <v>121.53000000000002</v>
      </c>
      <c r="F206" s="36">
        <v>120.52000000000001</v>
      </c>
      <c r="G206" s="36">
        <v>119.56000000000002</v>
      </c>
      <c r="H206" s="36">
        <v>123.50000000000001</v>
      </c>
      <c r="I206" s="36">
        <v>124.46</v>
      </c>
      <c r="J206" s="36">
        <v>125.47000000000001</v>
      </c>
      <c r="K206" s="31">
        <v>123.45</v>
      </c>
      <c r="L206" s="31">
        <v>121.48</v>
      </c>
      <c r="M206" s="31">
        <v>85.437550000000002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2015.6</v>
      </c>
      <c r="D207" s="36">
        <v>2024.2666666666667</v>
      </c>
      <c r="E207" s="36">
        <v>2001.0333333333333</v>
      </c>
      <c r="F207" s="36">
        <v>1986.4666666666667</v>
      </c>
      <c r="G207" s="36">
        <v>1963.2333333333333</v>
      </c>
      <c r="H207" s="36">
        <v>2038.8333333333333</v>
      </c>
      <c r="I207" s="36">
        <v>2062.0666666666666</v>
      </c>
      <c r="J207" s="36">
        <v>2076.6333333333332</v>
      </c>
      <c r="K207" s="31">
        <v>2047.5</v>
      </c>
      <c r="L207" s="31">
        <v>2009.7</v>
      </c>
      <c r="M207" s="31">
        <v>1.51614</v>
      </c>
      <c r="N207" s="1"/>
      <c r="O207" s="1"/>
    </row>
    <row r="208" spans="1:15" ht="12.75" customHeight="1">
      <c r="A208" s="51">
        <v>203</v>
      </c>
      <c r="B208" s="53" t="s">
        <v>875</v>
      </c>
      <c r="C208" s="31">
        <v>1478.9</v>
      </c>
      <c r="D208" s="36">
        <v>1485.6833333333334</v>
      </c>
      <c r="E208" s="36">
        <v>1468.2166666666667</v>
      </c>
      <c r="F208" s="36">
        <v>1457.5333333333333</v>
      </c>
      <c r="G208" s="36">
        <v>1440.0666666666666</v>
      </c>
      <c r="H208" s="36">
        <v>1496.3666666666668</v>
      </c>
      <c r="I208" s="36">
        <v>1513.8333333333335</v>
      </c>
      <c r="J208" s="36">
        <v>1524.5166666666669</v>
      </c>
      <c r="K208" s="31">
        <v>1503.15</v>
      </c>
      <c r="L208" s="31">
        <v>1475</v>
      </c>
      <c r="M208" s="31">
        <v>7.0294600000000003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1499.85</v>
      </c>
      <c r="D209" s="36">
        <v>1513.6166666666668</v>
      </c>
      <c r="E209" s="36">
        <v>1483.2333333333336</v>
      </c>
      <c r="F209" s="36">
        <v>1466.6166666666668</v>
      </c>
      <c r="G209" s="36">
        <v>1436.2333333333336</v>
      </c>
      <c r="H209" s="36">
        <v>1530.2333333333336</v>
      </c>
      <c r="I209" s="36">
        <v>1560.6166666666668</v>
      </c>
      <c r="J209" s="36">
        <v>1577.2333333333336</v>
      </c>
      <c r="K209" s="31">
        <v>1544</v>
      </c>
      <c r="L209" s="31">
        <v>1497</v>
      </c>
      <c r="M209" s="31">
        <v>19.100899999999999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464.55</v>
      </c>
      <c r="D210" s="36">
        <v>466.63333333333338</v>
      </c>
      <c r="E210" s="36">
        <v>460.01666666666677</v>
      </c>
      <c r="F210" s="36">
        <v>455.48333333333341</v>
      </c>
      <c r="G210" s="36">
        <v>448.86666666666679</v>
      </c>
      <c r="H210" s="36">
        <v>471.16666666666674</v>
      </c>
      <c r="I210" s="36">
        <v>477.78333333333342</v>
      </c>
      <c r="J210" s="36">
        <v>482.31666666666672</v>
      </c>
      <c r="K210" s="31">
        <v>473.25</v>
      </c>
      <c r="L210" s="31">
        <v>462.1</v>
      </c>
      <c r="M210" s="31">
        <v>233.19237000000001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15.11</v>
      </c>
      <c r="D211" s="36">
        <v>15.123333333333333</v>
      </c>
      <c r="E211" s="36">
        <v>14.986666666666666</v>
      </c>
      <c r="F211" s="36">
        <v>14.863333333333333</v>
      </c>
      <c r="G211" s="36">
        <v>14.726666666666667</v>
      </c>
      <c r="H211" s="36">
        <v>15.246666666666666</v>
      </c>
      <c r="I211" s="36">
        <v>15.383333333333333</v>
      </c>
      <c r="J211" s="36">
        <v>15.506666666666666</v>
      </c>
      <c r="K211" s="31">
        <v>15.26</v>
      </c>
      <c r="L211" s="31">
        <v>15</v>
      </c>
      <c r="M211" s="31">
        <v>2724.2703799999999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1810.95</v>
      </c>
      <c r="D212" s="36">
        <v>1804.5833333333333</v>
      </c>
      <c r="E212" s="36">
        <v>1780.4166666666665</v>
      </c>
      <c r="F212" s="36">
        <v>1749.8833333333332</v>
      </c>
      <c r="G212" s="36">
        <v>1725.7166666666665</v>
      </c>
      <c r="H212" s="36">
        <v>1835.1166666666666</v>
      </c>
      <c r="I212" s="36">
        <v>1859.2833333333331</v>
      </c>
      <c r="J212" s="36">
        <v>1889.8166666666666</v>
      </c>
      <c r="K212" s="31">
        <v>1828.75</v>
      </c>
      <c r="L212" s="31">
        <v>1774.05</v>
      </c>
      <c r="M212" s="31">
        <v>31.84506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536.04999999999995</v>
      </c>
      <c r="D213" s="36">
        <v>535.4666666666667</v>
      </c>
      <c r="E213" s="36">
        <v>530.08333333333337</v>
      </c>
      <c r="F213" s="36">
        <v>524.11666666666667</v>
      </c>
      <c r="G213" s="36">
        <v>518.73333333333335</v>
      </c>
      <c r="H213" s="36">
        <v>541.43333333333339</v>
      </c>
      <c r="I213" s="36">
        <v>546.81666666666661</v>
      </c>
      <c r="J213" s="36">
        <v>552.78333333333342</v>
      </c>
      <c r="K213" s="31">
        <v>540.85</v>
      </c>
      <c r="L213" s="31">
        <v>529.5</v>
      </c>
      <c r="M213" s="31">
        <v>75.283429999999996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23.71</v>
      </c>
      <c r="D214" s="36">
        <v>23.783333333333331</v>
      </c>
      <c r="E214" s="36">
        <v>23.566666666666663</v>
      </c>
      <c r="F214" s="36">
        <v>23.423333333333332</v>
      </c>
      <c r="G214" s="36">
        <v>23.206666666666663</v>
      </c>
      <c r="H214" s="36">
        <v>23.926666666666662</v>
      </c>
      <c r="I214" s="36">
        <v>24.143333333333331</v>
      </c>
      <c r="J214" s="36">
        <v>24.286666666666662</v>
      </c>
      <c r="K214" s="31">
        <v>24</v>
      </c>
      <c r="L214" s="31">
        <v>23.64</v>
      </c>
      <c r="M214" s="31">
        <v>729.82106999999996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136.9</v>
      </c>
      <c r="D215" s="36">
        <v>138.82666666666668</v>
      </c>
      <c r="E215" s="36">
        <v>134.78333333333336</v>
      </c>
      <c r="F215" s="36">
        <v>132.66666666666669</v>
      </c>
      <c r="G215" s="36">
        <v>128.62333333333336</v>
      </c>
      <c r="H215" s="36">
        <v>140.94333333333336</v>
      </c>
      <c r="I215" s="36">
        <v>144.98666666666671</v>
      </c>
      <c r="J215" s="36">
        <v>147.10333333333335</v>
      </c>
      <c r="K215" s="31">
        <v>142.87</v>
      </c>
      <c r="L215" s="31">
        <v>136.71</v>
      </c>
      <c r="M215" s="31">
        <v>197.22508999999999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247.7</v>
      </c>
      <c r="D216" s="36">
        <v>248.68333333333331</v>
      </c>
      <c r="E216" s="36">
        <v>244.41666666666663</v>
      </c>
      <c r="F216" s="36">
        <v>241.13333333333333</v>
      </c>
      <c r="G216" s="36">
        <v>236.86666666666665</v>
      </c>
      <c r="H216" s="36">
        <v>251.96666666666661</v>
      </c>
      <c r="I216" s="36">
        <v>256.23333333333335</v>
      </c>
      <c r="J216" s="36">
        <v>259.51666666666659</v>
      </c>
      <c r="K216" s="31">
        <v>252.95</v>
      </c>
      <c r="L216" s="31">
        <v>245.4</v>
      </c>
      <c r="M216" s="31">
        <v>665.38683000000003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1114</v>
      </c>
      <c r="D217" s="36">
        <v>1116.3666666666666</v>
      </c>
      <c r="E217" s="36">
        <v>1109.1333333333332</v>
      </c>
      <c r="F217" s="36">
        <v>1104.2666666666667</v>
      </c>
      <c r="G217" s="36">
        <v>1097.0333333333333</v>
      </c>
      <c r="H217" s="36">
        <v>1121.2333333333331</v>
      </c>
      <c r="I217" s="36">
        <v>1128.4666666666662</v>
      </c>
      <c r="J217" s="36">
        <v>1133.333333333333</v>
      </c>
      <c r="K217" s="31">
        <v>1123.5999999999999</v>
      </c>
      <c r="L217" s="31">
        <v>1111.5</v>
      </c>
      <c r="M217" s="31">
        <v>16.481829999999999</v>
      </c>
      <c r="N217" s="1"/>
      <c r="O217" s="1"/>
    </row>
    <row r="218" spans="1:15" ht="12.75" customHeight="1">
      <c r="A218" s="54"/>
      <c r="B218" s="191"/>
      <c r="C218" s="272"/>
      <c r="D218" s="272"/>
      <c r="E218" s="272"/>
      <c r="F218" s="272"/>
      <c r="G218" s="272"/>
      <c r="H218" s="272"/>
      <c r="I218" s="272"/>
      <c r="J218" s="272"/>
      <c r="K218" s="272"/>
      <c r="L218" s="273"/>
      <c r="M218" s="191"/>
      <c r="N218" s="191"/>
      <c r="O218" s="191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8"/>
      <c r="B1" s="35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45539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2" t="s">
        <v>16</v>
      </c>
      <c r="B9" s="354" t="s">
        <v>18</v>
      </c>
      <c r="C9" s="357" t="s">
        <v>20</v>
      </c>
      <c r="D9" s="357" t="s">
        <v>21</v>
      </c>
      <c r="E9" s="349" t="s">
        <v>22</v>
      </c>
      <c r="F9" s="350"/>
      <c r="G9" s="351"/>
      <c r="H9" s="349" t="s">
        <v>23</v>
      </c>
      <c r="I9" s="350"/>
      <c r="J9" s="351"/>
      <c r="K9" s="26"/>
      <c r="L9" s="27"/>
      <c r="M9" s="48"/>
      <c r="N9" s="1"/>
      <c r="O9" s="1"/>
    </row>
    <row r="10" spans="1:15" ht="42.75" customHeight="1">
      <c r="A10" s="353"/>
      <c r="B10" s="356"/>
      <c r="C10" s="356"/>
      <c r="D10" s="3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1095.1500000000001</v>
      </c>
      <c r="D11" s="36">
        <v>1095.55</v>
      </c>
      <c r="E11" s="36">
        <v>1086.1999999999998</v>
      </c>
      <c r="F11" s="36">
        <v>1077.2499999999998</v>
      </c>
      <c r="G11" s="36">
        <v>1067.8999999999996</v>
      </c>
      <c r="H11" s="36">
        <v>1104.5</v>
      </c>
      <c r="I11" s="36">
        <v>1113.8499999999999</v>
      </c>
      <c r="J11" s="36">
        <v>1122.8000000000002</v>
      </c>
      <c r="K11" s="31">
        <v>1104.9000000000001</v>
      </c>
      <c r="L11" s="31">
        <v>1086.5999999999999</v>
      </c>
      <c r="M11" s="31">
        <v>4.3054399999999999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35717.75</v>
      </c>
      <c r="D12" s="36">
        <v>35805.25</v>
      </c>
      <c r="E12" s="36">
        <v>35454.5</v>
      </c>
      <c r="F12" s="36">
        <v>35191.25</v>
      </c>
      <c r="G12" s="36">
        <v>34840.5</v>
      </c>
      <c r="H12" s="36">
        <v>36068.5</v>
      </c>
      <c r="I12" s="36">
        <v>36419.25</v>
      </c>
      <c r="J12" s="36">
        <v>36682.5</v>
      </c>
      <c r="K12" s="31">
        <v>36156</v>
      </c>
      <c r="L12" s="31">
        <v>35542</v>
      </c>
      <c r="M12" s="31">
        <v>2.6120000000000001E-2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7767.9</v>
      </c>
      <c r="D13" s="36">
        <v>7759.1333333333341</v>
      </c>
      <c r="E13" s="36">
        <v>7689.4666666666681</v>
      </c>
      <c r="F13" s="36">
        <v>7611.0333333333338</v>
      </c>
      <c r="G13" s="36">
        <v>7541.3666666666677</v>
      </c>
      <c r="H13" s="36">
        <v>7837.5666666666684</v>
      </c>
      <c r="I13" s="36">
        <v>7907.2333333333345</v>
      </c>
      <c r="J13" s="36">
        <v>7985.6666666666688</v>
      </c>
      <c r="K13" s="31">
        <v>7828.8</v>
      </c>
      <c r="L13" s="31">
        <v>7680.7</v>
      </c>
      <c r="M13" s="31">
        <v>1.99718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2341.3000000000002</v>
      </c>
      <c r="D14" s="36">
        <v>2338.9166666666665</v>
      </c>
      <c r="E14" s="36">
        <v>2327.6333333333332</v>
      </c>
      <c r="F14" s="36">
        <v>2313.9666666666667</v>
      </c>
      <c r="G14" s="36">
        <v>2302.6833333333334</v>
      </c>
      <c r="H14" s="36">
        <v>2352.583333333333</v>
      </c>
      <c r="I14" s="36">
        <v>2363.8666666666668</v>
      </c>
      <c r="J14" s="36">
        <v>2377.5333333333328</v>
      </c>
      <c r="K14" s="31">
        <v>2350.1999999999998</v>
      </c>
      <c r="L14" s="31">
        <v>2325.25</v>
      </c>
      <c r="M14" s="31">
        <v>2.5485099999999998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4398.1499999999996</v>
      </c>
      <c r="D15" s="36">
        <v>4378.083333333333</v>
      </c>
      <c r="E15" s="36">
        <v>4339.1666666666661</v>
      </c>
      <c r="F15" s="36">
        <v>4280.1833333333334</v>
      </c>
      <c r="G15" s="36">
        <v>4241.2666666666664</v>
      </c>
      <c r="H15" s="36">
        <v>4437.0666666666657</v>
      </c>
      <c r="I15" s="36">
        <v>4475.9833333333318</v>
      </c>
      <c r="J15" s="36">
        <v>4534.9666666666653</v>
      </c>
      <c r="K15" s="31">
        <v>4417</v>
      </c>
      <c r="L15" s="31">
        <v>4319.1000000000004</v>
      </c>
      <c r="M15" s="31">
        <v>0.95752000000000004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1429.1</v>
      </c>
      <c r="D16" s="36">
        <v>1433.6333333333332</v>
      </c>
      <c r="E16" s="36">
        <v>1418.4666666666665</v>
      </c>
      <c r="F16" s="36">
        <v>1407.8333333333333</v>
      </c>
      <c r="G16" s="36">
        <v>1392.6666666666665</v>
      </c>
      <c r="H16" s="36">
        <v>1444.2666666666664</v>
      </c>
      <c r="I16" s="36">
        <v>1459.4333333333334</v>
      </c>
      <c r="J16" s="36">
        <v>1470.0666666666664</v>
      </c>
      <c r="K16" s="31">
        <v>1448.8</v>
      </c>
      <c r="L16" s="31">
        <v>1423</v>
      </c>
      <c r="M16" s="31">
        <v>4.1303000000000001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674.25</v>
      </c>
      <c r="D17" s="36">
        <v>678.0333333333333</v>
      </c>
      <c r="E17" s="36">
        <v>668.21666666666658</v>
      </c>
      <c r="F17" s="36">
        <v>662.18333333333328</v>
      </c>
      <c r="G17" s="36">
        <v>652.36666666666656</v>
      </c>
      <c r="H17" s="36">
        <v>684.06666666666661</v>
      </c>
      <c r="I17" s="36">
        <v>693.88333333333321</v>
      </c>
      <c r="J17" s="36">
        <v>699.91666666666663</v>
      </c>
      <c r="K17" s="31">
        <v>687.85</v>
      </c>
      <c r="L17" s="31">
        <v>672</v>
      </c>
      <c r="M17" s="31">
        <v>40.055700000000002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623.1</v>
      </c>
      <c r="D18" s="36">
        <v>625.9666666666667</v>
      </c>
      <c r="E18" s="36">
        <v>619.33333333333337</v>
      </c>
      <c r="F18" s="36">
        <v>615.56666666666672</v>
      </c>
      <c r="G18" s="36">
        <v>608.93333333333339</v>
      </c>
      <c r="H18" s="36">
        <v>629.73333333333335</v>
      </c>
      <c r="I18" s="36">
        <v>636.36666666666656</v>
      </c>
      <c r="J18" s="36">
        <v>640.13333333333333</v>
      </c>
      <c r="K18" s="31">
        <v>632.6</v>
      </c>
      <c r="L18" s="31">
        <v>622.20000000000005</v>
      </c>
      <c r="M18" s="31">
        <v>15.28248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1725.75</v>
      </c>
      <c r="D19" s="36">
        <v>1722.2</v>
      </c>
      <c r="E19" s="36">
        <v>1713.4</v>
      </c>
      <c r="F19" s="36">
        <v>1701.05</v>
      </c>
      <c r="G19" s="36">
        <v>1692.25</v>
      </c>
      <c r="H19" s="36">
        <v>1734.5500000000002</v>
      </c>
      <c r="I19" s="36">
        <v>1743.35</v>
      </c>
      <c r="J19" s="36">
        <v>1755.7000000000003</v>
      </c>
      <c r="K19" s="31">
        <v>1731</v>
      </c>
      <c r="L19" s="31">
        <v>1709.85</v>
      </c>
      <c r="M19" s="31">
        <v>0.71941999999999995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29690.45</v>
      </c>
      <c r="D20" s="36">
        <v>29907.45</v>
      </c>
      <c r="E20" s="36">
        <v>29434</v>
      </c>
      <c r="F20" s="36">
        <v>29177.55</v>
      </c>
      <c r="G20" s="36">
        <v>28704.1</v>
      </c>
      <c r="H20" s="36">
        <v>30163.9</v>
      </c>
      <c r="I20" s="36">
        <v>30637.350000000006</v>
      </c>
      <c r="J20" s="36">
        <v>30893.800000000003</v>
      </c>
      <c r="K20" s="31">
        <v>30380.9</v>
      </c>
      <c r="L20" s="31">
        <v>29651</v>
      </c>
      <c r="M20" s="31">
        <v>0.10509</v>
      </c>
      <c r="N20" s="1"/>
      <c r="O20" s="1"/>
    </row>
    <row r="21" spans="1:15" ht="12" customHeight="1">
      <c r="A21" s="33">
        <v>11</v>
      </c>
      <c r="B21" s="53" t="s">
        <v>778</v>
      </c>
      <c r="C21" s="31">
        <v>1296.5999999999999</v>
      </c>
      <c r="D21" s="36">
        <v>1292.4166666666667</v>
      </c>
      <c r="E21" s="36">
        <v>1275.0833333333335</v>
      </c>
      <c r="F21" s="36">
        <v>1253.5666666666668</v>
      </c>
      <c r="G21" s="36">
        <v>1236.2333333333336</v>
      </c>
      <c r="H21" s="36">
        <v>1313.9333333333334</v>
      </c>
      <c r="I21" s="36">
        <v>1331.2666666666669</v>
      </c>
      <c r="J21" s="36">
        <v>1352.7833333333333</v>
      </c>
      <c r="K21" s="31">
        <v>1309.75</v>
      </c>
      <c r="L21" s="31">
        <v>1270.9000000000001</v>
      </c>
      <c r="M21" s="31">
        <v>2.6681599999999999</v>
      </c>
      <c r="N21" s="1"/>
      <c r="O21" s="1"/>
    </row>
    <row r="22" spans="1:15" ht="12" customHeight="1">
      <c r="A22" s="33">
        <v>12</v>
      </c>
      <c r="B22" s="53" t="s">
        <v>817</v>
      </c>
      <c r="C22" s="31">
        <v>1029.2</v>
      </c>
      <c r="D22" s="36">
        <v>1031.7833333333335</v>
      </c>
      <c r="E22" s="36">
        <v>1017.4666666666672</v>
      </c>
      <c r="F22" s="36">
        <v>1005.7333333333336</v>
      </c>
      <c r="G22" s="36">
        <v>991.4166666666672</v>
      </c>
      <c r="H22" s="36">
        <v>1043.5166666666671</v>
      </c>
      <c r="I22" s="36">
        <v>1057.8333333333333</v>
      </c>
      <c r="J22" s="36">
        <v>1069.5666666666671</v>
      </c>
      <c r="K22" s="31">
        <v>1046.0999999999999</v>
      </c>
      <c r="L22" s="31">
        <v>1020.05</v>
      </c>
      <c r="M22" s="31">
        <v>13.683059999999999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3036.1</v>
      </c>
      <c r="D23" s="36">
        <v>3037.65</v>
      </c>
      <c r="E23" s="36">
        <v>3022.25</v>
      </c>
      <c r="F23" s="36">
        <v>3008.4</v>
      </c>
      <c r="G23" s="36">
        <v>2993</v>
      </c>
      <c r="H23" s="36">
        <v>3051.5</v>
      </c>
      <c r="I23" s="36">
        <v>3066.9000000000005</v>
      </c>
      <c r="J23" s="36">
        <v>3080.75</v>
      </c>
      <c r="K23" s="31">
        <v>3053.05</v>
      </c>
      <c r="L23" s="31">
        <v>3023.8</v>
      </c>
      <c r="M23" s="31">
        <v>13.715769999999999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1897.9</v>
      </c>
      <c r="D24" s="36">
        <v>1915.4666666666665</v>
      </c>
      <c r="E24" s="36">
        <v>1873.4333333333329</v>
      </c>
      <c r="F24" s="36">
        <v>1848.9666666666665</v>
      </c>
      <c r="G24" s="36">
        <v>1806.9333333333329</v>
      </c>
      <c r="H24" s="36">
        <v>1939.9333333333329</v>
      </c>
      <c r="I24" s="36">
        <v>1981.9666666666662</v>
      </c>
      <c r="J24" s="36">
        <v>2006.4333333333329</v>
      </c>
      <c r="K24" s="31">
        <v>1957.5</v>
      </c>
      <c r="L24" s="31">
        <v>1891</v>
      </c>
      <c r="M24" s="31">
        <v>9.2396999999999991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1479.55</v>
      </c>
      <c r="D25" s="36">
        <v>1484.75</v>
      </c>
      <c r="E25" s="36">
        <v>1471.4</v>
      </c>
      <c r="F25" s="36">
        <v>1463.25</v>
      </c>
      <c r="G25" s="36">
        <v>1449.9</v>
      </c>
      <c r="H25" s="36">
        <v>1492.9</v>
      </c>
      <c r="I25" s="36">
        <v>1506.25</v>
      </c>
      <c r="J25" s="36">
        <v>1514.4</v>
      </c>
      <c r="K25" s="31">
        <v>1498.1</v>
      </c>
      <c r="L25" s="31">
        <v>1476.6</v>
      </c>
      <c r="M25" s="31">
        <v>8.8247800000000005</v>
      </c>
      <c r="N25" s="1"/>
      <c r="O25" s="1"/>
    </row>
    <row r="26" spans="1:15" ht="12.75" customHeight="1">
      <c r="A26" s="33">
        <v>16</v>
      </c>
      <c r="B26" s="53" t="s">
        <v>785</v>
      </c>
      <c r="C26" s="31">
        <v>659.1</v>
      </c>
      <c r="D26" s="36">
        <v>662.71666666666658</v>
      </c>
      <c r="E26" s="36">
        <v>653.43333333333317</v>
      </c>
      <c r="F26" s="36">
        <v>647.76666666666654</v>
      </c>
      <c r="G26" s="36">
        <v>638.48333333333312</v>
      </c>
      <c r="H26" s="36">
        <v>668.38333333333321</v>
      </c>
      <c r="I26" s="36">
        <v>677.66666666666674</v>
      </c>
      <c r="J26" s="36">
        <v>683.33333333333326</v>
      </c>
      <c r="K26" s="31">
        <v>672</v>
      </c>
      <c r="L26" s="31">
        <v>657.05</v>
      </c>
      <c r="M26" s="31">
        <v>39.303489999999996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851.1</v>
      </c>
      <c r="D27" s="36">
        <v>849.65</v>
      </c>
      <c r="E27" s="36">
        <v>844.3</v>
      </c>
      <c r="F27" s="36">
        <v>837.5</v>
      </c>
      <c r="G27" s="36">
        <v>832.15</v>
      </c>
      <c r="H27" s="36">
        <v>856.44999999999993</v>
      </c>
      <c r="I27" s="36">
        <v>861.80000000000007</v>
      </c>
      <c r="J27" s="36">
        <v>868.59999999999991</v>
      </c>
      <c r="K27" s="31">
        <v>855</v>
      </c>
      <c r="L27" s="31">
        <v>842.85</v>
      </c>
      <c r="M27" s="31">
        <v>37.339469999999999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369.65</v>
      </c>
      <c r="D28" s="36">
        <v>372.31666666666666</v>
      </c>
      <c r="E28" s="36">
        <v>365.83333333333331</v>
      </c>
      <c r="F28" s="36">
        <v>362.01666666666665</v>
      </c>
      <c r="G28" s="36">
        <v>355.5333333333333</v>
      </c>
      <c r="H28" s="36">
        <v>376.13333333333333</v>
      </c>
      <c r="I28" s="36">
        <v>382.61666666666667</v>
      </c>
      <c r="J28" s="36">
        <v>386.43333333333334</v>
      </c>
      <c r="K28" s="31">
        <v>378.8</v>
      </c>
      <c r="L28" s="31">
        <v>368.5</v>
      </c>
      <c r="M28" s="31">
        <v>21.54336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224.87</v>
      </c>
      <c r="D29" s="36">
        <v>225.90666666666667</v>
      </c>
      <c r="E29" s="36">
        <v>222.36333333333334</v>
      </c>
      <c r="F29" s="36">
        <v>219.85666666666668</v>
      </c>
      <c r="G29" s="36">
        <v>216.31333333333336</v>
      </c>
      <c r="H29" s="36">
        <v>228.41333333333333</v>
      </c>
      <c r="I29" s="36">
        <v>231.95666666666668</v>
      </c>
      <c r="J29" s="36">
        <v>234.46333333333331</v>
      </c>
      <c r="K29" s="31">
        <v>229.45</v>
      </c>
      <c r="L29" s="31">
        <v>223.4</v>
      </c>
      <c r="M29" s="31">
        <v>76.315910000000002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315.8</v>
      </c>
      <c r="D30" s="36">
        <v>318.38333333333338</v>
      </c>
      <c r="E30" s="36">
        <v>312.66666666666674</v>
      </c>
      <c r="F30" s="36">
        <v>309.53333333333336</v>
      </c>
      <c r="G30" s="36">
        <v>303.81666666666672</v>
      </c>
      <c r="H30" s="36">
        <v>321.51666666666677</v>
      </c>
      <c r="I30" s="36">
        <v>327.23333333333335</v>
      </c>
      <c r="J30" s="36">
        <v>330.36666666666679</v>
      </c>
      <c r="K30" s="31">
        <v>324.10000000000002</v>
      </c>
      <c r="L30" s="31">
        <v>315.25</v>
      </c>
      <c r="M30" s="31">
        <v>53.560769999999998</v>
      </c>
      <c r="N30" s="1"/>
      <c r="O30" s="1"/>
    </row>
    <row r="31" spans="1:15" ht="12.75" customHeight="1">
      <c r="A31" s="33">
        <v>21</v>
      </c>
      <c r="B31" s="53" t="s">
        <v>876</v>
      </c>
      <c r="C31" s="31">
        <v>836.35</v>
      </c>
      <c r="D31" s="36">
        <v>827.48333333333323</v>
      </c>
      <c r="E31" s="36">
        <v>812.96666666666647</v>
      </c>
      <c r="F31" s="36">
        <v>789.58333333333326</v>
      </c>
      <c r="G31" s="36">
        <v>775.06666666666649</v>
      </c>
      <c r="H31" s="36">
        <v>850.86666666666645</v>
      </c>
      <c r="I31" s="36">
        <v>865.3833333333331</v>
      </c>
      <c r="J31" s="36">
        <v>888.76666666666642</v>
      </c>
      <c r="K31" s="31">
        <v>842</v>
      </c>
      <c r="L31" s="31">
        <v>804.1</v>
      </c>
      <c r="M31" s="31">
        <v>8.1568500000000004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890.45</v>
      </c>
      <c r="D32" s="36">
        <v>888.51666666666677</v>
      </c>
      <c r="E32" s="36">
        <v>882.13333333333355</v>
      </c>
      <c r="F32" s="36">
        <v>873.81666666666683</v>
      </c>
      <c r="G32" s="36">
        <v>867.43333333333362</v>
      </c>
      <c r="H32" s="36">
        <v>896.83333333333348</v>
      </c>
      <c r="I32" s="36">
        <v>903.2166666666667</v>
      </c>
      <c r="J32" s="36">
        <v>911.53333333333342</v>
      </c>
      <c r="K32" s="31">
        <v>894.9</v>
      </c>
      <c r="L32" s="31">
        <v>880.2</v>
      </c>
      <c r="M32" s="31">
        <v>0.35117999999999999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1618.6</v>
      </c>
      <c r="D33" s="36">
        <v>1623.3666666666668</v>
      </c>
      <c r="E33" s="36">
        <v>1600.2333333333336</v>
      </c>
      <c r="F33" s="36">
        <v>1581.8666666666668</v>
      </c>
      <c r="G33" s="36">
        <v>1558.7333333333336</v>
      </c>
      <c r="H33" s="36">
        <v>1641.7333333333336</v>
      </c>
      <c r="I33" s="36">
        <v>1664.8666666666668</v>
      </c>
      <c r="J33" s="36">
        <v>1683.2333333333336</v>
      </c>
      <c r="K33" s="31">
        <v>1646.5</v>
      </c>
      <c r="L33" s="31">
        <v>1605</v>
      </c>
      <c r="M33" s="31">
        <v>1.6600200000000001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3175.3</v>
      </c>
      <c r="D34" s="36">
        <v>3189.2333333333336</v>
      </c>
      <c r="E34" s="36">
        <v>3131.1166666666672</v>
      </c>
      <c r="F34" s="36">
        <v>3086.9333333333338</v>
      </c>
      <c r="G34" s="36">
        <v>3028.8166666666675</v>
      </c>
      <c r="H34" s="36">
        <v>3233.416666666667</v>
      </c>
      <c r="I34" s="36">
        <v>3291.5333333333338</v>
      </c>
      <c r="J34" s="36">
        <v>3335.7166666666667</v>
      </c>
      <c r="K34" s="31">
        <v>3247.35</v>
      </c>
      <c r="L34" s="31">
        <v>3145.05</v>
      </c>
      <c r="M34" s="31">
        <v>0.99490999999999996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1066.8499999999999</v>
      </c>
      <c r="D35" s="36">
        <v>1062.2833333333333</v>
      </c>
      <c r="E35" s="36">
        <v>1044.5666666666666</v>
      </c>
      <c r="F35" s="36">
        <v>1022.2833333333333</v>
      </c>
      <c r="G35" s="36">
        <v>1004.5666666666666</v>
      </c>
      <c r="H35" s="36">
        <v>1084.5666666666666</v>
      </c>
      <c r="I35" s="36">
        <v>1102.2833333333333</v>
      </c>
      <c r="J35" s="36">
        <v>1124.5666666666666</v>
      </c>
      <c r="K35" s="31">
        <v>1080</v>
      </c>
      <c r="L35" s="31">
        <v>1040</v>
      </c>
      <c r="M35" s="31">
        <v>0.82008000000000003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6108.75</v>
      </c>
      <c r="D36" s="36">
        <v>6106.2666666666664</v>
      </c>
      <c r="E36" s="36">
        <v>6042.5333333333328</v>
      </c>
      <c r="F36" s="36">
        <v>5976.3166666666666</v>
      </c>
      <c r="G36" s="36">
        <v>5912.583333333333</v>
      </c>
      <c r="H36" s="36">
        <v>6172.4833333333327</v>
      </c>
      <c r="I36" s="36">
        <v>6236.2166666666662</v>
      </c>
      <c r="J36" s="36">
        <v>6302.4333333333325</v>
      </c>
      <c r="K36" s="31">
        <v>6170</v>
      </c>
      <c r="L36" s="31">
        <v>6040.05</v>
      </c>
      <c r="M36" s="31">
        <v>1.4957100000000001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2117.1</v>
      </c>
      <c r="D37" s="36">
        <v>2118.0499999999997</v>
      </c>
      <c r="E37" s="36">
        <v>2094.0499999999993</v>
      </c>
      <c r="F37" s="36">
        <v>2070.9999999999995</v>
      </c>
      <c r="G37" s="36">
        <v>2046.9999999999991</v>
      </c>
      <c r="H37" s="36">
        <v>2141.0999999999995</v>
      </c>
      <c r="I37" s="36">
        <v>2165.1000000000004</v>
      </c>
      <c r="J37" s="36">
        <v>2188.1499999999996</v>
      </c>
      <c r="K37" s="31">
        <v>2142.0500000000002</v>
      </c>
      <c r="L37" s="31">
        <v>2095</v>
      </c>
      <c r="M37" s="31">
        <v>0.63824000000000003</v>
      </c>
      <c r="N37" s="1"/>
      <c r="O37" s="1"/>
    </row>
    <row r="38" spans="1:15" ht="12.75" customHeight="1">
      <c r="A38" s="33">
        <v>28</v>
      </c>
      <c r="B38" s="53" t="s">
        <v>733</v>
      </c>
      <c r="C38" s="31">
        <v>67.989999999999995</v>
      </c>
      <c r="D38" s="36">
        <v>68.516666666666666</v>
      </c>
      <c r="E38" s="36">
        <v>67.083333333333329</v>
      </c>
      <c r="F38" s="36">
        <v>66.176666666666662</v>
      </c>
      <c r="G38" s="36">
        <v>64.743333333333325</v>
      </c>
      <c r="H38" s="36">
        <v>69.423333333333332</v>
      </c>
      <c r="I38" s="36">
        <v>70.856666666666669</v>
      </c>
      <c r="J38" s="36">
        <v>71.763333333333335</v>
      </c>
      <c r="K38" s="31">
        <v>69.95</v>
      </c>
      <c r="L38" s="31">
        <v>67.61</v>
      </c>
      <c r="M38" s="31">
        <v>38.599490000000003</v>
      </c>
      <c r="N38" s="1"/>
      <c r="O38" s="1"/>
    </row>
    <row r="39" spans="1:15" ht="12.75" customHeight="1">
      <c r="A39" s="33">
        <v>29</v>
      </c>
      <c r="B39" s="53" t="s">
        <v>818</v>
      </c>
      <c r="C39" s="31">
        <v>26.85</v>
      </c>
      <c r="D39" s="36">
        <v>26.733333333333331</v>
      </c>
      <c r="E39" s="36">
        <v>26.516666666666662</v>
      </c>
      <c r="F39" s="36">
        <v>26.18333333333333</v>
      </c>
      <c r="G39" s="36">
        <v>25.966666666666661</v>
      </c>
      <c r="H39" s="36">
        <v>27.066666666666663</v>
      </c>
      <c r="I39" s="36">
        <v>27.283333333333331</v>
      </c>
      <c r="J39" s="36">
        <v>27.616666666666664</v>
      </c>
      <c r="K39" s="31">
        <v>26.95</v>
      </c>
      <c r="L39" s="31">
        <v>26.4</v>
      </c>
      <c r="M39" s="31">
        <v>130.05106000000001</v>
      </c>
      <c r="N39" s="1"/>
      <c r="O39" s="1"/>
    </row>
    <row r="40" spans="1:15" ht="12.75" customHeight="1">
      <c r="A40" s="33">
        <v>30</v>
      </c>
      <c r="B40" s="53" t="s">
        <v>808</v>
      </c>
      <c r="C40" s="31">
        <v>1509.4</v>
      </c>
      <c r="D40" s="36">
        <v>1510.95</v>
      </c>
      <c r="E40" s="36">
        <v>1493.95</v>
      </c>
      <c r="F40" s="36">
        <v>1478.5</v>
      </c>
      <c r="G40" s="36">
        <v>1461.5</v>
      </c>
      <c r="H40" s="36">
        <v>1526.4</v>
      </c>
      <c r="I40" s="36">
        <v>1543.4</v>
      </c>
      <c r="J40" s="36">
        <v>1558.8500000000001</v>
      </c>
      <c r="K40" s="31">
        <v>1527.95</v>
      </c>
      <c r="L40" s="31">
        <v>1495.5</v>
      </c>
      <c r="M40" s="31">
        <v>3.0967899999999999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4455.1499999999996</v>
      </c>
      <c r="D41" s="36">
        <v>4465.083333333333</v>
      </c>
      <c r="E41" s="36">
        <v>4430.1666666666661</v>
      </c>
      <c r="F41" s="36">
        <v>4405.1833333333334</v>
      </c>
      <c r="G41" s="36">
        <v>4370.2666666666664</v>
      </c>
      <c r="H41" s="36">
        <v>4490.0666666666657</v>
      </c>
      <c r="I41" s="36">
        <v>4524.9833333333318</v>
      </c>
      <c r="J41" s="36">
        <v>4549.9666666666653</v>
      </c>
      <c r="K41" s="31">
        <v>4500</v>
      </c>
      <c r="L41" s="31">
        <v>4440.1000000000004</v>
      </c>
      <c r="M41" s="31">
        <v>0.53203999999999996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617.79999999999995</v>
      </c>
      <c r="D42" s="36">
        <v>618.15</v>
      </c>
      <c r="E42" s="36">
        <v>613.79999999999995</v>
      </c>
      <c r="F42" s="36">
        <v>609.79999999999995</v>
      </c>
      <c r="G42" s="36">
        <v>605.44999999999993</v>
      </c>
      <c r="H42" s="36">
        <v>622.15</v>
      </c>
      <c r="I42" s="36">
        <v>626.50000000000011</v>
      </c>
      <c r="J42" s="36">
        <v>630.5</v>
      </c>
      <c r="K42" s="31">
        <v>622.5</v>
      </c>
      <c r="L42" s="31">
        <v>614.15</v>
      </c>
      <c r="M42" s="31">
        <v>25.464410000000001</v>
      </c>
      <c r="N42" s="1"/>
      <c r="O42" s="1"/>
    </row>
    <row r="43" spans="1:15" ht="12.75" customHeight="1">
      <c r="A43" s="33">
        <v>33</v>
      </c>
      <c r="B43" s="53" t="s">
        <v>843</v>
      </c>
      <c r="C43" s="31">
        <v>3893.3</v>
      </c>
      <c r="D43" s="36">
        <v>3878.1666666666665</v>
      </c>
      <c r="E43" s="36">
        <v>3769.333333333333</v>
      </c>
      <c r="F43" s="36">
        <v>3645.3666666666663</v>
      </c>
      <c r="G43" s="36">
        <v>3536.5333333333328</v>
      </c>
      <c r="H43" s="36">
        <v>4002.1333333333332</v>
      </c>
      <c r="I43" s="36">
        <v>4110.9666666666662</v>
      </c>
      <c r="J43" s="36">
        <v>4234.9333333333334</v>
      </c>
      <c r="K43" s="31">
        <v>3987</v>
      </c>
      <c r="L43" s="31">
        <v>3754.2</v>
      </c>
      <c r="M43" s="31">
        <v>0.52625999999999995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2544.5500000000002</v>
      </c>
      <c r="D44" s="36">
        <v>2563.8666666666668</v>
      </c>
      <c r="E44" s="36">
        <v>2499.0833333333335</v>
      </c>
      <c r="F44" s="36">
        <v>2453.6166666666668</v>
      </c>
      <c r="G44" s="36">
        <v>2388.8333333333335</v>
      </c>
      <c r="H44" s="36">
        <v>2609.3333333333335</v>
      </c>
      <c r="I44" s="36">
        <v>2674.1166666666663</v>
      </c>
      <c r="J44" s="36">
        <v>2719.5833333333335</v>
      </c>
      <c r="K44" s="31">
        <v>2628.65</v>
      </c>
      <c r="L44" s="31">
        <v>2518.4</v>
      </c>
      <c r="M44" s="31">
        <v>6.8814000000000002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777.8</v>
      </c>
      <c r="D45" s="36">
        <v>775.6</v>
      </c>
      <c r="E45" s="36">
        <v>766.2</v>
      </c>
      <c r="F45" s="36">
        <v>754.6</v>
      </c>
      <c r="G45" s="36">
        <v>745.2</v>
      </c>
      <c r="H45" s="36">
        <v>787.2</v>
      </c>
      <c r="I45" s="36">
        <v>796.59999999999991</v>
      </c>
      <c r="J45" s="36">
        <v>808.2</v>
      </c>
      <c r="K45" s="31">
        <v>785</v>
      </c>
      <c r="L45" s="31">
        <v>764</v>
      </c>
      <c r="M45" s="31">
        <v>0.65588999999999997</v>
      </c>
      <c r="N45" s="1"/>
      <c r="O45" s="1"/>
    </row>
    <row r="46" spans="1:15" ht="12.75" customHeight="1">
      <c r="A46" s="33">
        <v>36</v>
      </c>
      <c r="B46" s="53" t="s">
        <v>787</v>
      </c>
      <c r="C46" s="31">
        <v>8817.65</v>
      </c>
      <c r="D46" s="36">
        <v>8834.3333333333339</v>
      </c>
      <c r="E46" s="36">
        <v>8699.7166666666672</v>
      </c>
      <c r="F46" s="36">
        <v>8581.7833333333328</v>
      </c>
      <c r="G46" s="36">
        <v>8447.1666666666661</v>
      </c>
      <c r="H46" s="36">
        <v>8952.2666666666682</v>
      </c>
      <c r="I46" s="36">
        <v>9086.8833333333332</v>
      </c>
      <c r="J46" s="36">
        <v>9204.8166666666693</v>
      </c>
      <c r="K46" s="31">
        <v>8968.9500000000007</v>
      </c>
      <c r="L46" s="31">
        <v>8716.4</v>
      </c>
      <c r="M46" s="31">
        <v>0.93476999999999999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6844.85</v>
      </c>
      <c r="D47" s="36">
        <v>6868.3666666666677</v>
      </c>
      <c r="E47" s="36">
        <v>6810.9333333333352</v>
      </c>
      <c r="F47" s="36">
        <v>6777.0166666666673</v>
      </c>
      <c r="G47" s="36">
        <v>6719.5833333333348</v>
      </c>
      <c r="H47" s="36">
        <v>6902.2833333333356</v>
      </c>
      <c r="I47" s="36">
        <v>6959.7166666666681</v>
      </c>
      <c r="J47" s="36">
        <v>6993.6333333333359</v>
      </c>
      <c r="K47" s="31">
        <v>6925.8</v>
      </c>
      <c r="L47" s="31">
        <v>6834.45</v>
      </c>
      <c r="M47" s="31">
        <v>3.6198999999999999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502.9</v>
      </c>
      <c r="D48" s="36">
        <v>501.51666666666665</v>
      </c>
      <c r="E48" s="36">
        <v>499.08333333333331</v>
      </c>
      <c r="F48" s="36">
        <v>495.26666666666665</v>
      </c>
      <c r="G48" s="36">
        <v>492.83333333333331</v>
      </c>
      <c r="H48" s="36">
        <v>505.33333333333331</v>
      </c>
      <c r="I48" s="36">
        <v>507.76666666666671</v>
      </c>
      <c r="J48" s="36">
        <v>511.58333333333331</v>
      </c>
      <c r="K48" s="31">
        <v>503.95</v>
      </c>
      <c r="L48" s="31">
        <v>497.7</v>
      </c>
      <c r="M48" s="31">
        <v>13.04842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321.35000000000002</v>
      </c>
      <c r="D49" s="36">
        <v>321.63333333333333</v>
      </c>
      <c r="E49" s="36">
        <v>318.36666666666667</v>
      </c>
      <c r="F49" s="36">
        <v>315.38333333333333</v>
      </c>
      <c r="G49" s="36">
        <v>312.11666666666667</v>
      </c>
      <c r="H49" s="36">
        <v>324.61666666666667</v>
      </c>
      <c r="I49" s="36">
        <v>327.88333333333333</v>
      </c>
      <c r="J49" s="36">
        <v>330.86666666666667</v>
      </c>
      <c r="K49" s="31">
        <v>324.89999999999998</v>
      </c>
      <c r="L49" s="31">
        <v>318.64999999999998</v>
      </c>
      <c r="M49" s="31">
        <v>3.6706599999999998</v>
      </c>
      <c r="N49" s="1"/>
      <c r="O49" s="1"/>
    </row>
    <row r="50" spans="1:15" ht="12.75" customHeight="1">
      <c r="A50" s="33">
        <v>40</v>
      </c>
      <c r="B50" s="53" t="s">
        <v>786</v>
      </c>
      <c r="C50" s="31">
        <v>720.8</v>
      </c>
      <c r="D50" s="36">
        <v>720.04999999999984</v>
      </c>
      <c r="E50" s="36">
        <v>712.1999999999997</v>
      </c>
      <c r="F50" s="36">
        <v>703.59999999999991</v>
      </c>
      <c r="G50" s="36">
        <v>695.74999999999977</v>
      </c>
      <c r="H50" s="36">
        <v>728.64999999999964</v>
      </c>
      <c r="I50" s="36">
        <v>736.49999999999977</v>
      </c>
      <c r="J50" s="36">
        <v>745.09999999999957</v>
      </c>
      <c r="K50" s="31">
        <v>727.9</v>
      </c>
      <c r="L50" s="31">
        <v>711.45</v>
      </c>
      <c r="M50" s="31">
        <v>6.2803300000000002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656.5</v>
      </c>
      <c r="D51" s="36">
        <v>654.05000000000007</v>
      </c>
      <c r="E51" s="36">
        <v>637.20000000000016</v>
      </c>
      <c r="F51" s="36">
        <v>617.90000000000009</v>
      </c>
      <c r="G51" s="36">
        <v>601.05000000000018</v>
      </c>
      <c r="H51" s="36">
        <v>673.35000000000014</v>
      </c>
      <c r="I51" s="36">
        <v>690.2</v>
      </c>
      <c r="J51" s="36">
        <v>709.50000000000011</v>
      </c>
      <c r="K51" s="31">
        <v>670.9</v>
      </c>
      <c r="L51" s="31">
        <v>634.75</v>
      </c>
      <c r="M51" s="31">
        <v>2.5187900000000001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251</v>
      </c>
      <c r="D52" s="36">
        <v>251.15</v>
      </c>
      <c r="E52" s="36">
        <v>249.8</v>
      </c>
      <c r="F52" s="36">
        <v>248.6</v>
      </c>
      <c r="G52" s="36">
        <v>247.25</v>
      </c>
      <c r="H52" s="36">
        <v>252.35000000000002</v>
      </c>
      <c r="I52" s="36">
        <v>253.7</v>
      </c>
      <c r="J52" s="36">
        <v>254.90000000000003</v>
      </c>
      <c r="K52" s="31">
        <v>252.5</v>
      </c>
      <c r="L52" s="31">
        <v>249.95</v>
      </c>
      <c r="M52" s="31">
        <v>63.184519999999999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3154.85</v>
      </c>
      <c r="D53" s="36">
        <v>3158.9666666666667</v>
      </c>
      <c r="E53" s="36">
        <v>3143.3833333333332</v>
      </c>
      <c r="F53" s="36">
        <v>3131.9166666666665</v>
      </c>
      <c r="G53" s="36">
        <v>3116.333333333333</v>
      </c>
      <c r="H53" s="36">
        <v>3170.4333333333334</v>
      </c>
      <c r="I53" s="36">
        <v>3186.0166666666664</v>
      </c>
      <c r="J53" s="36">
        <v>3197.4833333333336</v>
      </c>
      <c r="K53" s="31">
        <v>3174.55</v>
      </c>
      <c r="L53" s="31">
        <v>3147.5</v>
      </c>
      <c r="M53" s="31">
        <v>5.7747099999999998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400.3</v>
      </c>
      <c r="D54" s="36">
        <v>402.56666666666666</v>
      </c>
      <c r="E54" s="36">
        <v>397.18333333333334</v>
      </c>
      <c r="F54" s="36">
        <v>394.06666666666666</v>
      </c>
      <c r="G54" s="36">
        <v>388.68333333333334</v>
      </c>
      <c r="H54" s="36">
        <v>405.68333333333334</v>
      </c>
      <c r="I54" s="36">
        <v>411.06666666666666</v>
      </c>
      <c r="J54" s="36">
        <v>414.18333333333334</v>
      </c>
      <c r="K54" s="31">
        <v>407.95</v>
      </c>
      <c r="L54" s="31">
        <v>399.45</v>
      </c>
      <c r="M54" s="31">
        <v>4.1056999999999997</v>
      </c>
      <c r="N54" s="1"/>
      <c r="O54" s="1"/>
    </row>
    <row r="55" spans="1:15" ht="12.75" customHeight="1">
      <c r="A55" s="33">
        <v>45</v>
      </c>
      <c r="B55" s="53" t="s">
        <v>844</v>
      </c>
      <c r="C55" s="31">
        <v>6876.9</v>
      </c>
      <c r="D55" s="36">
        <v>6859.9833333333336</v>
      </c>
      <c r="E55" s="36">
        <v>6730.9666666666672</v>
      </c>
      <c r="F55" s="36">
        <v>6585.0333333333338</v>
      </c>
      <c r="G55" s="36">
        <v>6456.0166666666673</v>
      </c>
      <c r="H55" s="36">
        <v>7005.916666666667</v>
      </c>
      <c r="I55" s="36">
        <v>7134.9333333333334</v>
      </c>
      <c r="J55" s="36">
        <v>7280.8666666666668</v>
      </c>
      <c r="K55" s="31">
        <v>6989</v>
      </c>
      <c r="L55" s="31">
        <v>6714.05</v>
      </c>
      <c r="M55" s="31">
        <v>0.23194000000000001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1926.05</v>
      </c>
      <c r="D56" s="36">
        <v>1928.7666666666667</v>
      </c>
      <c r="E56" s="36">
        <v>1913.8333333333333</v>
      </c>
      <c r="F56" s="36">
        <v>1901.6166666666666</v>
      </c>
      <c r="G56" s="36">
        <v>1886.6833333333332</v>
      </c>
      <c r="H56" s="36">
        <v>1940.9833333333333</v>
      </c>
      <c r="I56" s="36">
        <v>1955.9166666666667</v>
      </c>
      <c r="J56" s="36">
        <v>1968.1333333333334</v>
      </c>
      <c r="K56" s="31">
        <v>1943.7</v>
      </c>
      <c r="L56" s="31">
        <v>1916.55</v>
      </c>
      <c r="M56" s="31">
        <v>3.3086500000000001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7927.1</v>
      </c>
      <c r="D57" s="36">
        <v>7949.9333333333334</v>
      </c>
      <c r="E57" s="36">
        <v>7866.8666666666668</v>
      </c>
      <c r="F57" s="36">
        <v>7806.6333333333332</v>
      </c>
      <c r="G57" s="36">
        <v>7723.5666666666666</v>
      </c>
      <c r="H57" s="36">
        <v>8010.166666666667</v>
      </c>
      <c r="I57" s="36">
        <v>8093.2333333333345</v>
      </c>
      <c r="J57" s="36">
        <v>8153.4666666666672</v>
      </c>
      <c r="K57" s="31">
        <v>8033</v>
      </c>
      <c r="L57" s="31">
        <v>7889.7</v>
      </c>
      <c r="M57" s="31">
        <v>0.29892999999999997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1549.4</v>
      </c>
      <c r="D58" s="36">
        <v>1555.2</v>
      </c>
      <c r="E58" s="36">
        <v>1540.6000000000001</v>
      </c>
      <c r="F58" s="36">
        <v>1531.8000000000002</v>
      </c>
      <c r="G58" s="36">
        <v>1517.2000000000003</v>
      </c>
      <c r="H58" s="36">
        <v>1564</v>
      </c>
      <c r="I58" s="36">
        <v>1578.6</v>
      </c>
      <c r="J58" s="36">
        <v>1587.3999999999999</v>
      </c>
      <c r="K58" s="31">
        <v>1569.8</v>
      </c>
      <c r="L58" s="31">
        <v>1546.4</v>
      </c>
      <c r="M58" s="31">
        <v>10.335419999999999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679.2</v>
      </c>
      <c r="D59" s="36">
        <v>678.61666666666667</v>
      </c>
      <c r="E59" s="36">
        <v>669.23333333333335</v>
      </c>
      <c r="F59" s="36">
        <v>659.26666666666665</v>
      </c>
      <c r="G59" s="36">
        <v>649.88333333333333</v>
      </c>
      <c r="H59" s="36">
        <v>688.58333333333337</v>
      </c>
      <c r="I59" s="36">
        <v>697.96666666666681</v>
      </c>
      <c r="J59" s="36">
        <v>707.93333333333339</v>
      </c>
      <c r="K59" s="31">
        <v>688</v>
      </c>
      <c r="L59" s="31">
        <v>668.65</v>
      </c>
      <c r="M59" s="31">
        <v>5.6884199999999998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4980.6000000000004</v>
      </c>
      <c r="D60" s="36">
        <v>4995.1333333333341</v>
      </c>
      <c r="E60" s="36">
        <v>4950.4666666666681</v>
      </c>
      <c r="F60" s="36">
        <v>4920.3333333333339</v>
      </c>
      <c r="G60" s="36">
        <v>4875.6666666666679</v>
      </c>
      <c r="H60" s="36">
        <v>5025.2666666666682</v>
      </c>
      <c r="I60" s="36">
        <v>5069.9333333333343</v>
      </c>
      <c r="J60" s="36">
        <v>5100.0666666666684</v>
      </c>
      <c r="K60" s="31">
        <v>5039.8</v>
      </c>
      <c r="L60" s="31">
        <v>4965</v>
      </c>
      <c r="M60" s="31">
        <v>2.2202700000000002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1191.5999999999999</v>
      </c>
      <c r="D61" s="36">
        <v>1187.2833333333331</v>
      </c>
      <c r="E61" s="36">
        <v>1181.0166666666662</v>
      </c>
      <c r="F61" s="36">
        <v>1170.4333333333332</v>
      </c>
      <c r="G61" s="36">
        <v>1164.1666666666663</v>
      </c>
      <c r="H61" s="36">
        <v>1197.8666666666661</v>
      </c>
      <c r="I61" s="36">
        <v>1204.133333333333</v>
      </c>
      <c r="J61" s="36">
        <v>1214.716666666666</v>
      </c>
      <c r="K61" s="31">
        <v>1193.55</v>
      </c>
      <c r="L61" s="31">
        <v>1176.7</v>
      </c>
      <c r="M61" s="31">
        <v>79.202460000000002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3850.75</v>
      </c>
      <c r="D62" s="36">
        <v>3869.1833333333329</v>
      </c>
      <c r="E62" s="36">
        <v>3803.3666666666659</v>
      </c>
      <c r="F62" s="36">
        <v>3755.9833333333331</v>
      </c>
      <c r="G62" s="36">
        <v>3690.1666666666661</v>
      </c>
      <c r="H62" s="36">
        <v>3916.5666666666657</v>
      </c>
      <c r="I62" s="36">
        <v>3982.3833333333323</v>
      </c>
      <c r="J62" s="36">
        <v>4029.7666666666655</v>
      </c>
      <c r="K62" s="31">
        <v>3935</v>
      </c>
      <c r="L62" s="31">
        <v>3821.8</v>
      </c>
      <c r="M62" s="31">
        <v>4.0273500000000002</v>
      </c>
      <c r="N62" s="1"/>
      <c r="O62" s="1"/>
    </row>
    <row r="63" spans="1:15" ht="12.75" customHeight="1">
      <c r="A63" s="33">
        <v>53</v>
      </c>
      <c r="B63" s="53" t="s">
        <v>789</v>
      </c>
      <c r="C63" s="31">
        <v>429.75</v>
      </c>
      <c r="D63" s="36">
        <v>429.65000000000003</v>
      </c>
      <c r="E63" s="36">
        <v>423.40000000000009</v>
      </c>
      <c r="F63" s="36">
        <v>417.05000000000007</v>
      </c>
      <c r="G63" s="36">
        <v>410.80000000000013</v>
      </c>
      <c r="H63" s="36">
        <v>436.00000000000006</v>
      </c>
      <c r="I63" s="36">
        <v>442.24999999999994</v>
      </c>
      <c r="J63" s="36">
        <v>448.6</v>
      </c>
      <c r="K63" s="31">
        <v>435.9</v>
      </c>
      <c r="L63" s="31">
        <v>423.3</v>
      </c>
      <c r="M63" s="31">
        <v>28.189219999999999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2731.95</v>
      </c>
      <c r="D64" s="36">
        <v>2736.75</v>
      </c>
      <c r="E64" s="36">
        <v>2695.3</v>
      </c>
      <c r="F64" s="36">
        <v>2658.65</v>
      </c>
      <c r="G64" s="36">
        <v>2617.2000000000003</v>
      </c>
      <c r="H64" s="36">
        <v>2773.4</v>
      </c>
      <c r="I64" s="36">
        <v>2814.85</v>
      </c>
      <c r="J64" s="36">
        <v>2851.5</v>
      </c>
      <c r="K64" s="31">
        <v>2778.2</v>
      </c>
      <c r="L64" s="31">
        <v>2700.1</v>
      </c>
      <c r="M64" s="31">
        <v>4.36496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11043.65</v>
      </c>
      <c r="D65" s="36">
        <v>11059.116666666667</v>
      </c>
      <c r="E65" s="36">
        <v>10999.533333333333</v>
      </c>
      <c r="F65" s="36">
        <v>10955.416666666666</v>
      </c>
      <c r="G65" s="36">
        <v>10895.833333333332</v>
      </c>
      <c r="H65" s="36">
        <v>11103.233333333334</v>
      </c>
      <c r="I65" s="36">
        <v>11162.816666666666</v>
      </c>
      <c r="J65" s="36">
        <v>11206.933333333334</v>
      </c>
      <c r="K65" s="31">
        <v>11118.7</v>
      </c>
      <c r="L65" s="31">
        <v>11015</v>
      </c>
      <c r="M65" s="31">
        <v>2.17394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7353.8</v>
      </c>
      <c r="D66" s="36">
        <v>7339.9666666666672</v>
      </c>
      <c r="E66" s="36">
        <v>7219.9333333333343</v>
      </c>
      <c r="F66" s="36">
        <v>7086.0666666666675</v>
      </c>
      <c r="G66" s="36">
        <v>6966.0333333333347</v>
      </c>
      <c r="H66" s="36">
        <v>7473.8333333333339</v>
      </c>
      <c r="I66" s="36">
        <v>7593.8666666666668</v>
      </c>
      <c r="J66" s="36">
        <v>7727.7333333333336</v>
      </c>
      <c r="K66" s="31">
        <v>7460</v>
      </c>
      <c r="L66" s="31">
        <v>7206.1</v>
      </c>
      <c r="M66" s="31">
        <v>18.986560000000001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1865.6</v>
      </c>
      <c r="D67" s="36">
        <v>1849.5</v>
      </c>
      <c r="E67" s="36">
        <v>1828.05</v>
      </c>
      <c r="F67" s="36">
        <v>1790.5</v>
      </c>
      <c r="G67" s="36">
        <v>1769.05</v>
      </c>
      <c r="H67" s="36">
        <v>1887.05</v>
      </c>
      <c r="I67" s="36">
        <v>1908.4999999999998</v>
      </c>
      <c r="J67" s="36">
        <v>1946.05</v>
      </c>
      <c r="K67" s="31">
        <v>1870.95</v>
      </c>
      <c r="L67" s="31">
        <v>1811.95</v>
      </c>
      <c r="M67" s="31">
        <v>44.29269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10903.9</v>
      </c>
      <c r="D68" s="36">
        <v>10817.166666666666</v>
      </c>
      <c r="E68" s="36">
        <v>10655.233333333332</v>
      </c>
      <c r="F68" s="36">
        <v>10406.566666666666</v>
      </c>
      <c r="G68" s="36">
        <v>10244.633333333331</v>
      </c>
      <c r="H68" s="36">
        <v>11065.833333333332</v>
      </c>
      <c r="I68" s="36">
        <v>11227.766666666666</v>
      </c>
      <c r="J68" s="36">
        <v>11476.433333333332</v>
      </c>
      <c r="K68" s="31">
        <v>10979.1</v>
      </c>
      <c r="L68" s="31">
        <v>10568.5</v>
      </c>
      <c r="M68" s="31">
        <v>2.0171600000000001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2197.4499999999998</v>
      </c>
      <c r="D69" s="36">
        <v>2203.8333333333335</v>
      </c>
      <c r="E69" s="36">
        <v>2183.666666666667</v>
      </c>
      <c r="F69" s="36">
        <v>2169.8833333333337</v>
      </c>
      <c r="G69" s="36">
        <v>2149.7166666666672</v>
      </c>
      <c r="H69" s="36">
        <v>2217.6166666666668</v>
      </c>
      <c r="I69" s="36">
        <v>2237.7833333333338</v>
      </c>
      <c r="J69" s="36">
        <v>2251.5666666666666</v>
      </c>
      <c r="K69" s="31">
        <v>2224</v>
      </c>
      <c r="L69" s="31">
        <v>2190.0500000000002</v>
      </c>
      <c r="M69" s="31">
        <v>0.31219999999999998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2926.1</v>
      </c>
      <c r="D70" s="36">
        <v>2912.0333333333333</v>
      </c>
      <c r="E70" s="36">
        <v>2884.0666666666666</v>
      </c>
      <c r="F70" s="36">
        <v>2842.0333333333333</v>
      </c>
      <c r="G70" s="36">
        <v>2814.0666666666666</v>
      </c>
      <c r="H70" s="36">
        <v>2954.0666666666666</v>
      </c>
      <c r="I70" s="36">
        <v>2982.0333333333328</v>
      </c>
      <c r="J70" s="36">
        <v>3024.0666666666666</v>
      </c>
      <c r="K70" s="31">
        <v>2940</v>
      </c>
      <c r="L70" s="31">
        <v>2870</v>
      </c>
      <c r="M70" s="31">
        <v>5.2340900000000001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587.65</v>
      </c>
      <c r="D71" s="36">
        <v>588.73333333333323</v>
      </c>
      <c r="E71" s="36">
        <v>583.41666666666652</v>
      </c>
      <c r="F71" s="36">
        <v>579.18333333333328</v>
      </c>
      <c r="G71" s="36">
        <v>573.86666666666656</v>
      </c>
      <c r="H71" s="36">
        <v>592.96666666666647</v>
      </c>
      <c r="I71" s="36">
        <v>598.2833333333333</v>
      </c>
      <c r="J71" s="36">
        <v>602.51666666666642</v>
      </c>
      <c r="K71" s="31">
        <v>594.04999999999995</v>
      </c>
      <c r="L71" s="31">
        <v>584.5</v>
      </c>
      <c r="M71" s="31">
        <v>7.7160599999999997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201.37</v>
      </c>
      <c r="D72" s="36">
        <v>202.22666666666669</v>
      </c>
      <c r="E72" s="36">
        <v>199.85333333333338</v>
      </c>
      <c r="F72" s="36">
        <v>198.3366666666667</v>
      </c>
      <c r="G72" s="36">
        <v>195.9633333333334</v>
      </c>
      <c r="H72" s="36">
        <v>203.74333333333337</v>
      </c>
      <c r="I72" s="36">
        <v>206.1166666666667</v>
      </c>
      <c r="J72" s="36">
        <v>207.63333333333335</v>
      </c>
      <c r="K72" s="31">
        <v>204.6</v>
      </c>
      <c r="L72" s="31">
        <v>200.71</v>
      </c>
      <c r="M72" s="31">
        <v>138.61713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250.7</v>
      </c>
      <c r="D73" s="36">
        <v>251.9</v>
      </c>
      <c r="E73" s="36">
        <v>249.15</v>
      </c>
      <c r="F73" s="36">
        <v>247.6</v>
      </c>
      <c r="G73" s="36">
        <v>244.85</v>
      </c>
      <c r="H73" s="36">
        <v>253.45000000000002</v>
      </c>
      <c r="I73" s="36">
        <v>256.20000000000005</v>
      </c>
      <c r="J73" s="36">
        <v>257.75</v>
      </c>
      <c r="K73" s="31">
        <v>254.65</v>
      </c>
      <c r="L73" s="31">
        <v>250.35</v>
      </c>
      <c r="M73" s="31">
        <v>93.893839999999997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118.9</v>
      </c>
      <c r="D74" s="36">
        <v>118.48333333333335</v>
      </c>
      <c r="E74" s="36">
        <v>117.5766666666667</v>
      </c>
      <c r="F74" s="36">
        <v>116.25333333333334</v>
      </c>
      <c r="G74" s="36">
        <v>115.34666666666669</v>
      </c>
      <c r="H74" s="36">
        <v>119.8066666666667</v>
      </c>
      <c r="I74" s="36">
        <v>120.71333333333334</v>
      </c>
      <c r="J74" s="36">
        <v>122.0366666666667</v>
      </c>
      <c r="K74" s="31">
        <v>119.39</v>
      </c>
      <c r="L74" s="31">
        <v>117.16</v>
      </c>
      <c r="M74" s="31">
        <v>53.735010000000003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61.86</v>
      </c>
      <c r="D75" s="36">
        <v>62.00333333333333</v>
      </c>
      <c r="E75" s="36">
        <v>61.656666666666659</v>
      </c>
      <c r="F75" s="36">
        <v>61.453333333333326</v>
      </c>
      <c r="G75" s="36">
        <v>61.106666666666655</v>
      </c>
      <c r="H75" s="36">
        <v>62.206666666666663</v>
      </c>
      <c r="I75" s="36">
        <v>62.553333333333327</v>
      </c>
      <c r="J75" s="36">
        <v>62.756666666666668</v>
      </c>
      <c r="K75" s="31">
        <v>62.35</v>
      </c>
      <c r="L75" s="31">
        <v>61.8</v>
      </c>
      <c r="M75" s="31">
        <v>36.245669999999997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1467.85</v>
      </c>
      <c r="D76" s="36">
        <v>1467.3833333333332</v>
      </c>
      <c r="E76" s="36">
        <v>1457.8166666666664</v>
      </c>
      <c r="F76" s="36">
        <v>1447.7833333333331</v>
      </c>
      <c r="G76" s="36">
        <v>1438.2166666666662</v>
      </c>
      <c r="H76" s="36">
        <v>1477.4166666666665</v>
      </c>
      <c r="I76" s="36">
        <v>1486.9833333333331</v>
      </c>
      <c r="J76" s="36">
        <v>1497.0166666666667</v>
      </c>
      <c r="K76" s="31">
        <v>1476.95</v>
      </c>
      <c r="L76" s="31">
        <v>1457.35</v>
      </c>
      <c r="M76" s="31">
        <v>2.98888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6368.25</v>
      </c>
      <c r="D77" s="36">
        <v>6385.416666666667</v>
      </c>
      <c r="E77" s="36">
        <v>6332.8333333333339</v>
      </c>
      <c r="F77" s="36">
        <v>6297.416666666667</v>
      </c>
      <c r="G77" s="36">
        <v>6244.8333333333339</v>
      </c>
      <c r="H77" s="36">
        <v>6420.8333333333339</v>
      </c>
      <c r="I77" s="36">
        <v>6473.4166666666679</v>
      </c>
      <c r="J77" s="36">
        <v>6508.8333333333339</v>
      </c>
      <c r="K77" s="31">
        <v>6438</v>
      </c>
      <c r="L77" s="31">
        <v>6350</v>
      </c>
      <c r="M77" s="31">
        <v>0.21326999999999999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576.79999999999995</v>
      </c>
      <c r="D78" s="36">
        <v>577.61666666666667</v>
      </c>
      <c r="E78" s="36">
        <v>574.23333333333335</v>
      </c>
      <c r="F78" s="36">
        <v>571.66666666666663</v>
      </c>
      <c r="G78" s="36">
        <v>568.2833333333333</v>
      </c>
      <c r="H78" s="36">
        <v>580.18333333333339</v>
      </c>
      <c r="I78" s="36">
        <v>583.56666666666683</v>
      </c>
      <c r="J78" s="36">
        <v>586.13333333333344</v>
      </c>
      <c r="K78" s="31">
        <v>581</v>
      </c>
      <c r="L78" s="31">
        <v>575.04999999999995</v>
      </c>
      <c r="M78" s="31">
        <v>4.7134900000000002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1320.25</v>
      </c>
      <c r="D79" s="36">
        <v>1330.0833333333333</v>
      </c>
      <c r="E79" s="36">
        <v>1305.1666666666665</v>
      </c>
      <c r="F79" s="36">
        <v>1290.0833333333333</v>
      </c>
      <c r="G79" s="36">
        <v>1265.1666666666665</v>
      </c>
      <c r="H79" s="36">
        <v>1345.1666666666665</v>
      </c>
      <c r="I79" s="36">
        <v>1370.083333333333</v>
      </c>
      <c r="J79" s="36">
        <v>1385.1666666666665</v>
      </c>
      <c r="K79" s="31">
        <v>1355</v>
      </c>
      <c r="L79" s="31">
        <v>1315</v>
      </c>
      <c r="M79" s="31">
        <v>17.648949999999999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297.14999999999998</v>
      </c>
      <c r="D80" s="36">
        <v>298.41666666666669</v>
      </c>
      <c r="E80" s="36">
        <v>295.48333333333335</v>
      </c>
      <c r="F80" s="36">
        <v>293.81666666666666</v>
      </c>
      <c r="G80" s="36">
        <v>290.88333333333333</v>
      </c>
      <c r="H80" s="36">
        <v>300.08333333333337</v>
      </c>
      <c r="I80" s="36">
        <v>303.01666666666665</v>
      </c>
      <c r="J80" s="36">
        <v>304.68333333333339</v>
      </c>
      <c r="K80" s="31">
        <v>301.35000000000002</v>
      </c>
      <c r="L80" s="31">
        <v>296.75</v>
      </c>
      <c r="M80" s="31">
        <v>139.71487999999999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1567.1</v>
      </c>
      <c r="D81" s="36">
        <v>1574.0666666666666</v>
      </c>
      <c r="E81" s="36">
        <v>1557.0833333333333</v>
      </c>
      <c r="F81" s="36">
        <v>1547.0666666666666</v>
      </c>
      <c r="G81" s="36">
        <v>1530.0833333333333</v>
      </c>
      <c r="H81" s="36">
        <v>1584.0833333333333</v>
      </c>
      <c r="I81" s="36">
        <v>1601.0666666666668</v>
      </c>
      <c r="J81" s="36">
        <v>1611.0833333333333</v>
      </c>
      <c r="K81" s="31">
        <v>1591.05</v>
      </c>
      <c r="L81" s="31">
        <v>1564.05</v>
      </c>
      <c r="M81" s="31">
        <v>8.7814499999999995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286.35000000000002</v>
      </c>
      <c r="D82" s="36">
        <v>287.46666666666664</v>
      </c>
      <c r="E82" s="36">
        <v>284.73333333333329</v>
      </c>
      <c r="F82" s="36">
        <v>283.11666666666667</v>
      </c>
      <c r="G82" s="36">
        <v>280.38333333333333</v>
      </c>
      <c r="H82" s="36">
        <v>289.08333333333326</v>
      </c>
      <c r="I82" s="36">
        <v>291.81666666666661</v>
      </c>
      <c r="J82" s="36">
        <v>293.43333333333322</v>
      </c>
      <c r="K82" s="31">
        <v>290.2</v>
      </c>
      <c r="L82" s="31">
        <v>285.85000000000002</v>
      </c>
      <c r="M82" s="31">
        <v>56.77328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355.4</v>
      </c>
      <c r="D83" s="36">
        <v>356.2</v>
      </c>
      <c r="E83" s="36">
        <v>352.7</v>
      </c>
      <c r="F83" s="36">
        <v>350</v>
      </c>
      <c r="G83" s="36">
        <v>346.5</v>
      </c>
      <c r="H83" s="36">
        <v>358.9</v>
      </c>
      <c r="I83" s="36">
        <v>362.4</v>
      </c>
      <c r="J83" s="36">
        <v>365.09999999999997</v>
      </c>
      <c r="K83" s="31">
        <v>359.7</v>
      </c>
      <c r="L83" s="31">
        <v>353.5</v>
      </c>
      <c r="M83" s="31">
        <v>92.892589999999998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1560.6</v>
      </c>
      <c r="D84" s="36">
        <v>1566.0666666666666</v>
      </c>
      <c r="E84" s="36">
        <v>1553.1333333333332</v>
      </c>
      <c r="F84" s="36">
        <v>1545.6666666666665</v>
      </c>
      <c r="G84" s="36">
        <v>1532.7333333333331</v>
      </c>
      <c r="H84" s="36">
        <v>1573.5333333333333</v>
      </c>
      <c r="I84" s="36">
        <v>1586.4666666666667</v>
      </c>
      <c r="J84" s="36">
        <v>1593.9333333333334</v>
      </c>
      <c r="K84" s="31">
        <v>1579</v>
      </c>
      <c r="L84" s="31">
        <v>1558.6</v>
      </c>
      <c r="M84" s="31">
        <v>45.462949999999999</v>
      </c>
      <c r="N84" s="1"/>
      <c r="O84" s="1"/>
    </row>
    <row r="85" spans="1:15" ht="12.75" customHeight="1">
      <c r="A85" s="33">
        <v>75</v>
      </c>
      <c r="B85" s="53" t="s">
        <v>788</v>
      </c>
      <c r="C85" s="31">
        <v>871.35</v>
      </c>
      <c r="D85" s="36">
        <v>864.78333333333342</v>
      </c>
      <c r="E85" s="36">
        <v>845.76666666666688</v>
      </c>
      <c r="F85" s="36">
        <v>820.18333333333351</v>
      </c>
      <c r="G85" s="36">
        <v>801.16666666666697</v>
      </c>
      <c r="H85" s="36">
        <v>890.36666666666679</v>
      </c>
      <c r="I85" s="36">
        <v>909.38333333333344</v>
      </c>
      <c r="J85" s="36">
        <v>934.9666666666667</v>
      </c>
      <c r="K85" s="31">
        <v>883.8</v>
      </c>
      <c r="L85" s="31">
        <v>839.2</v>
      </c>
      <c r="M85" s="31">
        <v>11.64842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361.9</v>
      </c>
      <c r="D86" s="36">
        <v>363.21666666666664</v>
      </c>
      <c r="E86" s="36">
        <v>359.73333333333329</v>
      </c>
      <c r="F86" s="36">
        <v>357.56666666666666</v>
      </c>
      <c r="G86" s="36">
        <v>354.08333333333331</v>
      </c>
      <c r="H86" s="36">
        <v>365.38333333333327</v>
      </c>
      <c r="I86" s="36">
        <v>368.86666666666662</v>
      </c>
      <c r="J86" s="36">
        <v>371.03333333333325</v>
      </c>
      <c r="K86" s="31">
        <v>366.7</v>
      </c>
      <c r="L86" s="31">
        <v>361.05</v>
      </c>
      <c r="M86" s="31">
        <v>25.139140000000001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1333.1</v>
      </c>
      <c r="D87" s="36">
        <v>1330.6833333333332</v>
      </c>
      <c r="E87" s="36">
        <v>1322.7666666666664</v>
      </c>
      <c r="F87" s="36">
        <v>1312.4333333333332</v>
      </c>
      <c r="G87" s="36">
        <v>1304.5166666666664</v>
      </c>
      <c r="H87" s="36">
        <v>1341.0166666666664</v>
      </c>
      <c r="I87" s="36">
        <v>1348.9333333333329</v>
      </c>
      <c r="J87" s="36">
        <v>1359.2666666666664</v>
      </c>
      <c r="K87" s="31">
        <v>1338.6</v>
      </c>
      <c r="L87" s="31">
        <v>1320.35</v>
      </c>
      <c r="M87" s="31">
        <v>0.54030999999999996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669.3</v>
      </c>
      <c r="D88" s="36">
        <v>670.25</v>
      </c>
      <c r="E88" s="36">
        <v>661.55</v>
      </c>
      <c r="F88" s="36">
        <v>653.79999999999995</v>
      </c>
      <c r="G88" s="36">
        <v>645.09999999999991</v>
      </c>
      <c r="H88" s="36">
        <v>678</v>
      </c>
      <c r="I88" s="36">
        <v>686.7</v>
      </c>
      <c r="J88" s="36">
        <v>694.45</v>
      </c>
      <c r="K88" s="31">
        <v>678.95</v>
      </c>
      <c r="L88" s="31">
        <v>662.5</v>
      </c>
      <c r="M88" s="31">
        <v>22.308060000000001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8294.9500000000007</v>
      </c>
      <c r="D89" s="36">
        <v>8237.1166666666668</v>
      </c>
      <c r="E89" s="36">
        <v>8119.2333333333336</v>
      </c>
      <c r="F89" s="36">
        <v>7943.5166666666664</v>
      </c>
      <c r="G89" s="36">
        <v>7825.6333333333332</v>
      </c>
      <c r="H89" s="36">
        <v>8412.8333333333339</v>
      </c>
      <c r="I89" s="36">
        <v>8530.716666666669</v>
      </c>
      <c r="J89" s="36">
        <v>8706.4333333333343</v>
      </c>
      <c r="K89" s="31">
        <v>8355</v>
      </c>
      <c r="L89" s="31">
        <v>8061.4</v>
      </c>
      <c r="M89" s="31">
        <v>0.19248000000000001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1683.75</v>
      </c>
      <c r="D90" s="36">
        <v>1673.9166666666667</v>
      </c>
      <c r="E90" s="36">
        <v>1659.8333333333335</v>
      </c>
      <c r="F90" s="36">
        <v>1635.9166666666667</v>
      </c>
      <c r="G90" s="36">
        <v>1621.8333333333335</v>
      </c>
      <c r="H90" s="36">
        <v>1697.8333333333335</v>
      </c>
      <c r="I90" s="36">
        <v>1711.916666666667</v>
      </c>
      <c r="J90" s="36">
        <v>1735.8333333333335</v>
      </c>
      <c r="K90" s="31">
        <v>1688</v>
      </c>
      <c r="L90" s="31">
        <v>1650</v>
      </c>
      <c r="M90" s="31">
        <v>2.2667999999999999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2673.75</v>
      </c>
      <c r="D91" s="36">
        <v>2619.9166666666665</v>
      </c>
      <c r="E91" s="36">
        <v>2528.833333333333</v>
      </c>
      <c r="F91" s="36">
        <v>2383.9166666666665</v>
      </c>
      <c r="G91" s="36">
        <v>2292.833333333333</v>
      </c>
      <c r="H91" s="36">
        <v>2764.833333333333</v>
      </c>
      <c r="I91" s="36">
        <v>2855.9166666666661</v>
      </c>
      <c r="J91" s="36">
        <v>3000.833333333333</v>
      </c>
      <c r="K91" s="31">
        <v>2711</v>
      </c>
      <c r="L91" s="31">
        <v>2475</v>
      </c>
      <c r="M91" s="31">
        <v>26.1557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506.5</v>
      </c>
      <c r="D92" s="36">
        <v>508.83333333333331</v>
      </c>
      <c r="E92" s="36">
        <v>501.71666666666658</v>
      </c>
      <c r="F92" s="36">
        <v>496.93333333333328</v>
      </c>
      <c r="G92" s="36">
        <v>489.81666666666655</v>
      </c>
      <c r="H92" s="36">
        <v>513.61666666666656</v>
      </c>
      <c r="I92" s="36">
        <v>520.73333333333335</v>
      </c>
      <c r="J92" s="36">
        <v>525.51666666666665</v>
      </c>
      <c r="K92" s="31">
        <v>515.95000000000005</v>
      </c>
      <c r="L92" s="31">
        <v>504.05</v>
      </c>
      <c r="M92" s="31">
        <v>3.1140300000000001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32399.25</v>
      </c>
      <c r="D93" s="36">
        <v>32467.95</v>
      </c>
      <c r="E93" s="36">
        <v>32151.300000000003</v>
      </c>
      <c r="F93" s="36">
        <v>31903.350000000002</v>
      </c>
      <c r="G93" s="36">
        <v>31586.700000000004</v>
      </c>
      <c r="H93" s="36">
        <v>32715.9</v>
      </c>
      <c r="I93" s="36">
        <v>33032.550000000003</v>
      </c>
      <c r="J93" s="36">
        <v>33280.5</v>
      </c>
      <c r="K93" s="31">
        <v>32784.6</v>
      </c>
      <c r="L93" s="31">
        <v>32220</v>
      </c>
      <c r="M93" s="31">
        <v>0.29276999999999997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1245.0999999999999</v>
      </c>
      <c r="D94" s="36">
        <v>1262.0333333333333</v>
      </c>
      <c r="E94" s="36">
        <v>1222.0666666666666</v>
      </c>
      <c r="F94" s="36">
        <v>1199.0333333333333</v>
      </c>
      <c r="G94" s="36">
        <v>1159.0666666666666</v>
      </c>
      <c r="H94" s="36">
        <v>1285.0666666666666</v>
      </c>
      <c r="I94" s="36">
        <v>1325.0333333333333</v>
      </c>
      <c r="J94" s="36">
        <v>1348.0666666666666</v>
      </c>
      <c r="K94" s="31">
        <v>1302</v>
      </c>
      <c r="L94" s="31">
        <v>1239</v>
      </c>
      <c r="M94" s="31">
        <v>9.9797799999999999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5916.05</v>
      </c>
      <c r="D95" s="36">
        <v>5910.0166666666664</v>
      </c>
      <c r="E95" s="36">
        <v>5876.0333333333328</v>
      </c>
      <c r="F95" s="36">
        <v>5836.0166666666664</v>
      </c>
      <c r="G95" s="36">
        <v>5802.0333333333328</v>
      </c>
      <c r="H95" s="36">
        <v>5950.0333333333328</v>
      </c>
      <c r="I95" s="36">
        <v>5984.0166666666664</v>
      </c>
      <c r="J95" s="36">
        <v>6024.0333333333328</v>
      </c>
      <c r="K95" s="31">
        <v>5944</v>
      </c>
      <c r="L95" s="31">
        <v>5870</v>
      </c>
      <c r="M95" s="31">
        <v>2.5813299999999999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2067.65</v>
      </c>
      <c r="D96" s="36">
        <v>2086.4333333333329</v>
      </c>
      <c r="E96" s="36">
        <v>2042.8666666666659</v>
      </c>
      <c r="F96" s="36">
        <v>2018.083333333333</v>
      </c>
      <c r="G96" s="36">
        <v>1974.516666666666</v>
      </c>
      <c r="H96" s="36">
        <v>2111.2166666666658</v>
      </c>
      <c r="I96" s="36">
        <v>2154.7833333333324</v>
      </c>
      <c r="J96" s="36">
        <v>2179.5666666666657</v>
      </c>
      <c r="K96" s="31">
        <v>2130</v>
      </c>
      <c r="L96" s="31">
        <v>2061.65</v>
      </c>
      <c r="M96" s="31">
        <v>1.5023299999999999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721.7</v>
      </c>
      <c r="D97" s="36">
        <v>724.33333333333337</v>
      </c>
      <c r="E97" s="36">
        <v>715.16666666666674</v>
      </c>
      <c r="F97" s="36">
        <v>708.63333333333333</v>
      </c>
      <c r="G97" s="36">
        <v>699.4666666666667</v>
      </c>
      <c r="H97" s="36">
        <v>730.86666666666679</v>
      </c>
      <c r="I97" s="36">
        <v>740.03333333333353</v>
      </c>
      <c r="J97" s="36">
        <v>746.56666666666683</v>
      </c>
      <c r="K97" s="31">
        <v>733.5</v>
      </c>
      <c r="L97" s="31">
        <v>717.8</v>
      </c>
      <c r="M97" s="31">
        <v>0.83087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197.77</v>
      </c>
      <c r="D98" s="36">
        <v>197.26666666666665</v>
      </c>
      <c r="E98" s="36">
        <v>195.20333333333329</v>
      </c>
      <c r="F98" s="36">
        <v>192.63666666666663</v>
      </c>
      <c r="G98" s="36">
        <v>190.57333333333327</v>
      </c>
      <c r="H98" s="36">
        <v>199.83333333333331</v>
      </c>
      <c r="I98" s="36">
        <v>201.8966666666667</v>
      </c>
      <c r="J98" s="36">
        <v>204.46333333333334</v>
      </c>
      <c r="K98" s="31">
        <v>199.33</v>
      </c>
      <c r="L98" s="31">
        <v>194.7</v>
      </c>
      <c r="M98" s="31">
        <v>53.263559999999998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689.4</v>
      </c>
      <c r="D99" s="36">
        <v>688.85</v>
      </c>
      <c r="E99" s="36">
        <v>682.05000000000007</v>
      </c>
      <c r="F99" s="36">
        <v>674.7</v>
      </c>
      <c r="G99" s="36">
        <v>667.90000000000009</v>
      </c>
      <c r="H99" s="36">
        <v>696.2</v>
      </c>
      <c r="I99" s="36">
        <v>703</v>
      </c>
      <c r="J99" s="36">
        <v>710.35</v>
      </c>
      <c r="K99" s="31">
        <v>695.65</v>
      </c>
      <c r="L99" s="31">
        <v>681.5</v>
      </c>
      <c r="M99" s="31">
        <v>19.535789999999999</v>
      </c>
      <c r="N99" s="1"/>
      <c r="O99" s="1"/>
    </row>
    <row r="100" spans="1:15" ht="12.75" customHeight="1">
      <c r="A100" s="33">
        <v>90</v>
      </c>
      <c r="B100" s="53" t="s">
        <v>784</v>
      </c>
      <c r="C100" s="31">
        <v>585.04999999999995</v>
      </c>
      <c r="D100" s="36">
        <v>590.4</v>
      </c>
      <c r="E100" s="36">
        <v>577.94999999999993</v>
      </c>
      <c r="F100" s="36">
        <v>570.84999999999991</v>
      </c>
      <c r="G100" s="36">
        <v>558.39999999999986</v>
      </c>
      <c r="H100" s="36">
        <v>597.5</v>
      </c>
      <c r="I100" s="36">
        <v>609.95000000000005</v>
      </c>
      <c r="J100" s="36">
        <v>617.05000000000007</v>
      </c>
      <c r="K100" s="31">
        <v>602.85</v>
      </c>
      <c r="L100" s="31">
        <v>583.29999999999995</v>
      </c>
      <c r="M100" s="31">
        <v>7.8419299999999996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4640.55</v>
      </c>
      <c r="D101" s="36">
        <v>4608.7166666666662</v>
      </c>
      <c r="E101" s="36">
        <v>4568.4333333333325</v>
      </c>
      <c r="F101" s="36">
        <v>4496.3166666666666</v>
      </c>
      <c r="G101" s="36">
        <v>4456.0333333333328</v>
      </c>
      <c r="H101" s="36">
        <v>4680.8333333333321</v>
      </c>
      <c r="I101" s="36">
        <v>4721.1166666666668</v>
      </c>
      <c r="J101" s="36">
        <v>4793.2333333333318</v>
      </c>
      <c r="K101" s="31">
        <v>4649</v>
      </c>
      <c r="L101" s="31">
        <v>4536.6000000000004</v>
      </c>
      <c r="M101" s="31">
        <v>0.41314000000000001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323.35000000000002</v>
      </c>
      <c r="D102" s="36">
        <v>324.25</v>
      </c>
      <c r="E102" s="36">
        <v>321.55</v>
      </c>
      <c r="F102" s="36">
        <v>319.75</v>
      </c>
      <c r="G102" s="36">
        <v>317.05</v>
      </c>
      <c r="H102" s="36">
        <v>326.05</v>
      </c>
      <c r="I102" s="36">
        <v>328.75000000000006</v>
      </c>
      <c r="J102" s="36">
        <v>330.55</v>
      </c>
      <c r="K102" s="31">
        <v>326.95</v>
      </c>
      <c r="L102" s="31">
        <v>322.45</v>
      </c>
      <c r="M102" s="31">
        <v>1.46411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276.10000000000002</v>
      </c>
      <c r="D103" s="36">
        <v>276.38333333333338</v>
      </c>
      <c r="E103" s="36">
        <v>273.26666666666677</v>
      </c>
      <c r="F103" s="36">
        <v>270.43333333333339</v>
      </c>
      <c r="G103" s="36">
        <v>267.31666666666678</v>
      </c>
      <c r="H103" s="36">
        <v>279.21666666666675</v>
      </c>
      <c r="I103" s="36">
        <v>282.33333333333343</v>
      </c>
      <c r="J103" s="36">
        <v>285.16666666666674</v>
      </c>
      <c r="K103" s="31">
        <v>279.5</v>
      </c>
      <c r="L103" s="31">
        <v>273.55</v>
      </c>
      <c r="M103" s="31">
        <v>3.4511699999999998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882.9</v>
      </c>
      <c r="D104" s="36">
        <v>883.88333333333333</v>
      </c>
      <c r="E104" s="36">
        <v>877.76666666666665</v>
      </c>
      <c r="F104" s="36">
        <v>872.63333333333333</v>
      </c>
      <c r="G104" s="36">
        <v>866.51666666666665</v>
      </c>
      <c r="H104" s="36">
        <v>889.01666666666665</v>
      </c>
      <c r="I104" s="36">
        <v>895.13333333333321</v>
      </c>
      <c r="J104" s="36">
        <v>900.26666666666665</v>
      </c>
      <c r="K104" s="31">
        <v>890</v>
      </c>
      <c r="L104" s="31">
        <v>878.75</v>
      </c>
      <c r="M104" s="31">
        <v>2.9041399999999999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111.42</v>
      </c>
      <c r="D105" s="36">
        <v>112.02666666666666</v>
      </c>
      <c r="E105" s="36">
        <v>110.59333333333332</v>
      </c>
      <c r="F105" s="36">
        <v>109.76666666666667</v>
      </c>
      <c r="G105" s="36">
        <v>108.33333333333333</v>
      </c>
      <c r="H105" s="36">
        <v>112.85333333333331</v>
      </c>
      <c r="I105" s="36">
        <v>114.28666666666665</v>
      </c>
      <c r="J105" s="36">
        <v>115.1133333333333</v>
      </c>
      <c r="K105" s="31">
        <v>113.46</v>
      </c>
      <c r="L105" s="31">
        <v>111.2</v>
      </c>
      <c r="M105" s="31">
        <v>167.64306999999999</v>
      </c>
      <c r="N105" s="1"/>
      <c r="O105" s="1"/>
    </row>
    <row r="106" spans="1:15" ht="12.75" customHeight="1">
      <c r="A106" s="33">
        <v>96</v>
      </c>
      <c r="B106" s="53" t="s">
        <v>806</v>
      </c>
      <c r="C106" s="31">
        <v>1933.6</v>
      </c>
      <c r="D106" s="36">
        <v>1919.25</v>
      </c>
      <c r="E106" s="36">
        <v>1888.5</v>
      </c>
      <c r="F106" s="36">
        <v>1843.4</v>
      </c>
      <c r="G106" s="36">
        <v>1812.65</v>
      </c>
      <c r="H106" s="36">
        <v>1964.35</v>
      </c>
      <c r="I106" s="36">
        <v>1995.1</v>
      </c>
      <c r="J106" s="36">
        <v>2040.1999999999998</v>
      </c>
      <c r="K106" s="31">
        <v>1950</v>
      </c>
      <c r="L106" s="31">
        <v>1874.15</v>
      </c>
      <c r="M106" s="31">
        <v>2.7906399999999998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212.1</v>
      </c>
      <c r="D107" s="36">
        <v>210.83333333333334</v>
      </c>
      <c r="E107" s="36">
        <v>208.26666666666668</v>
      </c>
      <c r="F107" s="36">
        <v>204.43333333333334</v>
      </c>
      <c r="G107" s="36">
        <v>201.86666666666667</v>
      </c>
      <c r="H107" s="36">
        <v>214.66666666666669</v>
      </c>
      <c r="I107" s="36">
        <v>217.23333333333335</v>
      </c>
      <c r="J107" s="36">
        <v>221.06666666666669</v>
      </c>
      <c r="K107" s="31">
        <v>213.4</v>
      </c>
      <c r="L107" s="31">
        <v>207</v>
      </c>
      <c r="M107" s="31">
        <v>5.8131199999999996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1515</v>
      </c>
      <c r="D108" s="36">
        <v>1517.8833333333332</v>
      </c>
      <c r="E108" s="36">
        <v>1503.7666666666664</v>
      </c>
      <c r="F108" s="36">
        <v>1492.5333333333333</v>
      </c>
      <c r="G108" s="36">
        <v>1478.4166666666665</v>
      </c>
      <c r="H108" s="36">
        <v>1529.1166666666663</v>
      </c>
      <c r="I108" s="36">
        <v>1543.2333333333331</v>
      </c>
      <c r="J108" s="36">
        <v>1554.4666666666662</v>
      </c>
      <c r="K108" s="31">
        <v>1532</v>
      </c>
      <c r="L108" s="31">
        <v>1506.65</v>
      </c>
      <c r="M108" s="31">
        <v>1.74275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268.5</v>
      </c>
      <c r="D109" s="36">
        <v>268.65000000000003</v>
      </c>
      <c r="E109" s="36">
        <v>262.80000000000007</v>
      </c>
      <c r="F109" s="36">
        <v>257.10000000000002</v>
      </c>
      <c r="G109" s="36">
        <v>251.25000000000006</v>
      </c>
      <c r="H109" s="36">
        <v>274.35000000000008</v>
      </c>
      <c r="I109" s="36">
        <v>280.2000000000001</v>
      </c>
      <c r="J109" s="36">
        <v>285.90000000000009</v>
      </c>
      <c r="K109" s="31">
        <v>274.5</v>
      </c>
      <c r="L109" s="31">
        <v>262.95</v>
      </c>
      <c r="M109" s="31">
        <v>124.45079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2848.55</v>
      </c>
      <c r="D110" s="36">
        <v>2845.6666666666665</v>
      </c>
      <c r="E110" s="36">
        <v>2806.4333333333329</v>
      </c>
      <c r="F110" s="36">
        <v>2764.3166666666666</v>
      </c>
      <c r="G110" s="36">
        <v>2725.083333333333</v>
      </c>
      <c r="H110" s="36">
        <v>2887.7833333333328</v>
      </c>
      <c r="I110" s="36">
        <v>2927.0166666666664</v>
      </c>
      <c r="J110" s="36">
        <v>2969.1333333333328</v>
      </c>
      <c r="K110" s="31">
        <v>2884.9</v>
      </c>
      <c r="L110" s="31">
        <v>2803.55</v>
      </c>
      <c r="M110" s="31">
        <v>2.39229</v>
      </c>
      <c r="N110" s="1"/>
      <c r="O110" s="1"/>
    </row>
    <row r="111" spans="1:15" ht="12.75" customHeight="1">
      <c r="A111" s="33">
        <v>101</v>
      </c>
      <c r="B111" s="53" t="s">
        <v>845</v>
      </c>
      <c r="C111" s="31">
        <v>906.85</v>
      </c>
      <c r="D111" s="36">
        <v>905.33333333333337</v>
      </c>
      <c r="E111" s="36">
        <v>895.66666666666674</v>
      </c>
      <c r="F111" s="36">
        <v>884.48333333333335</v>
      </c>
      <c r="G111" s="36">
        <v>874.81666666666672</v>
      </c>
      <c r="H111" s="36">
        <v>916.51666666666677</v>
      </c>
      <c r="I111" s="36">
        <v>926.18333333333351</v>
      </c>
      <c r="J111" s="36">
        <v>937.36666666666679</v>
      </c>
      <c r="K111" s="31">
        <v>915</v>
      </c>
      <c r="L111" s="31">
        <v>894.15</v>
      </c>
      <c r="M111" s="31">
        <v>0.81650999999999996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60.69</v>
      </c>
      <c r="D112" s="36">
        <v>60.836666666666666</v>
      </c>
      <c r="E112" s="36">
        <v>60.453333333333333</v>
      </c>
      <c r="F112" s="36">
        <v>60.216666666666669</v>
      </c>
      <c r="G112" s="36">
        <v>59.833333333333336</v>
      </c>
      <c r="H112" s="36">
        <v>61.073333333333331</v>
      </c>
      <c r="I112" s="36">
        <v>61.456666666666671</v>
      </c>
      <c r="J112" s="36">
        <v>61.693333333333328</v>
      </c>
      <c r="K112" s="31">
        <v>61.22</v>
      </c>
      <c r="L112" s="31">
        <v>60.6</v>
      </c>
      <c r="M112" s="31">
        <v>20.1919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1421.45</v>
      </c>
      <c r="D113" s="36">
        <v>1426.5</v>
      </c>
      <c r="E113" s="36">
        <v>1411.55</v>
      </c>
      <c r="F113" s="36">
        <v>1401.6499999999999</v>
      </c>
      <c r="G113" s="36">
        <v>1386.6999999999998</v>
      </c>
      <c r="H113" s="36">
        <v>1436.4</v>
      </c>
      <c r="I113" s="36">
        <v>1451.35</v>
      </c>
      <c r="J113" s="36">
        <v>1461.2500000000002</v>
      </c>
      <c r="K113" s="31">
        <v>1441.45</v>
      </c>
      <c r="L113" s="31">
        <v>1416.6</v>
      </c>
      <c r="M113" s="31">
        <v>17.528120000000001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797.7</v>
      </c>
      <c r="D114" s="36">
        <v>794.68333333333339</v>
      </c>
      <c r="E114" s="36">
        <v>790.36666666666679</v>
      </c>
      <c r="F114" s="36">
        <v>783.03333333333342</v>
      </c>
      <c r="G114" s="36">
        <v>778.71666666666681</v>
      </c>
      <c r="H114" s="36">
        <v>802.01666666666677</v>
      </c>
      <c r="I114" s="36">
        <v>806.33333333333337</v>
      </c>
      <c r="J114" s="36">
        <v>813.66666666666674</v>
      </c>
      <c r="K114" s="31">
        <v>799</v>
      </c>
      <c r="L114" s="31">
        <v>787.35</v>
      </c>
      <c r="M114" s="31">
        <v>0.93696000000000002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2292.4499999999998</v>
      </c>
      <c r="D115" s="36">
        <v>2306.4166666666665</v>
      </c>
      <c r="E115" s="36">
        <v>2268.0333333333328</v>
      </c>
      <c r="F115" s="36">
        <v>2243.6166666666663</v>
      </c>
      <c r="G115" s="36">
        <v>2205.2333333333327</v>
      </c>
      <c r="H115" s="36">
        <v>2330.833333333333</v>
      </c>
      <c r="I115" s="36">
        <v>2369.2166666666672</v>
      </c>
      <c r="J115" s="36">
        <v>2393.6333333333332</v>
      </c>
      <c r="K115" s="31">
        <v>2344.8000000000002</v>
      </c>
      <c r="L115" s="31">
        <v>2282</v>
      </c>
      <c r="M115" s="31">
        <v>1.2323299999999999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9058.7999999999993</v>
      </c>
      <c r="D116" s="36">
        <v>9165</v>
      </c>
      <c r="E116" s="36">
        <v>8928.7999999999993</v>
      </c>
      <c r="F116" s="36">
        <v>8798.7999999999993</v>
      </c>
      <c r="G116" s="36">
        <v>8562.5999999999985</v>
      </c>
      <c r="H116" s="36">
        <v>9295</v>
      </c>
      <c r="I116" s="36">
        <v>9531.2000000000007</v>
      </c>
      <c r="J116" s="36">
        <v>9661.2000000000007</v>
      </c>
      <c r="K116" s="31">
        <v>9401.2000000000007</v>
      </c>
      <c r="L116" s="31">
        <v>9035</v>
      </c>
      <c r="M116" s="31">
        <v>0.28348000000000001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876.05</v>
      </c>
      <c r="D117" s="36">
        <v>869.41666666666663</v>
      </c>
      <c r="E117" s="36">
        <v>859.83333333333326</v>
      </c>
      <c r="F117" s="36">
        <v>843.61666666666667</v>
      </c>
      <c r="G117" s="36">
        <v>834.0333333333333</v>
      </c>
      <c r="H117" s="36">
        <v>885.63333333333321</v>
      </c>
      <c r="I117" s="36">
        <v>895.21666666666647</v>
      </c>
      <c r="J117" s="36">
        <v>911.43333333333317</v>
      </c>
      <c r="K117" s="31">
        <v>879</v>
      </c>
      <c r="L117" s="31">
        <v>853.2</v>
      </c>
      <c r="M117" s="31">
        <v>2.4960200000000001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528.45000000000005</v>
      </c>
      <c r="D118" s="36">
        <v>530.08333333333337</v>
      </c>
      <c r="E118" s="36">
        <v>525.16666666666674</v>
      </c>
      <c r="F118" s="36">
        <v>521.88333333333333</v>
      </c>
      <c r="G118" s="36">
        <v>516.9666666666667</v>
      </c>
      <c r="H118" s="36">
        <v>533.36666666666679</v>
      </c>
      <c r="I118" s="36">
        <v>538.28333333333353</v>
      </c>
      <c r="J118" s="36">
        <v>541.56666666666683</v>
      </c>
      <c r="K118" s="31">
        <v>535</v>
      </c>
      <c r="L118" s="31">
        <v>526.79999999999995</v>
      </c>
      <c r="M118" s="31">
        <v>12.976139999999999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499.6</v>
      </c>
      <c r="D119" s="36">
        <v>499.91666666666669</v>
      </c>
      <c r="E119" s="36">
        <v>497.18333333333339</v>
      </c>
      <c r="F119" s="36">
        <v>494.76666666666671</v>
      </c>
      <c r="G119" s="36">
        <v>492.03333333333342</v>
      </c>
      <c r="H119" s="36">
        <v>502.33333333333337</v>
      </c>
      <c r="I119" s="36">
        <v>505.06666666666661</v>
      </c>
      <c r="J119" s="36">
        <v>507.48333333333335</v>
      </c>
      <c r="K119" s="31">
        <v>502.65</v>
      </c>
      <c r="L119" s="31">
        <v>497.5</v>
      </c>
      <c r="M119" s="31">
        <v>1.2491300000000001</v>
      </c>
      <c r="N119" s="1"/>
      <c r="O119" s="1"/>
    </row>
    <row r="120" spans="1:15" ht="12.75" customHeight="1">
      <c r="A120" s="33">
        <v>110</v>
      </c>
      <c r="B120" s="53" t="s">
        <v>846</v>
      </c>
      <c r="C120" s="31">
        <v>983.45</v>
      </c>
      <c r="D120" s="36">
        <v>983.1</v>
      </c>
      <c r="E120" s="36">
        <v>978.80000000000007</v>
      </c>
      <c r="F120" s="36">
        <v>974.15000000000009</v>
      </c>
      <c r="G120" s="36">
        <v>969.85000000000014</v>
      </c>
      <c r="H120" s="36">
        <v>987.75</v>
      </c>
      <c r="I120" s="36">
        <v>992.05</v>
      </c>
      <c r="J120" s="36">
        <v>996.69999999999993</v>
      </c>
      <c r="K120" s="31">
        <v>987.4</v>
      </c>
      <c r="L120" s="31">
        <v>978.45</v>
      </c>
      <c r="M120" s="31">
        <v>2.3351000000000002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1683.1</v>
      </c>
      <c r="D121" s="36">
        <v>1686.3666666666668</v>
      </c>
      <c r="E121" s="36">
        <v>1662.7333333333336</v>
      </c>
      <c r="F121" s="36">
        <v>1642.3666666666668</v>
      </c>
      <c r="G121" s="36">
        <v>1618.7333333333336</v>
      </c>
      <c r="H121" s="36">
        <v>1706.7333333333336</v>
      </c>
      <c r="I121" s="36">
        <v>1730.3666666666668</v>
      </c>
      <c r="J121" s="36">
        <v>1750.7333333333336</v>
      </c>
      <c r="K121" s="31">
        <v>1710</v>
      </c>
      <c r="L121" s="31">
        <v>1666</v>
      </c>
      <c r="M121" s="31">
        <v>2.86802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1500</v>
      </c>
      <c r="D122" s="36">
        <v>1490.5166666666664</v>
      </c>
      <c r="E122" s="36">
        <v>1474.5833333333328</v>
      </c>
      <c r="F122" s="36">
        <v>1449.1666666666663</v>
      </c>
      <c r="G122" s="36">
        <v>1433.2333333333327</v>
      </c>
      <c r="H122" s="36">
        <v>1515.9333333333329</v>
      </c>
      <c r="I122" s="36">
        <v>1531.8666666666663</v>
      </c>
      <c r="J122" s="36">
        <v>1557.2833333333331</v>
      </c>
      <c r="K122" s="31">
        <v>1506.45</v>
      </c>
      <c r="L122" s="31">
        <v>1465.1</v>
      </c>
      <c r="M122" s="31">
        <v>19.471679999999999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1653.2</v>
      </c>
      <c r="D123" s="36">
        <v>1652.1166666666668</v>
      </c>
      <c r="E123" s="36">
        <v>1644.3833333333337</v>
      </c>
      <c r="F123" s="36">
        <v>1635.5666666666668</v>
      </c>
      <c r="G123" s="36">
        <v>1627.8333333333337</v>
      </c>
      <c r="H123" s="36">
        <v>1660.9333333333336</v>
      </c>
      <c r="I123" s="36">
        <v>1668.6666666666667</v>
      </c>
      <c r="J123" s="36">
        <v>1677.4833333333336</v>
      </c>
      <c r="K123" s="31">
        <v>1659.85</v>
      </c>
      <c r="L123" s="31">
        <v>1643.3</v>
      </c>
      <c r="M123" s="31">
        <v>12.647080000000001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169.29</v>
      </c>
      <c r="D124" s="36">
        <v>169.90666666666667</v>
      </c>
      <c r="E124" s="36">
        <v>168.31333333333333</v>
      </c>
      <c r="F124" s="36">
        <v>167.33666666666667</v>
      </c>
      <c r="G124" s="36">
        <v>165.74333333333334</v>
      </c>
      <c r="H124" s="36">
        <v>170.88333333333333</v>
      </c>
      <c r="I124" s="36">
        <v>172.47666666666663</v>
      </c>
      <c r="J124" s="36">
        <v>173.45333333333332</v>
      </c>
      <c r="K124" s="31">
        <v>171.5</v>
      </c>
      <c r="L124" s="31">
        <v>168.93</v>
      </c>
      <c r="M124" s="31">
        <v>13.507020000000001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1478.9</v>
      </c>
      <c r="D125" s="36">
        <v>1482.3</v>
      </c>
      <c r="E125" s="36">
        <v>1466.6</v>
      </c>
      <c r="F125" s="36">
        <v>1454.3</v>
      </c>
      <c r="G125" s="36">
        <v>1438.6</v>
      </c>
      <c r="H125" s="36">
        <v>1494.6</v>
      </c>
      <c r="I125" s="36">
        <v>1510.3000000000002</v>
      </c>
      <c r="J125" s="36">
        <v>1522.6</v>
      </c>
      <c r="K125" s="31">
        <v>1498</v>
      </c>
      <c r="L125" s="31">
        <v>1470</v>
      </c>
      <c r="M125" s="31">
        <v>0.84109999999999996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519.6</v>
      </c>
      <c r="D126" s="36">
        <v>520.48333333333335</v>
      </c>
      <c r="E126" s="36">
        <v>517.36666666666667</v>
      </c>
      <c r="F126" s="36">
        <v>515.13333333333333</v>
      </c>
      <c r="G126" s="36">
        <v>512.01666666666665</v>
      </c>
      <c r="H126" s="36">
        <v>522.7166666666667</v>
      </c>
      <c r="I126" s="36">
        <v>525.83333333333348</v>
      </c>
      <c r="J126" s="36">
        <v>528.06666666666672</v>
      </c>
      <c r="K126" s="31">
        <v>523.6</v>
      </c>
      <c r="L126" s="31">
        <v>518.25</v>
      </c>
      <c r="M126" s="31">
        <v>55.26155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1881.2</v>
      </c>
      <c r="D127" s="36">
        <v>1897.4666666666665</v>
      </c>
      <c r="E127" s="36">
        <v>1847.2333333333329</v>
      </c>
      <c r="F127" s="36">
        <v>1813.2666666666664</v>
      </c>
      <c r="G127" s="36">
        <v>1763.0333333333328</v>
      </c>
      <c r="H127" s="36">
        <v>1931.4333333333329</v>
      </c>
      <c r="I127" s="36">
        <v>1981.6666666666665</v>
      </c>
      <c r="J127" s="36">
        <v>2015.633333333333</v>
      </c>
      <c r="K127" s="31">
        <v>1947.7</v>
      </c>
      <c r="L127" s="31">
        <v>1863.5</v>
      </c>
      <c r="M127" s="31">
        <v>48.5291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6407.6</v>
      </c>
      <c r="D128" s="36">
        <v>6382.333333333333</v>
      </c>
      <c r="E128" s="36">
        <v>6339.1166666666659</v>
      </c>
      <c r="F128" s="36">
        <v>6270.6333333333332</v>
      </c>
      <c r="G128" s="36">
        <v>6227.4166666666661</v>
      </c>
      <c r="H128" s="36">
        <v>6450.8166666666657</v>
      </c>
      <c r="I128" s="36">
        <v>6494.0333333333328</v>
      </c>
      <c r="J128" s="36">
        <v>6562.5166666666655</v>
      </c>
      <c r="K128" s="31">
        <v>6425.55</v>
      </c>
      <c r="L128" s="31">
        <v>6313.85</v>
      </c>
      <c r="M128" s="31">
        <v>1.96286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3635.4</v>
      </c>
      <c r="D129" s="36">
        <v>3645.5499999999997</v>
      </c>
      <c r="E129" s="36">
        <v>3615.5999999999995</v>
      </c>
      <c r="F129" s="36">
        <v>3595.7999999999997</v>
      </c>
      <c r="G129" s="36">
        <v>3565.8499999999995</v>
      </c>
      <c r="H129" s="36">
        <v>3665.3499999999995</v>
      </c>
      <c r="I129" s="36">
        <v>3695.2999999999993</v>
      </c>
      <c r="J129" s="36">
        <v>3715.0999999999995</v>
      </c>
      <c r="K129" s="31">
        <v>3675.5</v>
      </c>
      <c r="L129" s="31">
        <v>3625.75</v>
      </c>
      <c r="M129" s="31">
        <v>2.7929300000000001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4378.8999999999996</v>
      </c>
      <c r="D130" s="36">
        <v>4394.3</v>
      </c>
      <c r="E130" s="36">
        <v>4344.6000000000004</v>
      </c>
      <c r="F130" s="36">
        <v>4310.3</v>
      </c>
      <c r="G130" s="36">
        <v>4260.6000000000004</v>
      </c>
      <c r="H130" s="36">
        <v>4428.6000000000004</v>
      </c>
      <c r="I130" s="36">
        <v>4478.2999999999993</v>
      </c>
      <c r="J130" s="36">
        <v>4512.6000000000004</v>
      </c>
      <c r="K130" s="31">
        <v>4444</v>
      </c>
      <c r="L130" s="31">
        <v>4360</v>
      </c>
      <c r="M130" s="31">
        <v>1.2682100000000001</v>
      </c>
      <c r="N130" s="1"/>
      <c r="O130" s="1"/>
    </row>
    <row r="131" spans="1:15" ht="12.75" customHeight="1">
      <c r="A131" s="33">
        <v>121</v>
      </c>
      <c r="B131" s="53" t="s">
        <v>819</v>
      </c>
      <c r="C131" s="31">
        <v>1768.65</v>
      </c>
      <c r="D131" s="36">
        <v>1760.2333333333333</v>
      </c>
      <c r="E131" s="36">
        <v>1742.9666666666667</v>
      </c>
      <c r="F131" s="36">
        <v>1717.2833333333333</v>
      </c>
      <c r="G131" s="36">
        <v>1700.0166666666667</v>
      </c>
      <c r="H131" s="36">
        <v>1785.9166666666667</v>
      </c>
      <c r="I131" s="36">
        <v>1803.1833333333336</v>
      </c>
      <c r="J131" s="36">
        <v>1828.8666666666668</v>
      </c>
      <c r="K131" s="31">
        <v>1777.5</v>
      </c>
      <c r="L131" s="31">
        <v>1734.55</v>
      </c>
      <c r="M131" s="31">
        <v>2.5133800000000002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974.9</v>
      </c>
      <c r="D132" s="36">
        <v>971.88333333333333</v>
      </c>
      <c r="E132" s="36">
        <v>964.26666666666665</v>
      </c>
      <c r="F132" s="36">
        <v>953.63333333333333</v>
      </c>
      <c r="G132" s="36">
        <v>946.01666666666665</v>
      </c>
      <c r="H132" s="36">
        <v>982.51666666666665</v>
      </c>
      <c r="I132" s="36">
        <v>990.13333333333321</v>
      </c>
      <c r="J132" s="36">
        <v>1000.7666666666667</v>
      </c>
      <c r="K132" s="31">
        <v>979.5</v>
      </c>
      <c r="L132" s="31">
        <v>961.25</v>
      </c>
      <c r="M132" s="31">
        <v>13.71843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1732.2</v>
      </c>
      <c r="D133" s="36">
        <v>1742.0666666666668</v>
      </c>
      <c r="E133" s="36">
        <v>1718.7333333333336</v>
      </c>
      <c r="F133" s="36">
        <v>1705.2666666666667</v>
      </c>
      <c r="G133" s="36">
        <v>1681.9333333333334</v>
      </c>
      <c r="H133" s="36">
        <v>1755.5333333333338</v>
      </c>
      <c r="I133" s="36">
        <v>1778.8666666666672</v>
      </c>
      <c r="J133" s="36">
        <v>1792.3333333333339</v>
      </c>
      <c r="K133" s="31">
        <v>1765.4</v>
      </c>
      <c r="L133" s="31">
        <v>1728.6</v>
      </c>
      <c r="M133" s="31">
        <v>3.9353600000000002</v>
      </c>
      <c r="N133" s="1"/>
      <c r="O133" s="1"/>
    </row>
    <row r="134" spans="1:15" ht="12.75" customHeight="1">
      <c r="A134" s="33">
        <v>124</v>
      </c>
      <c r="B134" s="53" t="s">
        <v>790</v>
      </c>
      <c r="C134" s="31">
        <v>5834.8</v>
      </c>
      <c r="D134" s="36">
        <v>5858.3666666666659</v>
      </c>
      <c r="E134" s="36">
        <v>5778.9333333333316</v>
      </c>
      <c r="F134" s="36">
        <v>5723.0666666666657</v>
      </c>
      <c r="G134" s="36">
        <v>5643.6333333333314</v>
      </c>
      <c r="H134" s="36">
        <v>5914.2333333333318</v>
      </c>
      <c r="I134" s="36">
        <v>5993.6666666666661</v>
      </c>
      <c r="J134" s="36">
        <v>6049.5333333333319</v>
      </c>
      <c r="K134" s="31">
        <v>5937.8</v>
      </c>
      <c r="L134" s="31">
        <v>5802.5</v>
      </c>
      <c r="M134" s="31">
        <v>0.29679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1209.7</v>
      </c>
      <c r="D135" s="36">
        <v>1211.1833333333332</v>
      </c>
      <c r="E135" s="36">
        <v>1204.3666666666663</v>
      </c>
      <c r="F135" s="36">
        <v>1199.0333333333331</v>
      </c>
      <c r="G135" s="36">
        <v>1192.2166666666662</v>
      </c>
      <c r="H135" s="36">
        <v>1216.5166666666664</v>
      </c>
      <c r="I135" s="36">
        <v>1223.3333333333335</v>
      </c>
      <c r="J135" s="36">
        <v>1228.6666666666665</v>
      </c>
      <c r="K135" s="31">
        <v>1218</v>
      </c>
      <c r="L135" s="31">
        <v>1205.8499999999999</v>
      </c>
      <c r="M135" s="31">
        <v>0.83718999999999999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469.6</v>
      </c>
      <c r="D136" s="36">
        <v>470.5333333333333</v>
      </c>
      <c r="E136" s="36">
        <v>463.56666666666661</v>
      </c>
      <c r="F136" s="36">
        <v>457.5333333333333</v>
      </c>
      <c r="G136" s="36">
        <v>450.56666666666661</v>
      </c>
      <c r="H136" s="36">
        <v>476.56666666666661</v>
      </c>
      <c r="I136" s="36">
        <v>483.5333333333333</v>
      </c>
      <c r="J136" s="36">
        <v>489.56666666666661</v>
      </c>
      <c r="K136" s="31">
        <v>477.5</v>
      </c>
      <c r="L136" s="31">
        <v>464.5</v>
      </c>
      <c r="M136" s="31">
        <v>19.924869999999999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3831.25</v>
      </c>
      <c r="D137" s="36">
        <v>3829.5333333333333</v>
      </c>
      <c r="E137" s="36">
        <v>3816.2166666666667</v>
      </c>
      <c r="F137" s="36">
        <v>3801.1833333333334</v>
      </c>
      <c r="G137" s="36">
        <v>3787.8666666666668</v>
      </c>
      <c r="H137" s="36">
        <v>3844.5666666666666</v>
      </c>
      <c r="I137" s="36">
        <v>3857.8833333333332</v>
      </c>
      <c r="J137" s="36">
        <v>3872.9166666666665</v>
      </c>
      <c r="K137" s="31">
        <v>3842.85</v>
      </c>
      <c r="L137" s="31">
        <v>3814.5</v>
      </c>
      <c r="M137" s="31">
        <v>4.6847099999999999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2001.35</v>
      </c>
      <c r="D138" s="36">
        <v>2001.7833333333335</v>
      </c>
      <c r="E138" s="36">
        <v>1988.5666666666671</v>
      </c>
      <c r="F138" s="36">
        <v>1975.7833333333335</v>
      </c>
      <c r="G138" s="36">
        <v>1962.5666666666671</v>
      </c>
      <c r="H138" s="36">
        <v>2014.5666666666671</v>
      </c>
      <c r="I138" s="36">
        <v>2027.7833333333338</v>
      </c>
      <c r="J138" s="36">
        <v>2040.5666666666671</v>
      </c>
      <c r="K138" s="31">
        <v>2015</v>
      </c>
      <c r="L138" s="31">
        <v>1989</v>
      </c>
      <c r="M138" s="31">
        <v>1.96791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1140.2</v>
      </c>
      <c r="D139" s="36">
        <v>1145.6166666666666</v>
      </c>
      <c r="E139" s="36">
        <v>1131.9333333333332</v>
      </c>
      <c r="F139" s="36">
        <v>1123.6666666666665</v>
      </c>
      <c r="G139" s="36">
        <v>1109.9833333333331</v>
      </c>
      <c r="H139" s="36">
        <v>1153.8833333333332</v>
      </c>
      <c r="I139" s="36">
        <v>1167.5666666666666</v>
      </c>
      <c r="J139" s="36">
        <v>1175.8333333333333</v>
      </c>
      <c r="K139" s="31">
        <v>1159.3</v>
      </c>
      <c r="L139" s="31">
        <v>1137.3499999999999</v>
      </c>
      <c r="M139" s="31">
        <v>0.44436999999999999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847.6</v>
      </c>
      <c r="D140" s="36">
        <v>851</v>
      </c>
      <c r="E140" s="36">
        <v>842.75</v>
      </c>
      <c r="F140" s="36">
        <v>837.9</v>
      </c>
      <c r="G140" s="36">
        <v>829.65</v>
      </c>
      <c r="H140" s="36">
        <v>855.85</v>
      </c>
      <c r="I140" s="36">
        <v>864.1</v>
      </c>
      <c r="J140" s="36">
        <v>868.95</v>
      </c>
      <c r="K140" s="31">
        <v>859.25</v>
      </c>
      <c r="L140" s="31">
        <v>846.15</v>
      </c>
      <c r="M140" s="31">
        <v>24.024439999999998</v>
      </c>
      <c r="N140" s="1"/>
      <c r="O140" s="1"/>
    </row>
    <row r="141" spans="1:15" ht="12.75" customHeight="1">
      <c r="A141" s="33">
        <v>131</v>
      </c>
      <c r="B141" s="53" t="s">
        <v>847</v>
      </c>
      <c r="C141" s="31">
        <v>2610.5</v>
      </c>
      <c r="D141" s="36">
        <v>2633.25</v>
      </c>
      <c r="E141" s="36">
        <v>2575.5</v>
      </c>
      <c r="F141" s="36">
        <v>2540.5</v>
      </c>
      <c r="G141" s="36">
        <v>2482.75</v>
      </c>
      <c r="H141" s="36">
        <v>2668.25</v>
      </c>
      <c r="I141" s="36">
        <v>2726</v>
      </c>
      <c r="J141" s="36">
        <v>2761</v>
      </c>
      <c r="K141" s="31">
        <v>2691</v>
      </c>
      <c r="L141" s="31">
        <v>2598.25</v>
      </c>
      <c r="M141" s="31">
        <v>1.46834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638.20000000000005</v>
      </c>
      <c r="D142" s="36">
        <v>640.65</v>
      </c>
      <c r="E142" s="36">
        <v>632.79999999999995</v>
      </c>
      <c r="F142" s="36">
        <v>627.4</v>
      </c>
      <c r="G142" s="36">
        <v>619.54999999999995</v>
      </c>
      <c r="H142" s="36">
        <v>646.04999999999995</v>
      </c>
      <c r="I142" s="36">
        <v>653.90000000000009</v>
      </c>
      <c r="J142" s="36">
        <v>659.3</v>
      </c>
      <c r="K142" s="31">
        <v>648.5</v>
      </c>
      <c r="L142" s="31">
        <v>635.25</v>
      </c>
      <c r="M142" s="31">
        <v>17.75357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1915.5</v>
      </c>
      <c r="D143" s="36">
        <v>1916.5</v>
      </c>
      <c r="E143" s="36">
        <v>1903</v>
      </c>
      <c r="F143" s="36">
        <v>1890.5</v>
      </c>
      <c r="G143" s="36">
        <v>1877</v>
      </c>
      <c r="H143" s="36">
        <v>1929</v>
      </c>
      <c r="I143" s="36">
        <v>1942.5</v>
      </c>
      <c r="J143" s="36">
        <v>1955</v>
      </c>
      <c r="K143" s="31">
        <v>1930</v>
      </c>
      <c r="L143" s="31">
        <v>1904</v>
      </c>
      <c r="M143" s="31">
        <v>2.2062499999999998</v>
      </c>
      <c r="N143" s="1"/>
      <c r="O143" s="1"/>
    </row>
    <row r="144" spans="1:15" ht="12.75" customHeight="1">
      <c r="A144" s="33">
        <v>134</v>
      </c>
      <c r="B144" s="53" t="s">
        <v>791</v>
      </c>
      <c r="C144" s="31">
        <v>2737.1</v>
      </c>
      <c r="D144" s="36">
        <v>2764.5</v>
      </c>
      <c r="E144" s="36">
        <v>2695.15</v>
      </c>
      <c r="F144" s="36">
        <v>2653.2000000000003</v>
      </c>
      <c r="G144" s="36">
        <v>2583.8500000000004</v>
      </c>
      <c r="H144" s="36">
        <v>2806.45</v>
      </c>
      <c r="I144" s="36">
        <v>2875.8</v>
      </c>
      <c r="J144" s="36">
        <v>2917.7499999999995</v>
      </c>
      <c r="K144" s="31">
        <v>2833.85</v>
      </c>
      <c r="L144" s="31">
        <v>2722.55</v>
      </c>
      <c r="M144" s="31">
        <v>2.40483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1053.55</v>
      </c>
      <c r="D145" s="36">
        <v>1061.5166666666667</v>
      </c>
      <c r="E145" s="36">
        <v>1034.0333333333333</v>
      </c>
      <c r="F145" s="36">
        <v>1014.5166666666667</v>
      </c>
      <c r="G145" s="36">
        <v>987.0333333333333</v>
      </c>
      <c r="H145" s="36">
        <v>1081.0333333333333</v>
      </c>
      <c r="I145" s="36">
        <v>1108.5166666666664</v>
      </c>
      <c r="J145" s="36">
        <v>1128.0333333333333</v>
      </c>
      <c r="K145" s="31">
        <v>1089</v>
      </c>
      <c r="L145" s="31">
        <v>1042</v>
      </c>
      <c r="M145" s="31">
        <v>8.2709200000000003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2933.95</v>
      </c>
      <c r="D146" s="36">
        <v>2929.5666666666671</v>
      </c>
      <c r="E146" s="36">
        <v>2909.3833333333341</v>
      </c>
      <c r="F146" s="36">
        <v>2884.8166666666671</v>
      </c>
      <c r="G146" s="36">
        <v>2864.6333333333341</v>
      </c>
      <c r="H146" s="36">
        <v>2954.1333333333341</v>
      </c>
      <c r="I146" s="36">
        <v>2974.3166666666675</v>
      </c>
      <c r="J146" s="36">
        <v>2998.8833333333341</v>
      </c>
      <c r="K146" s="31">
        <v>2949.75</v>
      </c>
      <c r="L146" s="31">
        <v>2905</v>
      </c>
      <c r="M146" s="31">
        <v>4.4743000000000004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425.1</v>
      </c>
      <c r="D147" s="36">
        <v>423.5</v>
      </c>
      <c r="E147" s="36">
        <v>419.3</v>
      </c>
      <c r="F147" s="36">
        <v>413.5</v>
      </c>
      <c r="G147" s="36">
        <v>409.3</v>
      </c>
      <c r="H147" s="36">
        <v>429.3</v>
      </c>
      <c r="I147" s="36">
        <v>433.50000000000006</v>
      </c>
      <c r="J147" s="36">
        <v>439.3</v>
      </c>
      <c r="K147" s="31">
        <v>427.7</v>
      </c>
      <c r="L147" s="31">
        <v>417.7</v>
      </c>
      <c r="M147" s="31">
        <v>17.09216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179.06</v>
      </c>
      <c r="D148" s="36">
        <v>178.25333333333333</v>
      </c>
      <c r="E148" s="36">
        <v>176.70666666666665</v>
      </c>
      <c r="F148" s="36">
        <v>174.35333333333332</v>
      </c>
      <c r="G148" s="36">
        <v>172.80666666666664</v>
      </c>
      <c r="H148" s="36">
        <v>180.60666666666665</v>
      </c>
      <c r="I148" s="36">
        <v>182.15333333333334</v>
      </c>
      <c r="J148" s="36">
        <v>184.50666666666666</v>
      </c>
      <c r="K148" s="31">
        <v>179.8</v>
      </c>
      <c r="L148" s="31">
        <v>175.9</v>
      </c>
      <c r="M148" s="31">
        <v>11.05575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5066</v>
      </c>
      <c r="D149" s="36">
        <v>5067</v>
      </c>
      <c r="E149" s="36">
        <v>5035.55</v>
      </c>
      <c r="F149" s="36">
        <v>5005.1000000000004</v>
      </c>
      <c r="G149" s="36">
        <v>4973.6500000000005</v>
      </c>
      <c r="H149" s="36">
        <v>5097.45</v>
      </c>
      <c r="I149" s="36">
        <v>5128.9000000000005</v>
      </c>
      <c r="J149" s="36">
        <v>5159.3499999999995</v>
      </c>
      <c r="K149" s="31">
        <v>5098.45</v>
      </c>
      <c r="L149" s="31">
        <v>5036.55</v>
      </c>
      <c r="M149" s="31">
        <v>2.8890199999999999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12991.8</v>
      </c>
      <c r="D150" s="36">
        <v>12883.199999999999</v>
      </c>
      <c r="E150" s="36">
        <v>12746.399999999998</v>
      </c>
      <c r="F150" s="36">
        <v>12500.999999999998</v>
      </c>
      <c r="G150" s="36">
        <v>12364.199999999997</v>
      </c>
      <c r="H150" s="36">
        <v>13128.599999999999</v>
      </c>
      <c r="I150" s="36">
        <v>13265.399999999998</v>
      </c>
      <c r="J150" s="36">
        <v>13510.8</v>
      </c>
      <c r="K150" s="31">
        <v>13020</v>
      </c>
      <c r="L150" s="31">
        <v>12637.8</v>
      </c>
      <c r="M150" s="31">
        <v>5.6559799999999996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3373.75</v>
      </c>
      <c r="D151" s="36">
        <v>3390.8166666666671</v>
      </c>
      <c r="E151" s="36">
        <v>3346.6333333333341</v>
      </c>
      <c r="F151" s="36">
        <v>3319.5166666666669</v>
      </c>
      <c r="G151" s="36">
        <v>3275.3333333333339</v>
      </c>
      <c r="H151" s="36">
        <v>3417.9333333333343</v>
      </c>
      <c r="I151" s="36">
        <v>3462.1166666666677</v>
      </c>
      <c r="J151" s="36">
        <v>3489.2333333333345</v>
      </c>
      <c r="K151" s="31">
        <v>3435</v>
      </c>
      <c r="L151" s="31">
        <v>3363.7</v>
      </c>
      <c r="M151" s="31">
        <v>1.37713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6853.85</v>
      </c>
      <c r="D152" s="36">
        <v>6871.95</v>
      </c>
      <c r="E152" s="36">
        <v>6829.9</v>
      </c>
      <c r="F152" s="36">
        <v>6805.95</v>
      </c>
      <c r="G152" s="36">
        <v>6763.9</v>
      </c>
      <c r="H152" s="36">
        <v>6895.9</v>
      </c>
      <c r="I152" s="36">
        <v>6937.9500000000007</v>
      </c>
      <c r="J152" s="36">
        <v>6961.9</v>
      </c>
      <c r="K152" s="31">
        <v>6914</v>
      </c>
      <c r="L152" s="31">
        <v>6848</v>
      </c>
      <c r="M152" s="31">
        <v>2.4936099999999999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820.3</v>
      </c>
      <c r="D153" s="36">
        <v>821.85</v>
      </c>
      <c r="E153" s="36">
        <v>810.7</v>
      </c>
      <c r="F153" s="36">
        <v>801.1</v>
      </c>
      <c r="G153" s="36">
        <v>789.95</v>
      </c>
      <c r="H153" s="36">
        <v>831.45</v>
      </c>
      <c r="I153" s="36">
        <v>842.59999999999991</v>
      </c>
      <c r="J153" s="36">
        <v>852.2</v>
      </c>
      <c r="K153" s="31">
        <v>833</v>
      </c>
      <c r="L153" s="31">
        <v>812.25</v>
      </c>
      <c r="M153" s="31">
        <v>2.3822199999999998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378.75</v>
      </c>
      <c r="D154" s="36">
        <v>377.7</v>
      </c>
      <c r="E154" s="36">
        <v>375.4</v>
      </c>
      <c r="F154" s="36">
        <v>372.05</v>
      </c>
      <c r="G154" s="36">
        <v>369.75</v>
      </c>
      <c r="H154" s="36">
        <v>381.04999999999995</v>
      </c>
      <c r="I154" s="36">
        <v>383.35</v>
      </c>
      <c r="J154" s="36">
        <v>386.69999999999993</v>
      </c>
      <c r="K154" s="31">
        <v>380</v>
      </c>
      <c r="L154" s="31">
        <v>374.35</v>
      </c>
      <c r="M154" s="31">
        <v>3.40422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250.08</v>
      </c>
      <c r="D155" s="36">
        <v>251.62</v>
      </c>
      <c r="E155" s="36">
        <v>246.44</v>
      </c>
      <c r="F155" s="36">
        <v>242.79999999999998</v>
      </c>
      <c r="G155" s="36">
        <v>237.61999999999998</v>
      </c>
      <c r="H155" s="36">
        <v>255.26000000000002</v>
      </c>
      <c r="I155" s="36">
        <v>260.44000000000005</v>
      </c>
      <c r="J155" s="36">
        <v>264.08000000000004</v>
      </c>
      <c r="K155" s="31">
        <v>256.8</v>
      </c>
      <c r="L155" s="31">
        <v>247.98</v>
      </c>
      <c r="M155" s="31">
        <v>18.912739999999999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38.94</v>
      </c>
      <c r="D156" s="36">
        <v>39.123333333333335</v>
      </c>
      <c r="E156" s="36">
        <v>38.666666666666671</v>
      </c>
      <c r="F156" s="36">
        <v>38.393333333333338</v>
      </c>
      <c r="G156" s="36">
        <v>37.936666666666675</v>
      </c>
      <c r="H156" s="36">
        <v>39.396666666666668</v>
      </c>
      <c r="I156" s="36">
        <v>39.853333333333332</v>
      </c>
      <c r="J156" s="36">
        <v>40.126666666666665</v>
      </c>
      <c r="K156" s="31">
        <v>39.58</v>
      </c>
      <c r="L156" s="31">
        <v>38.85</v>
      </c>
      <c r="M156" s="31">
        <v>79.801270000000002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4865.8</v>
      </c>
      <c r="D157" s="36">
        <v>4887.2833333333328</v>
      </c>
      <c r="E157" s="36">
        <v>4834.5666666666657</v>
      </c>
      <c r="F157" s="36">
        <v>4803.333333333333</v>
      </c>
      <c r="G157" s="36">
        <v>4750.6166666666659</v>
      </c>
      <c r="H157" s="36">
        <v>4918.5166666666655</v>
      </c>
      <c r="I157" s="36">
        <v>4971.2333333333327</v>
      </c>
      <c r="J157" s="36">
        <v>5002.4666666666653</v>
      </c>
      <c r="K157" s="31">
        <v>4940</v>
      </c>
      <c r="L157" s="31">
        <v>4856.05</v>
      </c>
      <c r="M157" s="31">
        <v>2.6340400000000002</v>
      </c>
      <c r="N157" s="1"/>
      <c r="O157" s="1"/>
    </row>
    <row r="158" spans="1:15" ht="12.75" customHeight="1">
      <c r="A158" s="33">
        <v>148</v>
      </c>
      <c r="B158" s="53" t="s">
        <v>848</v>
      </c>
      <c r="C158" s="31">
        <v>626.79999999999995</v>
      </c>
      <c r="D158" s="36">
        <v>626.11666666666667</v>
      </c>
      <c r="E158" s="36">
        <v>621.18333333333339</v>
      </c>
      <c r="F158" s="36">
        <v>615.56666666666672</v>
      </c>
      <c r="G158" s="36">
        <v>610.63333333333344</v>
      </c>
      <c r="H158" s="36">
        <v>631.73333333333335</v>
      </c>
      <c r="I158" s="36">
        <v>636.66666666666652</v>
      </c>
      <c r="J158" s="36">
        <v>642.2833333333333</v>
      </c>
      <c r="K158" s="31">
        <v>631.04999999999995</v>
      </c>
      <c r="L158" s="31">
        <v>620.5</v>
      </c>
      <c r="M158" s="31">
        <v>1.7578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700.8</v>
      </c>
      <c r="D159" s="36">
        <v>702.2833333333333</v>
      </c>
      <c r="E159" s="36">
        <v>695.56666666666661</v>
      </c>
      <c r="F159" s="36">
        <v>690.33333333333326</v>
      </c>
      <c r="G159" s="36">
        <v>683.61666666666656</v>
      </c>
      <c r="H159" s="36">
        <v>707.51666666666665</v>
      </c>
      <c r="I159" s="36">
        <v>714.23333333333335</v>
      </c>
      <c r="J159" s="36">
        <v>719.4666666666667</v>
      </c>
      <c r="K159" s="31">
        <v>709</v>
      </c>
      <c r="L159" s="31">
        <v>697.05</v>
      </c>
      <c r="M159" s="31">
        <v>1.49021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822.35</v>
      </c>
      <c r="D160" s="36">
        <v>823.4666666666667</v>
      </c>
      <c r="E160" s="36">
        <v>807.13333333333344</v>
      </c>
      <c r="F160" s="36">
        <v>791.91666666666674</v>
      </c>
      <c r="G160" s="36">
        <v>775.58333333333348</v>
      </c>
      <c r="H160" s="36">
        <v>838.68333333333339</v>
      </c>
      <c r="I160" s="36">
        <v>855.01666666666665</v>
      </c>
      <c r="J160" s="36">
        <v>870.23333333333335</v>
      </c>
      <c r="K160" s="31">
        <v>839.8</v>
      </c>
      <c r="L160" s="31">
        <v>808.25</v>
      </c>
      <c r="M160" s="31">
        <v>6.0413699999999997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2505.0500000000002</v>
      </c>
      <c r="D161" s="36">
        <v>2496.0500000000002</v>
      </c>
      <c r="E161" s="36">
        <v>2479.4500000000003</v>
      </c>
      <c r="F161" s="36">
        <v>2453.85</v>
      </c>
      <c r="G161" s="36">
        <v>2437.25</v>
      </c>
      <c r="H161" s="36">
        <v>2521.6500000000005</v>
      </c>
      <c r="I161" s="36">
        <v>2538.2500000000009</v>
      </c>
      <c r="J161" s="36">
        <v>2563.8500000000008</v>
      </c>
      <c r="K161" s="31">
        <v>2512.65</v>
      </c>
      <c r="L161" s="31">
        <v>2470.4499999999998</v>
      </c>
      <c r="M161" s="31">
        <v>0.66139999999999999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222.19</v>
      </c>
      <c r="D162" s="36">
        <v>222.9433333333333</v>
      </c>
      <c r="E162" s="36">
        <v>220.2966666666666</v>
      </c>
      <c r="F162" s="36">
        <v>218.40333333333331</v>
      </c>
      <c r="G162" s="36">
        <v>215.7566666666666</v>
      </c>
      <c r="H162" s="36">
        <v>224.83666666666659</v>
      </c>
      <c r="I162" s="36">
        <v>227.48333333333329</v>
      </c>
      <c r="J162" s="36">
        <v>229.37666666666658</v>
      </c>
      <c r="K162" s="31">
        <v>225.59</v>
      </c>
      <c r="L162" s="31">
        <v>221.05</v>
      </c>
      <c r="M162" s="31">
        <v>24.866949999999999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83.55</v>
      </c>
      <c r="D163" s="36">
        <v>82.899999999999991</v>
      </c>
      <c r="E163" s="36">
        <v>81.899999999999977</v>
      </c>
      <c r="F163" s="36">
        <v>80.249999999999986</v>
      </c>
      <c r="G163" s="36">
        <v>79.249999999999972</v>
      </c>
      <c r="H163" s="36">
        <v>84.549999999999983</v>
      </c>
      <c r="I163" s="36">
        <v>85.550000000000011</v>
      </c>
      <c r="J163" s="36">
        <v>87.199999999999989</v>
      </c>
      <c r="K163" s="31">
        <v>83.9</v>
      </c>
      <c r="L163" s="31">
        <v>81.25</v>
      </c>
      <c r="M163" s="31">
        <v>46.491579999999999</v>
      </c>
      <c r="N163" s="1"/>
      <c r="O163" s="1"/>
    </row>
    <row r="164" spans="1:15" ht="12.75" customHeight="1">
      <c r="A164" s="33">
        <v>154</v>
      </c>
      <c r="B164" s="53" t="s">
        <v>792</v>
      </c>
      <c r="C164" s="31">
        <v>1454.55</v>
      </c>
      <c r="D164" s="36">
        <v>1448.1833333333334</v>
      </c>
      <c r="E164" s="36">
        <v>1423.3666666666668</v>
      </c>
      <c r="F164" s="36">
        <v>1392.1833333333334</v>
      </c>
      <c r="G164" s="36">
        <v>1367.3666666666668</v>
      </c>
      <c r="H164" s="36">
        <v>1479.3666666666668</v>
      </c>
      <c r="I164" s="36">
        <v>1504.1833333333334</v>
      </c>
      <c r="J164" s="36">
        <v>1535.3666666666668</v>
      </c>
      <c r="K164" s="31">
        <v>1473</v>
      </c>
      <c r="L164" s="31">
        <v>1417</v>
      </c>
      <c r="M164" s="31">
        <v>3.3132600000000001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3793.85</v>
      </c>
      <c r="D165" s="36">
        <v>3796.5</v>
      </c>
      <c r="E165" s="36">
        <v>3766.15</v>
      </c>
      <c r="F165" s="36">
        <v>3738.4500000000003</v>
      </c>
      <c r="G165" s="36">
        <v>3708.1000000000004</v>
      </c>
      <c r="H165" s="36">
        <v>3824.2</v>
      </c>
      <c r="I165" s="36">
        <v>3854.55</v>
      </c>
      <c r="J165" s="36">
        <v>3882.2499999999995</v>
      </c>
      <c r="K165" s="31">
        <v>3826.85</v>
      </c>
      <c r="L165" s="31">
        <v>3768.8</v>
      </c>
      <c r="M165" s="31">
        <v>0.92739000000000005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488.85</v>
      </c>
      <c r="D166" s="36">
        <v>490.06666666666666</v>
      </c>
      <c r="E166" s="36">
        <v>487.13333333333333</v>
      </c>
      <c r="F166" s="36">
        <v>485.41666666666669</v>
      </c>
      <c r="G166" s="36">
        <v>482.48333333333335</v>
      </c>
      <c r="H166" s="36">
        <v>491.7833333333333</v>
      </c>
      <c r="I166" s="36">
        <v>494.71666666666658</v>
      </c>
      <c r="J166" s="36">
        <v>496.43333333333328</v>
      </c>
      <c r="K166" s="31">
        <v>493</v>
      </c>
      <c r="L166" s="31">
        <v>488.35</v>
      </c>
      <c r="M166" s="31">
        <v>13.398770000000001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546.65</v>
      </c>
      <c r="D167" s="36">
        <v>545.41666666666663</v>
      </c>
      <c r="E167" s="36">
        <v>540.83333333333326</v>
      </c>
      <c r="F167" s="36">
        <v>535.01666666666665</v>
      </c>
      <c r="G167" s="36">
        <v>530.43333333333328</v>
      </c>
      <c r="H167" s="36">
        <v>551.23333333333323</v>
      </c>
      <c r="I167" s="36">
        <v>555.81666666666649</v>
      </c>
      <c r="J167" s="36">
        <v>561.63333333333321</v>
      </c>
      <c r="K167" s="31">
        <v>550</v>
      </c>
      <c r="L167" s="31">
        <v>539.6</v>
      </c>
      <c r="M167" s="31">
        <v>2.6630600000000002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209.19</v>
      </c>
      <c r="D168" s="36">
        <v>207.96</v>
      </c>
      <c r="E168" s="36">
        <v>205.47000000000003</v>
      </c>
      <c r="F168" s="36">
        <v>201.75000000000003</v>
      </c>
      <c r="G168" s="36">
        <v>199.26000000000005</v>
      </c>
      <c r="H168" s="36">
        <v>211.68</v>
      </c>
      <c r="I168" s="36">
        <v>214.16999999999996</v>
      </c>
      <c r="J168" s="36">
        <v>217.89</v>
      </c>
      <c r="K168" s="31">
        <v>210.45</v>
      </c>
      <c r="L168" s="31">
        <v>204.24</v>
      </c>
      <c r="M168" s="31">
        <v>95.321600000000004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194.61</v>
      </c>
      <c r="D169" s="36">
        <v>195.23666666666668</v>
      </c>
      <c r="E169" s="36">
        <v>193.62333333333336</v>
      </c>
      <c r="F169" s="36">
        <v>192.63666666666668</v>
      </c>
      <c r="G169" s="36">
        <v>191.02333333333337</v>
      </c>
      <c r="H169" s="36">
        <v>196.22333333333336</v>
      </c>
      <c r="I169" s="36">
        <v>197.8366666666667</v>
      </c>
      <c r="J169" s="36">
        <v>198.82333333333335</v>
      </c>
      <c r="K169" s="31">
        <v>196.85</v>
      </c>
      <c r="L169" s="31">
        <v>194.25</v>
      </c>
      <c r="M169" s="31">
        <v>52.790570000000002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997.55</v>
      </c>
      <c r="D170" s="36">
        <v>995.68333333333339</v>
      </c>
      <c r="E170" s="36">
        <v>982.36666666666679</v>
      </c>
      <c r="F170" s="36">
        <v>967.18333333333339</v>
      </c>
      <c r="G170" s="36">
        <v>953.86666666666679</v>
      </c>
      <c r="H170" s="36">
        <v>1010.8666666666668</v>
      </c>
      <c r="I170" s="36">
        <v>1024.1833333333334</v>
      </c>
      <c r="J170" s="36">
        <v>1039.3666666666668</v>
      </c>
      <c r="K170" s="31">
        <v>1009</v>
      </c>
      <c r="L170" s="31">
        <v>980.5</v>
      </c>
      <c r="M170" s="31">
        <v>3.2474099999999999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5403.15</v>
      </c>
      <c r="D171" s="36">
        <v>5364.4833333333336</v>
      </c>
      <c r="E171" s="36">
        <v>5288.9666666666672</v>
      </c>
      <c r="F171" s="36">
        <v>5174.7833333333338</v>
      </c>
      <c r="G171" s="36">
        <v>5099.2666666666673</v>
      </c>
      <c r="H171" s="36">
        <v>5478.666666666667</v>
      </c>
      <c r="I171" s="36">
        <v>5554.1833333333334</v>
      </c>
      <c r="J171" s="36">
        <v>5668.3666666666668</v>
      </c>
      <c r="K171" s="31">
        <v>5440</v>
      </c>
      <c r="L171" s="31">
        <v>5250.3</v>
      </c>
      <c r="M171" s="31">
        <v>0.29515999999999998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1443.45</v>
      </c>
      <c r="D172" s="36">
        <v>1451.1166666666668</v>
      </c>
      <c r="E172" s="36">
        <v>1432.3333333333335</v>
      </c>
      <c r="F172" s="36">
        <v>1421.2166666666667</v>
      </c>
      <c r="G172" s="36">
        <v>1402.4333333333334</v>
      </c>
      <c r="H172" s="36">
        <v>1462.2333333333336</v>
      </c>
      <c r="I172" s="36">
        <v>1481.0166666666669</v>
      </c>
      <c r="J172" s="36">
        <v>1492.1333333333337</v>
      </c>
      <c r="K172" s="31">
        <v>1469.9</v>
      </c>
      <c r="L172" s="31">
        <v>1440</v>
      </c>
      <c r="M172" s="31">
        <v>1.0734399999999999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310.95</v>
      </c>
      <c r="D173" s="36">
        <v>311.39999999999998</v>
      </c>
      <c r="E173" s="36">
        <v>308.64999999999998</v>
      </c>
      <c r="F173" s="36">
        <v>306.35000000000002</v>
      </c>
      <c r="G173" s="36">
        <v>303.60000000000002</v>
      </c>
      <c r="H173" s="36">
        <v>313.69999999999993</v>
      </c>
      <c r="I173" s="36">
        <v>316.44999999999993</v>
      </c>
      <c r="J173" s="36">
        <v>318.74999999999989</v>
      </c>
      <c r="K173" s="31">
        <v>314.14999999999998</v>
      </c>
      <c r="L173" s="31">
        <v>309.10000000000002</v>
      </c>
      <c r="M173" s="31">
        <v>6.84938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312.14999999999998</v>
      </c>
      <c r="D174" s="36">
        <v>314.36666666666662</v>
      </c>
      <c r="E174" s="36">
        <v>307.83333333333326</v>
      </c>
      <c r="F174" s="36">
        <v>303.51666666666665</v>
      </c>
      <c r="G174" s="36">
        <v>296.98333333333329</v>
      </c>
      <c r="H174" s="36">
        <v>318.68333333333322</v>
      </c>
      <c r="I174" s="36">
        <v>325.21666666666664</v>
      </c>
      <c r="J174" s="36">
        <v>329.53333333333319</v>
      </c>
      <c r="K174" s="31">
        <v>320.89999999999998</v>
      </c>
      <c r="L174" s="31">
        <v>310.05</v>
      </c>
      <c r="M174" s="31">
        <v>49.505000000000003</v>
      </c>
      <c r="N174" s="1"/>
      <c r="O174" s="1"/>
    </row>
    <row r="175" spans="1:15" ht="12.75" customHeight="1">
      <c r="A175" s="33">
        <v>165</v>
      </c>
      <c r="B175" s="53" t="s">
        <v>793</v>
      </c>
      <c r="C175" s="31">
        <v>763.5</v>
      </c>
      <c r="D175" s="36">
        <v>765.48333333333323</v>
      </c>
      <c r="E175" s="36">
        <v>757.81666666666649</v>
      </c>
      <c r="F175" s="36">
        <v>752.13333333333321</v>
      </c>
      <c r="G175" s="36">
        <v>744.46666666666647</v>
      </c>
      <c r="H175" s="36">
        <v>771.16666666666652</v>
      </c>
      <c r="I175" s="36">
        <v>778.83333333333326</v>
      </c>
      <c r="J175" s="36">
        <v>784.51666666666654</v>
      </c>
      <c r="K175" s="31">
        <v>773.15</v>
      </c>
      <c r="L175" s="31">
        <v>759.8</v>
      </c>
      <c r="M175" s="31">
        <v>4.26309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563.4</v>
      </c>
      <c r="D176" s="36">
        <v>564.75</v>
      </c>
      <c r="E176" s="36">
        <v>560.4</v>
      </c>
      <c r="F176" s="36">
        <v>557.4</v>
      </c>
      <c r="G176" s="36">
        <v>553.04999999999995</v>
      </c>
      <c r="H176" s="36">
        <v>567.75</v>
      </c>
      <c r="I176" s="36">
        <v>572.09999999999991</v>
      </c>
      <c r="J176" s="36">
        <v>575.1</v>
      </c>
      <c r="K176" s="31">
        <v>569.1</v>
      </c>
      <c r="L176" s="31">
        <v>561.75</v>
      </c>
      <c r="M176" s="31">
        <v>10.394830000000001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232.53</v>
      </c>
      <c r="D177" s="36">
        <v>233.15</v>
      </c>
      <c r="E177" s="36">
        <v>230.53</v>
      </c>
      <c r="F177" s="36">
        <v>228.53</v>
      </c>
      <c r="G177" s="36">
        <v>225.91</v>
      </c>
      <c r="H177" s="36">
        <v>235.15</v>
      </c>
      <c r="I177" s="36">
        <v>237.77</v>
      </c>
      <c r="J177" s="36">
        <v>239.77</v>
      </c>
      <c r="K177" s="31">
        <v>235.77</v>
      </c>
      <c r="L177" s="31">
        <v>231.15</v>
      </c>
      <c r="M177" s="31">
        <v>114.68711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1350.4</v>
      </c>
      <c r="D178" s="36">
        <v>1358.4333333333334</v>
      </c>
      <c r="E178" s="36">
        <v>1339.9666666666667</v>
      </c>
      <c r="F178" s="36">
        <v>1329.5333333333333</v>
      </c>
      <c r="G178" s="36">
        <v>1311.0666666666666</v>
      </c>
      <c r="H178" s="36">
        <v>1368.8666666666668</v>
      </c>
      <c r="I178" s="36">
        <v>1387.3333333333335</v>
      </c>
      <c r="J178" s="36">
        <v>1397.7666666666669</v>
      </c>
      <c r="K178" s="31">
        <v>1376.9</v>
      </c>
      <c r="L178" s="31">
        <v>1348</v>
      </c>
      <c r="M178" s="31">
        <v>1.4573400000000001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94.08</v>
      </c>
      <c r="D179" s="36">
        <v>93.923333333333332</v>
      </c>
      <c r="E179" s="36">
        <v>93.49666666666667</v>
      </c>
      <c r="F179" s="36">
        <v>92.913333333333341</v>
      </c>
      <c r="G179" s="36">
        <v>92.486666666666679</v>
      </c>
      <c r="H179" s="36">
        <v>94.506666666666661</v>
      </c>
      <c r="I179" s="36">
        <v>94.933333333333309</v>
      </c>
      <c r="J179" s="36">
        <v>95.516666666666652</v>
      </c>
      <c r="K179" s="31">
        <v>94.35</v>
      </c>
      <c r="L179" s="31">
        <v>93.34</v>
      </c>
      <c r="M179" s="31">
        <v>83.275819999999996</v>
      </c>
      <c r="N179" s="1"/>
      <c r="O179" s="1"/>
    </row>
    <row r="180" spans="1:15" ht="12.75" customHeight="1">
      <c r="A180" s="33">
        <v>170</v>
      </c>
      <c r="B180" s="53" t="s">
        <v>780</v>
      </c>
      <c r="C180" s="31">
        <v>1913.15</v>
      </c>
      <c r="D180" s="36">
        <v>1915</v>
      </c>
      <c r="E180" s="36">
        <v>1855.2</v>
      </c>
      <c r="F180" s="36">
        <v>1797.25</v>
      </c>
      <c r="G180" s="36">
        <v>1737.45</v>
      </c>
      <c r="H180" s="36">
        <v>1972.95</v>
      </c>
      <c r="I180" s="36">
        <v>2032.7500000000002</v>
      </c>
      <c r="J180" s="36">
        <v>2090.6999999999998</v>
      </c>
      <c r="K180" s="31">
        <v>1974.8</v>
      </c>
      <c r="L180" s="31">
        <v>1857.05</v>
      </c>
      <c r="M180" s="31">
        <v>52.775730000000003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421.65</v>
      </c>
      <c r="D181" s="36">
        <v>422.51666666666665</v>
      </c>
      <c r="E181" s="36">
        <v>415.83333333333331</v>
      </c>
      <c r="F181" s="36">
        <v>410.01666666666665</v>
      </c>
      <c r="G181" s="36">
        <v>403.33333333333331</v>
      </c>
      <c r="H181" s="36">
        <v>428.33333333333331</v>
      </c>
      <c r="I181" s="36">
        <v>435.01666666666671</v>
      </c>
      <c r="J181" s="36">
        <v>440.83333333333331</v>
      </c>
      <c r="K181" s="31">
        <v>429.2</v>
      </c>
      <c r="L181" s="31">
        <v>416.7</v>
      </c>
      <c r="M181" s="31">
        <v>15.41305</v>
      </c>
      <c r="N181" s="1"/>
      <c r="O181" s="1"/>
    </row>
    <row r="182" spans="1:15" ht="12.75" customHeight="1">
      <c r="A182" s="33">
        <v>172</v>
      </c>
      <c r="B182" s="53" t="s">
        <v>820</v>
      </c>
      <c r="C182" s="31">
        <v>8967.5</v>
      </c>
      <c r="D182" s="36">
        <v>8982.6666666666661</v>
      </c>
      <c r="E182" s="36">
        <v>8905.3333333333321</v>
      </c>
      <c r="F182" s="36">
        <v>8843.1666666666661</v>
      </c>
      <c r="G182" s="36">
        <v>8765.8333333333321</v>
      </c>
      <c r="H182" s="36">
        <v>9044.8333333333321</v>
      </c>
      <c r="I182" s="36">
        <v>9122.1666666666642</v>
      </c>
      <c r="J182" s="36">
        <v>9184.3333333333321</v>
      </c>
      <c r="K182" s="31">
        <v>9060</v>
      </c>
      <c r="L182" s="31">
        <v>8920.5</v>
      </c>
      <c r="M182" s="31">
        <v>0.51551000000000002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1893.35</v>
      </c>
      <c r="D183" s="36">
        <v>1892.0833333333333</v>
      </c>
      <c r="E183" s="36">
        <v>1842.1666666666665</v>
      </c>
      <c r="F183" s="36">
        <v>1790.9833333333333</v>
      </c>
      <c r="G183" s="36">
        <v>1741.0666666666666</v>
      </c>
      <c r="H183" s="36">
        <v>1943.2666666666664</v>
      </c>
      <c r="I183" s="36">
        <v>1993.1833333333329</v>
      </c>
      <c r="J183" s="36">
        <v>2044.3666666666663</v>
      </c>
      <c r="K183" s="31">
        <v>1942</v>
      </c>
      <c r="L183" s="31">
        <v>1840.9</v>
      </c>
      <c r="M183" s="31">
        <v>8.5003600000000006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2832.15</v>
      </c>
      <c r="D184" s="36">
        <v>2821.0333333333333</v>
      </c>
      <c r="E184" s="36">
        <v>2792.7666666666664</v>
      </c>
      <c r="F184" s="36">
        <v>2753.3833333333332</v>
      </c>
      <c r="G184" s="36">
        <v>2725.1166666666663</v>
      </c>
      <c r="H184" s="36">
        <v>2860.4166666666665</v>
      </c>
      <c r="I184" s="36">
        <v>2888.6833333333338</v>
      </c>
      <c r="J184" s="36">
        <v>2928.0666666666666</v>
      </c>
      <c r="K184" s="31">
        <v>2849.3</v>
      </c>
      <c r="L184" s="31">
        <v>2781.65</v>
      </c>
      <c r="M184" s="31">
        <v>1.2144200000000001</v>
      </c>
      <c r="N184" s="1"/>
      <c r="O184" s="1"/>
    </row>
    <row r="185" spans="1:15" ht="12.75" customHeight="1">
      <c r="A185" s="33">
        <v>175</v>
      </c>
      <c r="B185" s="53" t="s">
        <v>821</v>
      </c>
      <c r="C185" s="31">
        <v>1048.1500000000001</v>
      </c>
      <c r="D185" s="36">
        <v>1056.25</v>
      </c>
      <c r="E185" s="36">
        <v>1032.9000000000001</v>
      </c>
      <c r="F185" s="36">
        <v>1017.6500000000001</v>
      </c>
      <c r="G185" s="36">
        <v>994.30000000000018</v>
      </c>
      <c r="H185" s="36">
        <v>1071.5</v>
      </c>
      <c r="I185" s="36">
        <v>1094.8499999999999</v>
      </c>
      <c r="J185" s="36">
        <v>1110.0999999999999</v>
      </c>
      <c r="K185" s="31">
        <v>1079.5999999999999</v>
      </c>
      <c r="L185" s="31">
        <v>1041</v>
      </c>
      <c r="M185" s="31">
        <v>0.95615000000000006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1687.5</v>
      </c>
      <c r="D186" s="36">
        <v>1695.2333333333333</v>
      </c>
      <c r="E186" s="36">
        <v>1673.7666666666667</v>
      </c>
      <c r="F186" s="36">
        <v>1660.0333333333333</v>
      </c>
      <c r="G186" s="36">
        <v>1638.5666666666666</v>
      </c>
      <c r="H186" s="36">
        <v>1708.9666666666667</v>
      </c>
      <c r="I186" s="36">
        <v>1730.4333333333334</v>
      </c>
      <c r="J186" s="36">
        <v>1744.1666666666667</v>
      </c>
      <c r="K186" s="31">
        <v>1716.7</v>
      </c>
      <c r="L186" s="31">
        <v>1681.5</v>
      </c>
      <c r="M186" s="31">
        <v>9.9318899999999992</v>
      </c>
      <c r="N186" s="1"/>
      <c r="O186" s="1"/>
    </row>
    <row r="187" spans="1:15" ht="12.75" customHeight="1">
      <c r="A187" s="33">
        <v>177</v>
      </c>
      <c r="B187" s="53" t="s">
        <v>796</v>
      </c>
      <c r="C187" s="31">
        <v>1164.5999999999999</v>
      </c>
      <c r="D187" s="36">
        <v>1157.4333333333334</v>
      </c>
      <c r="E187" s="36">
        <v>1136.8666666666668</v>
      </c>
      <c r="F187" s="36">
        <v>1109.1333333333334</v>
      </c>
      <c r="G187" s="36">
        <v>1088.5666666666668</v>
      </c>
      <c r="H187" s="36">
        <v>1185.1666666666667</v>
      </c>
      <c r="I187" s="36">
        <v>1205.7333333333333</v>
      </c>
      <c r="J187" s="36">
        <v>1233.4666666666667</v>
      </c>
      <c r="K187" s="31">
        <v>1178</v>
      </c>
      <c r="L187" s="31">
        <v>1129.7</v>
      </c>
      <c r="M187" s="31">
        <v>5.4148899999999998</v>
      </c>
      <c r="N187" s="1"/>
      <c r="O187" s="1"/>
    </row>
    <row r="188" spans="1:15" ht="12.75" customHeight="1">
      <c r="A188" s="33">
        <v>178</v>
      </c>
      <c r="B188" s="53" t="s">
        <v>822</v>
      </c>
      <c r="C188" s="31">
        <v>923.3</v>
      </c>
      <c r="D188" s="36">
        <v>930.68333333333339</v>
      </c>
      <c r="E188" s="36">
        <v>912.36666666666679</v>
      </c>
      <c r="F188" s="36">
        <v>901.43333333333339</v>
      </c>
      <c r="G188" s="36">
        <v>883.11666666666679</v>
      </c>
      <c r="H188" s="36">
        <v>941.61666666666679</v>
      </c>
      <c r="I188" s="36">
        <v>959.93333333333339</v>
      </c>
      <c r="J188" s="36">
        <v>970.86666666666679</v>
      </c>
      <c r="K188" s="31">
        <v>949</v>
      </c>
      <c r="L188" s="31">
        <v>919.75</v>
      </c>
      <c r="M188" s="31">
        <v>3.8524099999999999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6635.75</v>
      </c>
      <c r="D189" s="36">
        <v>6682.416666666667</v>
      </c>
      <c r="E189" s="36">
        <v>6490.8333333333339</v>
      </c>
      <c r="F189" s="36">
        <v>6345.916666666667</v>
      </c>
      <c r="G189" s="36">
        <v>6154.3333333333339</v>
      </c>
      <c r="H189" s="36">
        <v>6827.3333333333339</v>
      </c>
      <c r="I189" s="36">
        <v>7018.9166666666679</v>
      </c>
      <c r="J189" s="36">
        <v>7163.8333333333339</v>
      </c>
      <c r="K189" s="31">
        <v>6874</v>
      </c>
      <c r="L189" s="31">
        <v>6537.5</v>
      </c>
      <c r="M189" s="31">
        <v>3.02088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1460.75</v>
      </c>
      <c r="D190" s="36">
        <v>1465.5666666666666</v>
      </c>
      <c r="E190" s="36">
        <v>1451.3833333333332</v>
      </c>
      <c r="F190" s="36">
        <v>1442.0166666666667</v>
      </c>
      <c r="G190" s="36">
        <v>1427.8333333333333</v>
      </c>
      <c r="H190" s="36">
        <v>1474.9333333333332</v>
      </c>
      <c r="I190" s="36">
        <v>1489.1166666666666</v>
      </c>
      <c r="J190" s="36">
        <v>1498.4833333333331</v>
      </c>
      <c r="K190" s="31">
        <v>1479.75</v>
      </c>
      <c r="L190" s="31">
        <v>1456.2</v>
      </c>
      <c r="M190" s="31">
        <v>9.0106699999999993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1211.4000000000001</v>
      </c>
      <c r="D191" s="36">
        <v>1182.3333333333335</v>
      </c>
      <c r="E191" s="36">
        <v>1090.7166666666669</v>
      </c>
      <c r="F191" s="36">
        <v>970.03333333333353</v>
      </c>
      <c r="G191" s="36">
        <v>878.41666666666697</v>
      </c>
      <c r="H191" s="36">
        <v>1303.0166666666669</v>
      </c>
      <c r="I191" s="36">
        <v>1394.6333333333337</v>
      </c>
      <c r="J191" s="36">
        <v>1515.3166666666668</v>
      </c>
      <c r="K191" s="31">
        <v>1273.95</v>
      </c>
      <c r="L191" s="31">
        <v>1061.6500000000001</v>
      </c>
      <c r="M191" s="31">
        <v>36.920630000000003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2892.75</v>
      </c>
      <c r="D192" s="36">
        <v>2907.1666666666665</v>
      </c>
      <c r="E192" s="36">
        <v>2866.6333333333332</v>
      </c>
      <c r="F192" s="36">
        <v>2840.5166666666669</v>
      </c>
      <c r="G192" s="36">
        <v>2799.9833333333336</v>
      </c>
      <c r="H192" s="36">
        <v>2933.2833333333328</v>
      </c>
      <c r="I192" s="36">
        <v>2973.8166666666666</v>
      </c>
      <c r="J192" s="36">
        <v>2999.9333333333325</v>
      </c>
      <c r="K192" s="31">
        <v>2947.7</v>
      </c>
      <c r="L192" s="31">
        <v>2881.05</v>
      </c>
      <c r="M192" s="31">
        <v>3.7750900000000001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684.7</v>
      </c>
      <c r="D193" s="36">
        <v>685.71666666666658</v>
      </c>
      <c r="E193" s="36">
        <v>678.28333333333319</v>
      </c>
      <c r="F193" s="36">
        <v>671.86666666666656</v>
      </c>
      <c r="G193" s="36">
        <v>664.43333333333317</v>
      </c>
      <c r="H193" s="36">
        <v>692.13333333333321</v>
      </c>
      <c r="I193" s="36">
        <v>699.56666666666661</v>
      </c>
      <c r="J193" s="36">
        <v>705.98333333333323</v>
      </c>
      <c r="K193" s="31">
        <v>693.15</v>
      </c>
      <c r="L193" s="31">
        <v>679.3</v>
      </c>
      <c r="M193" s="31">
        <v>13.92694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511.75</v>
      </c>
      <c r="D194" s="36">
        <v>514.45000000000005</v>
      </c>
      <c r="E194" s="36">
        <v>508.00000000000011</v>
      </c>
      <c r="F194" s="36">
        <v>504.25000000000006</v>
      </c>
      <c r="G194" s="36">
        <v>497.80000000000013</v>
      </c>
      <c r="H194" s="36">
        <v>518.20000000000005</v>
      </c>
      <c r="I194" s="36">
        <v>524.64999999999986</v>
      </c>
      <c r="J194" s="36">
        <v>528.40000000000009</v>
      </c>
      <c r="K194" s="31">
        <v>520.9</v>
      </c>
      <c r="L194" s="31">
        <v>510.7</v>
      </c>
      <c r="M194" s="31">
        <v>4.1715999999999998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2706.85</v>
      </c>
      <c r="D195" s="36">
        <v>2698.9833333333336</v>
      </c>
      <c r="E195" s="36">
        <v>2687.9666666666672</v>
      </c>
      <c r="F195" s="36">
        <v>2669.0833333333335</v>
      </c>
      <c r="G195" s="36">
        <v>2658.0666666666671</v>
      </c>
      <c r="H195" s="36">
        <v>2717.8666666666672</v>
      </c>
      <c r="I195" s="36">
        <v>2728.8833333333337</v>
      </c>
      <c r="J195" s="36">
        <v>2747.7666666666673</v>
      </c>
      <c r="K195" s="31">
        <v>2710</v>
      </c>
      <c r="L195" s="31">
        <v>2680.1</v>
      </c>
      <c r="M195" s="31">
        <v>5.2239100000000001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1316.35</v>
      </c>
      <c r="D196" s="36">
        <v>1317.75</v>
      </c>
      <c r="E196" s="36">
        <v>1305.4000000000001</v>
      </c>
      <c r="F196" s="36">
        <v>1294.45</v>
      </c>
      <c r="G196" s="36">
        <v>1282.1000000000001</v>
      </c>
      <c r="H196" s="36">
        <v>1328.7</v>
      </c>
      <c r="I196" s="36">
        <v>1341.05</v>
      </c>
      <c r="J196" s="36">
        <v>1352</v>
      </c>
      <c r="K196" s="31">
        <v>1330.1</v>
      </c>
      <c r="L196" s="31">
        <v>1306.8</v>
      </c>
      <c r="M196" s="31">
        <v>3.8755700000000002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2458.5</v>
      </c>
      <c r="D197" s="36">
        <v>2472.15</v>
      </c>
      <c r="E197" s="36">
        <v>2431.5500000000002</v>
      </c>
      <c r="F197" s="36">
        <v>2404.6</v>
      </c>
      <c r="G197" s="36">
        <v>2364</v>
      </c>
      <c r="H197" s="36">
        <v>2499.1000000000004</v>
      </c>
      <c r="I197" s="36">
        <v>2539.6999999999998</v>
      </c>
      <c r="J197" s="36">
        <v>2566.6500000000005</v>
      </c>
      <c r="K197" s="31">
        <v>2512.75</v>
      </c>
      <c r="L197" s="31">
        <v>2445.1999999999998</v>
      </c>
      <c r="M197" s="31">
        <v>0.48371999999999998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145.88999999999999</v>
      </c>
      <c r="D198" s="36">
        <v>146.69666666666669</v>
      </c>
      <c r="E198" s="36">
        <v>144.79333333333338</v>
      </c>
      <c r="F198" s="36">
        <v>143.69666666666669</v>
      </c>
      <c r="G198" s="36">
        <v>141.79333333333338</v>
      </c>
      <c r="H198" s="36">
        <v>147.79333333333338</v>
      </c>
      <c r="I198" s="36">
        <v>149.69666666666669</v>
      </c>
      <c r="J198" s="36">
        <v>150.79333333333338</v>
      </c>
      <c r="K198" s="31">
        <v>148.6</v>
      </c>
      <c r="L198" s="31">
        <v>145.6</v>
      </c>
      <c r="M198" s="31">
        <v>11.811439999999999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3165.6</v>
      </c>
      <c r="D199" s="36">
        <v>3176.2999999999997</v>
      </c>
      <c r="E199" s="36">
        <v>3145.2999999999993</v>
      </c>
      <c r="F199" s="36">
        <v>3124.9999999999995</v>
      </c>
      <c r="G199" s="36">
        <v>3093.9999999999991</v>
      </c>
      <c r="H199" s="36">
        <v>3196.5999999999995</v>
      </c>
      <c r="I199" s="36">
        <v>3227.6000000000004</v>
      </c>
      <c r="J199" s="36">
        <v>3247.8999999999996</v>
      </c>
      <c r="K199" s="31">
        <v>3207.3</v>
      </c>
      <c r="L199" s="31">
        <v>3156</v>
      </c>
      <c r="M199" s="31">
        <v>0.53181999999999996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676.15</v>
      </c>
      <c r="D200" s="36">
        <v>674.55000000000007</v>
      </c>
      <c r="E200" s="36">
        <v>666.60000000000014</v>
      </c>
      <c r="F200" s="36">
        <v>657.05000000000007</v>
      </c>
      <c r="G200" s="36">
        <v>649.10000000000014</v>
      </c>
      <c r="H200" s="36">
        <v>684.10000000000014</v>
      </c>
      <c r="I200" s="36">
        <v>692.05000000000018</v>
      </c>
      <c r="J200" s="36">
        <v>701.60000000000014</v>
      </c>
      <c r="K200" s="31">
        <v>682.5</v>
      </c>
      <c r="L200" s="31">
        <v>665</v>
      </c>
      <c r="M200" s="31">
        <v>68.602180000000004</v>
      </c>
      <c r="N200" s="1"/>
      <c r="O200" s="1"/>
    </row>
    <row r="201" spans="1:15" ht="12.75" customHeight="1">
      <c r="A201" s="33">
        <v>191</v>
      </c>
      <c r="B201" s="53" t="s">
        <v>849</v>
      </c>
      <c r="C201" s="31">
        <v>367.2</v>
      </c>
      <c r="D201" s="36">
        <v>368.68333333333339</v>
      </c>
      <c r="E201" s="36">
        <v>363.86666666666679</v>
      </c>
      <c r="F201" s="36">
        <v>360.53333333333342</v>
      </c>
      <c r="G201" s="36">
        <v>355.71666666666681</v>
      </c>
      <c r="H201" s="36">
        <v>372.01666666666677</v>
      </c>
      <c r="I201" s="36">
        <v>376.83333333333337</v>
      </c>
      <c r="J201" s="36">
        <v>380.16666666666674</v>
      </c>
      <c r="K201" s="31">
        <v>373.5</v>
      </c>
      <c r="L201" s="31">
        <v>365.35</v>
      </c>
      <c r="M201" s="31">
        <v>8.9964399999999998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686.6</v>
      </c>
      <c r="D202" s="36">
        <v>690.29999999999984</v>
      </c>
      <c r="E202" s="36">
        <v>681.59999999999968</v>
      </c>
      <c r="F202" s="36">
        <v>676.5999999999998</v>
      </c>
      <c r="G202" s="36">
        <v>667.89999999999964</v>
      </c>
      <c r="H202" s="36">
        <v>695.29999999999973</v>
      </c>
      <c r="I202" s="36">
        <v>703.99999999999977</v>
      </c>
      <c r="J202" s="36">
        <v>708.99999999999977</v>
      </c>
      <c r="K202" s="31">
        <v>699</v>
      </c>
      <c r="L202" s="31">
        <v>685.3</v>
      </c>
      <c r="M202" s="31">
        <v>10.543939999999999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228.68</v>
      </c>
      <c r="D203" s="36">
        <v>229.39333333333335</v>
      </c>
      <c r="E203" s="36">
        <v>227.28666666666669</v>
      </c>
      <c r="F203" s="36">
        <v>225.89333333333335</v>
      </c>
      <c r="G203" s="36">
        <v>223.78666666666669</v>
      </c>
      <c r="H203" s="36">
        <v>230.78666666666669</v>
      </c>
      <c r="I203" s="36">
        <v>232.89333333333332</v>
      </c>
      <c r="J203" s="36">
        <v>234.28666666666669</v>
      </c>
      <c r="K203" s="31">
        <v>231.5</v>
      </c>
      <c r="L203" s="31">
        <v>228</v>
      </c>
      <c r="M203" s="31">
        <v>12.034230000000001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239.41</v>
      </c>
      <c r="D204" s="36">
        <v>240.27666666666667</v>
      </c>
      <c r="E204" s="36">
        <v>237.15333333333334</v>
      </c>
      <c r="F204" s="36">
        <v>234.89666666666668</v>
      </c>
      <c r="G204" s="36">
        <v>231.77333333333334</v>
      </c>
      <c r="H204" s="36">
        <v>242.53333333333333</v>
      </c>
      <c r="I204" s="36">
        <v>245.65666666666667</v>
      </c>
      <c r="J204" s="36">
        <v>247.91333333333333</v>
      </c>
      <c r="K204" s="31">
        <v>243.4</v>
      </c>
      <c r="L204" s="31">
        <v>238.02</v>
      </c>
      <c r="M204" s="31">
        <v>29.132079999999998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458.2</v>
      </c>
      <c r="D205" s="36">
        <v>458.09999999999997</v>
      </c>
      <c r="E205" s="36">
        <v>452.09999999999991</v>
      </c>
      <c r="F205" s="36">
        <v>445.99999999999994</v>
      </c>
      <c r="G205" s="36">
        <v>439.99999999999989</v>
      </c>
      <c r="H205" s="36">
        <v>464.19999999999993</v>
      </c>
      <c r="I205" s="36">
        <v>470.20000000000005</v>
      </c>
      <c r="J205" s="36">
        <v>476.29999999999995</v>
      </c>
      <c r="K205" s="31">
        <v>464.1</v>
      </c>
      <c r="L205" s="31">
        <v>452</v>
      </c>
      <c r="M205" s="31">
        <v>92.473339999999993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1978.2</v>
      </c>
      <c r="D206" s="36">
        <v>1986.8999999999999</v>
      </c>
      <c r="E206" s="36">
        <v>1964.2999999999997</v>
      </c>
      <c r="F206" s="36">
        <v>1950.3999999999999</v>
      </c>
      <c r="G206" s="36">
        <v>1927.7999999999997</v>
      </c>
      <c r="H206" s="36">
        <v>2000.7999999999997</v>
      </c>
      <c r="I206" s="36">
        <v>2023.3999999999996</v>
      </c>
      <c r="J206" s="36">
        <v>2037.2999999999997</v>
      </c>
      <c r="K206" s="31">
        <v>2009.5</v>
      </c>
      <c r="L206" s="31">
        <v>1973</v>
      </c>
      <c r="M206" s="31">
        <v>0.55810999999999999</v>
      </c>
      <c r="N206" s="1"/>
      <c r="O206" s="1"/>
    </row>
    <row r="207" spans="1:15" ht="12.75" customHeight="1">
      <c r="A207" s="33">
        <v>197</v>
      </c>
      <c r="B207" s="53" t="s">
        <v>850</v>
      </c>
      <c r="C207" s="31">
        <v>626.15</v>
      </c>
      <c r="D207" s="36">
        <v>632.65</v>
      </c>
      <c r="E207" s="36">
        <v>617.44999999999993</v>
      </c>
      <c r="F207" s="36">
        <v>608.75</v>
      </c>
      <c r="G207" s="36">
        <v>593.54999999999995</v>
      </c>
      <c r="H207" s="36">
        <v>641.34999999999991</v>
      </c>
      <c r="I207" s="36">
        <v>656.55</v>
      </c>
      <c r="J207" s="36">
        <v>665.24999999999989</v>
      </c>
      <c r="K207" s="31">
        <v>647.85</v>
      </c>
      <c r="L207" s="31">
        <v>623.95000000000005</v>
      </c>
      <c r="M207" s="31">
        <v>19.948360000000001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1790.45</v>
      </c>
      <c r="D208" s="36">
        <v>1798.2166666666669</v>
      </c>
      <c r="E208" s="36">
        <v>1779.2833333333338</v>
      </c>
      <c r="F208" s="36">
        <v>1768.1166666666668</v>
      </c>
      <c r="G208" s="36">
        <v>1749.1833333333336</v>
      </c>
      <c r="H208" s="36">
        <v>1809.3833333333339</v>
      </c>
      <c r="I208" s="36">
        <v>1828.3166666666668</v>
      </c>
      <c r="J208" s="36">
        <v>1839.483333333334</v>
      </c>
      <c r="K208" s="31">
        <v>1817.15</v>
      </c>
      <c r="L208" s="31">
        <v>1787.05</v>
      </c>
      <c r="M208" s="31">
        <v>25.532900000000001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4459.8500000000004</v>
      </c>
      <c r="D209" s="36">
        <v>4429.3</v>
      </c>
      <c r="E209" s="36">
        <v>4390.55</v>
      </c>
      <c r="F209" s="36">
        <v>4321.25</v>
      </c>
      <c r="G209" s="36">
        <v>4282.5</v>
      </c>
      <c r="H209" s="36">
        <v>4498.6000000000004</v>
      </c>
      <c r="I209" s="36">
        <v>4537.3500000000004</v>
      </c>
      <c r="J209" s="36">
        <v>4606.6500000000005</v>
      </c>
      <c r="K209" s="31">
        <v>4468.05</v>
      </c>
      <c r="L209" s="31">
        <v>4360</v>
      </c>
      <c r="M209" s="31">
        <v>5.1516000000000002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1637.35</v>
      </c>
      <c r="D210" s="36">
        <v>1633.9666666666665</v>
      </c>
      <c r="E210" s="36">
        <v>1627.9833333333329</v>
      </c>
      <c r="F210" s="36">
        <v>1618.6166666666663</v>
      </c>
      <c r="G210" s="36">
        <v>1612.6333333333328</v>
      </c>
      <c r="H210" s="36">
        <v>1643.333333333333</v>
      </c>
      <c r="I210" s="36">
        <v>1649.3166666666666</v>
      </c>
      <c r="J210" s="36">
        <v>1658.6833333333332</v>
      </c>
      <c r="K210" s="31">
        <v>1639.95</v>
      </c>
      <c r="L210" s="31">
        <v>1624.6</v>
      </c>
      <c r="M210" s="31">
        <v>186.4143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758.75</v>
      </c>
      <c r="D211" s="36">
        <v>753.86666666666667</v>
      </c>
      <c r="E211" s="36">
        <v>746.5333333333333</v>
      </c>
      <c r="F211" s="36">
        <v>734.31666666666661</v>
      </c>
      <c r="G211" s="36">
        <v>726.98333333333323</v>
      </c>
      <c r="H211" s="36">
        <v>766.08333333333337</v>
      </c>
      <c r="I211" s="36">
        <v>773.41666666666663</v>
      </c>
      <c r="J211" s="36">
        <v>785.63333333333344</v>
      </c>
      <c r="K211" s="31">
        <v>761.2</v>
      </c>
      <c r="L211" s="31">
        <v>741.65</v>
      </c>
      <c r="M211" s="31">
        <v>62.680500000000002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152.72999999999999</v>
      </c>
      <c r="D212" s="36">
        <v>151.47666666666666</v>
      </c>
      <c r="E212" s="36">
        <v>147.95333333333332</v>
      </c>
      <c r="F212" s="36">
        <v>143.17666666666665</v>
      </c>
      <c r="G212" s="36">
        <v>139.65333333333331</v>
      </c>
      <c r="H212" s="36">
        <v>156.25333333333333</v>
      </c>
      <c r="I212" s="36">
        <v>159.7766666666667</v>
      </c>
      <c r="J212" s="36">
        <v>164.55333333333334</v>
      </c>
      <c r="K212" s="31">
        <v>155</v>
      </c>
      <c r="L212" s="31">
        <v>146.69999999999999</v>
      </c>
      <c r="M212" s="31">
        <v>723.31894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809.9</v>
      </c>
      <c r="D213" s="36">
        <v>811.6</v>
      </c>
      <c r="E213" s="36">
        <v>805.30000000000007</v>
      </c>
      <c r="F213" s="36">
        <v>800.7</v>
      </c>
      <c r="G213" s="36">
        <v>794.40000000000009</v>
      </c>
      <c r="H213" s="36">
        <v>816.2</v>
      </c>
      <c r="I213" s="36">
        <v>822.5</v>
      </c>
      <c r="J213" s="36">
        <v>827.1</v>
      </c>
      <c r="K213" s="31">
        <v>817.9</v>
      </c>
      <c r="L213" s="31">
        <v>807</v>
      </c>
      <c r="M213" s="31">
        <v>3.0430799999999998</v>
      </c>
      <c r="N213" s="1"/>
      <c r="O213" s="1"/>
    </row>
    <row r="214" spans="1:15" ht="12.75" customHeight="1">
      <c r="A214" s="33">
        <v>204</v>
      </c>
      <c r="B214" s="53" t="s">
        <v>851</v>
      </c>
      <c r="C214" s="31">
        <v>1179.6500000000001</v>
      </c>
      <c r="D214" s="36">
        <v>1181.1833333333334</v>
      </c>
      <c r="E214" s="36">
        <v>1163.4666666666667</v>
      </c>
      <c r="F214" s="36">
        <v>1147.2833333333333</v>
      </c>
      <c r="G214" s="36">
        <v>1129.5666666666666</v>
      </c>
      <c r="H214" s="36">
        <v>1197.3666666666668</v>
      </c>
      <c r="I214" s="36">
        <v>1215.0833333333335</v>
      </c>
      <c r="J214" s="36">
        <v>1231.2666666666669</v>
      </c>
      <c r="K214" s="31">
        <v>1198.9000000000001</v>
      </c>
      <c r="L214" s="31">
        <v>1165</v>
      </c>
      <c r="M214" s="31">
        <v>0.43352000000000002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1901.95</v>
      </c>
      <c r="D215" s="36">
        <v>1897.9833333333333</v>
      </c>
      <c r="E215" s="36">
        <v>1885.9666666666667</v>
      </c>
      <c r="F215" s="36">
        <v>1869.9833333333333</v>
      </c>
      <c r="G215" s="36">
        <v>1857.9666666666667</v>
      </c>
      <c r="H215" s="36">
        <v>1913.9666666666667</v>
      </c>
      <c r="I215" s="36">
        <v>1925.9833333333336</v>
      </c>
      <c r="J215" s="36">
        <v>1941.9666666666667</v>
      </c>
      <c r="K215" s="31">
        <v>1910</v>
      </c>
      <c r="L215" s="31">
        <v>1882</v>
      </c>
      <c r="M215" s="31">
        <v>5.9360499999999998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5646.5</v>
      </c>
      <c r="D216" s="36">
        <v>5631.8</v>
      </c>
      <c r="E216" s="36">
        <v>5564.6</v>
      </c>
      <c r="F216" s="36">
        <v>5482.7</v>
      </c>
      <c r="G216" s="36">
        <v>5415.5</v>
      </c>
      <c r="H216" s="36">
        <v>5713.7000000000007</v>
      </c>
      <c r="I216" s="36">
        <v>5780.9</v>
      </c>
      <c r="J216" s="36">
        <v>5862.8000000000011</v>
      </c>
      <c r="K216" s="31">
        <v>5699</v>
      </c>
      <c r="L216" s="31">
        <v>5549.9</v>
      </c>
      <c r="M216" s="31">
        <v>8.0593500000000002</v>
      </c>
      <c r="N216" s="1"/>
      <c r="O216" s="1"/>
    </row>
    <row r="217" spans="1:15" ht="12.75" customHeight="1">
      <c r="A217" s="33">
        <v>207</v>
      </c>
      <c r="B217" s="53" t="s">
        <v>852</v>
      </c>
      <c r="C217" s="31">
        <v>531.04999999999995</v>
      </c>
      <c r="D217" s="36">
        <v>528.9</v>
      </c>
      <c r="E217" s="36">
        <v>523.79999999999995</v>
      </c>
      <c r="F217" s="36">
        <v>516.54999999999995</v>
      </c>
      <c r="G217" s="36">
        <v>511.44999999999993</v>
      </c>
      <c r="H217" s="36">
        <v>536.15</v>
      </c>
      <c r="I217" s="36">
        <v>541.25000000000011</v>
      </c>
      <c r="J217" s="36">
        <v>548.5</v>
      </c>
      <c r="K217" s="31">
        <v>534</v>
      </c>
      <c r="L217" s="31">
        <v>521.65</v>
      </c>
      <c r="M217" s="31">
        <v>14.26774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678.9</v>
      </c>
      <c r="D218" s="36">
        <v>683.04999999999984</v>
      </c>
      <c r="E218" s="36">
        <v>673.39999999999964</v>
      </c>
      <c r="F218" s="36">
        <v>667.89999999999975</v>
      </c>
      <c r="G218" s="36">
        <v>658.24999999999955</v>
      </c>
      <c r="H218" s="36">
        <v>688.54999999999973</v>
      </c>
      <c r="I218" s="36">
        <v>698.2</v>
      </c>
      <c r="J218" s="36">
        <v>703.69999999999982</v>
      </c>
      <c r="K218" s="31">
        <v>692.7</v>
      </c>
      <c r="L218" s="31">
        <v>677.55</v>
      </c>
      <c r="M218" s="31">
        <v>44.57291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4832.3500000000004</v>
      </c>
      <c r="D219" s="36">
        <v>4853</v>
      </c>
      <c r="E219" s="36">
        <v>4781</v>
      </c>
      <c r="F219" s="36">
        <v>4729.6499999999996</v>
      </c>
      <c r="G219" s="36">
        <v>4657.6499999999996</v>
      </c>
      <c r="H219" s="36">
        <v>4904.3500000000004</v>
      </c>
      <c r="I219" s="36">
        <v>4976.3500000000004</v>
      </c>
      <c r="J219" s="36">
        <v>5027.7000000000007</v>
      </c>
      <c r="K219" s="31">
        <v>4925</v>
      </c>
      <c r="L219" s="31">
        <v>4801.6499999999996</v>
      </c>
      <c r="M219" s="31">
        <v>39.606029999999997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318.5</v>
      </c>
      <c r="D220" s="36">
        <v>319.26666666666665</v>
      </c>
      <c r="E220" s="36">
        <v>316.48333333333329</v>
      </c>
      <c r="F220" s="36">
        <v>314.46666666666664</v>
      </c>
      <c r="G220" s="36">
        <v>311.68333333333328</v>
      </c>
      <c r="H220" s="36">
        <v>321.2833333333333</v>
      </c>
      <c r="I220" s="36">
        <v>324.06666666666661</v>
      </c>
      <c r="J220" s="36">
        <v>326.08333333333331</v>
      </c>
      <c r="K220" s="31">
        <v>322.05</v>
      </c>
      <c r="L220" s="31">
        <v>317.25</v>
      </c>
      <c r="M220" s="31">
        <v>21.782170000000001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425.9</v>
      </c>
      <c r="D221" s="36">
        <v>427.11666666666662</v>
      </c>
      <c r="E221" s="36">
        <v>423.53333333333325</v>
      </c>
      <c r="F221" s="36">
        <v>421.16666666666663</v>
      </c>
      <c r="G221" s="36">
        <v>417.58333333333326</v>
      </c>
      <c r="H221" s="36">
        <v>429.48333333333323</v>
      </c>
      <c r="I221" s="36">
        <v>433.06666666666661</v>
      </c>
      <c r="J221" s="36">
        <v>435.43333333333322</v>
      </c>
      <c r="K221" s="31">
        <v>430.7</v>
      </c>
      <c r="L221" s="31">
        <v>424.75</v>
      </c>
      <c r="M221" s="31">
        <v>51.409129999999998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2794.3</v>
      </c>
      <c r="D222" s="36">
        <v>2799.0833333333335</v>
      </c>
      <c r="E222" s="36">
        <v>2770.2166666666672</v>
      </c>
      <c r="F222" s="36">
        <v>2746.1333333333337</v>
      </c>
      <c r="G222" s="36">
        <v>2717.2666666666673</v>
      </c>
      <c r="H222" s="36">
        <v>2823.166666666667</v>
      </c>
      <c r="I222" s="36">
        <v>2852.0333333333328</v>
      </c>
      <c r="J222" s="36">
        <v>2876.1166666666668</v>
      </c>
      <c r="K222" s="31">
        <v>2827.95</v>
      </c>
      <c r="L222" s="31">
        <v>2775</v>
      </c>
      <c r="M222" s="31">
        <v>20.221160000000001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492.55</v>
      </c>
      <c r="D223" s="36">
        <v>493.23333333333335</v>
      </c>
      <c r="E223" s="36">
        <v>489.56666666666672</v>
      </c>
      <c r="F223" s="36">
        <v>486.58333333333337</v>
      </c>
      <c r="G223" s="36">
        <v>482.91666666666674</v>
      </c>
      <c r="H223" s="36">
        <v>496.2166666666667</v>
      </c>
      <c r="I223" s="36">
        <v>499.88333333333333</v>
      </c>
      <c r="J223" s="36">
        <v>502.86666666666667</v>
      </c>
      <c r="K223" s="31">
        <v>496.9</v>
      </c>
      <c r="L223" s="31">
        <v>490.25</v>
      </c>
      <c r="M223" s="31">
        <v>17.72852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11645.9</v>
      </c>
      <c r="D224" s="36">
        <v>11706.066666666666</v>
      </c>
      <c r="E224" s="36">
        <v>11441.483333333332</v>
      </c>
      <c r="F224" s="36">
        <v>11237.066666666666</v>
      </c>
      <c r="G224" s="36">
        <v>10972.483333333332</v>
      </c>
      <c r="H224" s="36">
        <v>11910.483333333332</v>
      </c>
      <c r="I224" s="36">
        <v>12175.066666666668</v>
      </c>
      <c r="J224" s="36">
        <v>12379.483333333332</v>
      </c>
      <c r="K224" s="31">
        <v>11970.65</v>
      </c>
      <c r="L224" s="31">
        <v>11501.65</v>
      </c>
      <c r="M224" s="31">
        <v>0.20058000000000001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1129.05</v>
      </c>
      <c r="D225" s="36">
        <v>1135.2666666666667</v>
      </c>
      <c r="E225" s="36">
        <v>1113.5333333333333</v>
      </c>
      <c r="F225" s="36">
        <v>1098.0166666666667</v>
      </c>
      <c r="G225" s="36">
        <v>1076.2833333333333</v>
      </c>
      <c r="H225" s="36">
        <v>1150.7833333333333</v>
      </c>
      <c r="I225" s="36">
        <v>1172.5166666666664</v>
      </c>
      <c r="J225" s="36">
        <v>1188.0333333333333</v>
      </c>
      <c r="K225" s="31">
        <v>1157</v>
      </c>
      <c r="L225" s="31">
        <v>1119.75</v>
      </c>
      <c r="M225" s="31">
        <v>1.41282</v>
      </c>
      <c r="N225" s="1"/>
      <c r="O225" s="1"/>
    </row>
    <row r="226" spans="1:15" ht="12.75" customHeight="1">
      <c r="A226" s="33">
        <v>216</v>
      </c>
      <c r="B226" s="53" t="s">
        <v>853</v>
      </c>
      <c r="C226" s="31">
        <v>506.85</v>
      </c>
      <c r="D226" s="36">
        <v>511.0333333333333</v>
      </c>
      <c r="E226" s="36">
        <v>491.31666666666661</v>
      </c>
      <c r="F226" s="36">
        <v>475.7833333333333</v>
      </c>
      <c r="G226" s="36">
        <v>456.06666666666661</v>
      </c>
      <c r="H226" s="36">
        <v>526.56666666666661</v>
      </c>
      <c r="I226" s="36">
        <v>546.2833333333333</v>
      </c>
      <c r="J226" s="36">
        <v>561.81666666666661</v>
      </c>
      <c r="K226" s="31">
        <v>530.75</v>
      </c>
      <c r="L226" s="31">
        <v>495.5</v>
      </c>
      <c r="M226" s="31">
        <v>51.371850000000002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50746.45</v>
      </c>
      <c r="D227" s="36">
        <v>50722.916666666664</v>
      </c>
      <c r="E227" s="36">
        <v>50321.633333333331</v>
      </c>
      <c r="F227" s="36">
        <v>49896.816666666666</v>
      </c>
      <c r="G227" s="36">
        <v>49495.533333333333</v>
      </c>
      <c r="H227" s="36">
        <v>51147.73333333333</v>
      </c>
      <c r="I227" s="36">
        <v>51549.01666666667</v>
      </c>
      <c r="J227" s="36">
        <v>51973.833333333328</v>
      </c>
      <c r="K227" s="31">
        <v>51124.2</v>
      </c>
      <c r="L227" s="31">
        <v>50298.1</v>
      </c>
      <c r="M227" s="31">
        <v>1.8880000000000001E-2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273.45</v>
      </c>
      <c r="D228" s="36">
        <v>274.28333333333336</v>
      </c>
      <c r="E228" s="36">
        <v>271.76666666666671</v>
      </c>
      <c r="F228" s="36">
        <v>270.08333333333337</v>
      </c>
      <c r="G228" s="36">
        <v>267.56666666666672</v>
      </c>
      <c r="H228" s="36">
        <v>275.9666666666667</v>
      </c>
      <c r="I228" s="36">
        <v>278.48333333333335</v>
      </c>
      <c r="J228" s="36">
        <v>280.16666666666669</v>
      </c>
      <c r="K228" s="31">
        <v>276.8</v>
      </c>
      <c r="L228" s="31">
        <v>272.60000000000002</v>
      </c>
      <c r="M228" s="31">
        <v>49.706580000000002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1247.7</v>
      </c>
      <c r="D229" s="36">
        <v>1239.6833333333334</v>
      </c>
      <c r="E229" s="36">
        <v>1228.4166666666667</v>
      </c>
      <c r="F229" s="36">
        <v>1209.1333333333334</v>
      </c>
      <c r="G229" s="36">
        <v>1197.8666666666668</v>
      </c>
      <c r="H229" s="36">
        <v>1258.9666666666667</v>
      </c>
      <c r="I229" s="36">
        <v>1270.2333333333331</v>
      </c>
      <c r="J229" s="36">
        <v>1289.5166666666667</v>
      </c>
      <c r="K229" s="31">
        <v>1250.95</v>
      </c>
      <c r="L229" s="31">
        <v>1220.4000000000001</v>
      </c>
      <c r="M229" s="31">
        <v>191.14906999999999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2208.1</v>
      </c>
      <c r="D230" s="36">
        <v>2190.9833333333331</v>
      </c>
      <c r="E230" s="36">
        <v>2165.3666666666663</v>
      </c>
      <c r="F230" s="36">
        <v>2122.6333333333332</v>
      </c>
      <c r="G230" s="36">
        <v>2097.0166666666664</v>
      </c>
      <c r="H230" s="36">
        <v>2233.7166666666662</v>
      </c>
      <c r="I230" s="36">
        <v>2259.333333333333</v>
      </c>
      <c r="J230" s="36">
        <v>2302.0666666666662</v>
      </c>
      <c r="K230" s="31">
        <v>2216.6</v>
      </c>
      <c r="L230" s="31">
        <v>2148.25</v>
      </c>
      <c r="M230" s="31">
        <v>7.9822199999999999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763.7</v>
      </c>
      <c r="D231" s="36">
        <v>758.43333333333339</v>
      </c>
      <c r="E231" s="36">
        <v>751.31666666666683</v>
      </c>
      <c r="F231" s="36">
        <v>738.93333333333339</v>
      </c>
      <c r="G231" s="36">
        <v>731.81666666666683</v>
      </c>
      <c r="H231" s="36">
        <v>770.81666666666683</v>
      </c>
      <c r="I231" s="36">
        <v>777.93333333333339</v>
      </c>
      <c r="J231" s="36">
        <v>790.31666666666683</v>
      </c>
      <c r="K231" s="31">
        <v>765.55</v>
      </c>
      <c r="L231" s="31">
        <v>746.05</v>
      </c>
      <c r="M231" s="31">
        <v>17.57723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840.45</v>
      </c>
      <c r="D232" s="36">
        <v>836.05000000000007</v>
      </c>
      <c r="E232" s="36">
        <v>829.10000000000014</v>
      </c>
      <c r="F232" s="36">
        <v>817.75000000000011</v>
      </c>
      <c r="G232" s="36">
        <v>810.80000000000018</v>
      </c>
      <c r="H232" s="36">
        <v>847.40000000000009</v>
      </c>
      <c r="I232" s="36">
        <v>854.35000000000014</v>
      </c>
      <c r="J232" s="36">
        <v>865.7</v>
      </c>
      <c r="K232" s="31">
        <v>843</v>
      </c>
      <c r="L232" s="31">
        <v>824.7</v>
      </c>
      <c r="M232" s="31">
        <v>2.54121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93.73</v>
      </c>
      <c r="D233" s="36">
        <v>94.286666666666676</v>
      </c>
      <c r="E233" s="36">
        <v>92.953333333333347</v>
      </c>
      <c r="F233" s="36">
        <v>92.176666666666677</v>
      </c>
      <c r="G233" s="36">
        <v>90.843333333333348</v>
      </c>
      <c r="H233" s="36">
        <v>95.063333333333347</v>
      </c>
      <c r="I233" s="36">
        <v>96.39666666666669</v>
      </c>
      <c r="J233" s="36">
        <v>97.173333333333346</v>
      </c>
      <c r="K233" s="31">
        <v>95.62</v>
      </c>
      <c r="L233" s="31">
        <v>93.51</v>
      </c>
      <c r="M233" s="31">
        <v>51.451590000000003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75.069999999999993</v>
      </c>
      <c r="D234" s="36">
        <v>75.256666666666661</v>
      </c>
      <c r="E234" s="36">
        <v>74.813333333333318</v>
      </c>
      <c r="F234" s="36">
        <v>74.556666666666658</v>
      </c>
      <c r="G234" s="36">
        <v>74.113333333333316</v>
      </c>
      <c r="H234" s="36">
        <v>75.513333333333321</v>
      </c>
      <c r="I234" s="36">
        <v>75.956666666666649</v>
      </c>
      <c r="J234" s="36">
        <v>76.213333333333324</v>
      </c>
      <c r="K234" s="31">
        <v>75.7</v>
      </c>
      <c r="L234" s="31">
        <v>75</v>
      </c>
      <c r="M234" s="31">
        <v>202.15749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114.08</v>
      </c>
      <c r="D235" s="36">
        <v>114.01333333333334</v>
      </c>
      <c r="E235" s="36">
        <v>113.51666666666667</v>
      </c>
      <c r="F235" s="36">
        <v>112.95333333333333</v>
      </c>
      <c r="G235" s="36">
        <v>112.45666666666666</v>
      </c>
      <c r="H235" s="36">
        <v>114.57666666666667</v>
      </c>
      <c r="I235" s="36">
        <v>115.07333333333334</v>
      </c>
      <c r="J235" s="36">
        <v>115.63666666666667</v>
      </c>
      <c r="K235" s="31">
        <v>114.51</v>
      </c>
      <c r="L235" s="31">
        <v>113.45</v>
      </c>
      <c r="M235" s="31">
        <v>65.000780000000006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470.1</v>
      </c>
      <c r="D236" s="36">
        <v>466.2166666666667</v>
      </c>
      <c r="E236" s="36">
        <v>460.28333333333342</v>
      </c>
      <c r="F236" s="36">
        <v>450.4666666666667</v>
      </c>
      <c r="G236" s="36">
        <v>444.53333333333342</v>
      </c>
      <c r="H236" s="36">
        <v>476.03333333333342</v>
      </c>
      <c r="I236" s="36">
        <v>481.9666666666667</v>
      </c>
      <c r="J236" s="36">
        <v>491.78333333333342</v>
      </c>
      <c r="K236" s="31">
        <v>472.15</v>
      </c>
      <c r="L236" s="31">
        <v>456.4</v>
      </c>
      <c r="M236" s="31">
        <v>17.47259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63.65</v>
      </c>
      <c r="D237" s="36">
        <v>63.56</v>
      </c>
      <c r="E237" s="36">
        <v>63</v>
      </c>
      <c r="F237" s="36">
        <v>62.349999999999994</v>
      </c>
      <c r="G237" s="36">
        <v>61.789999999999992</v>
      </c>
      <c r="H237" s="36">
        <v>64.210000000000008</v>
      </c>
      <c r="I237" s="36">
        <v>64.77000000000001</v>
      </c>
      <c r="J237" s="36">
        <v>65.420000000000016</v>
      </c>
      <c r="K237" s="31">
        <v>64.12</v>
      </c>
      <c r="L237" s="31">
        <v>62.91</v>
      </c>
      <c r="M237" s="31">
        <v>100.22487</v>
      </c>
      <c r="N237" s="1"/>
      <c r="O237" s="1"/>
    </row>
    <row r="238" spans="1:15" ht="12.75" customHeight="1">
      <c r="A238" s="33">
        <v>228</v>
      </c>
      <c r="B238" s="53" t="s">
        <v>776</v>
      </c>
      <c r="C238" s="31">
        <v>256</v>
      </c>
      <c r="D238" s="36">
        <v>256.63333333333333</v>
      </c>
      <c r="E238" s="36">
        <v>253.51666666666665</v>
      </c>
      <c r="F238" s="36">
        <v>251.03333333333333</v>
      </c>
      <c r="G238" s="36">
        <v>247.91666666666666</v>
      </c>
      <c r="H238" s="36">
        <v>259.11666666666667</v>
      </c>
      <c r="I238" s="36">
        <v>262.23333333333335</v>
      </c>
      <c r="J238" s="36">
        <v>264.71666666666664</v>
      </c>
      <c r="K238" s="31">
        <v>259.75</v>
      </c>
      <c r="L238" s="31">
        <v>254.15</v>
      </c>
      <c r="M238" s="31">
        <v>44.752180000000003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509.4</v>
      </c>
      <c r="D239" s="36">
        <v>511.08333333333331</v>
      </c>
      <c r="E239" s="36">
        <v>506.21666666666658</v>
      </c>
      <c r="F239" s="36">
        <v>503.03333333333325</v>
      </c>
      <c r="G239" s="36">
        <v>498.16666666666652</v>
      </c>
      <c r="H239" s="36">
        <v>514.26666666666665</v>
      </c>
      <c r="I239" s="36">
        <v>519.13333333333333</v>
      </c>
      <c r="J239" s="36">
        <v>522.31666666666672</v>
      </c>
      <c r="K239" s="31">
        <v>515.95000000000005</v>
      </c>
      <c r="L239" s="31">
        <v>507.9</v>
      </c>
      <c r="M239" s="31">
        <v>120.18677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299.64999999999998</v>
      </c>
      <c r="D240" s="36">
        <v>301.36666666666667</v>
      </c>
      <c r="E240" s="36">
        <v>296.88333333333333</v>
      </c>
      <c r="F240" s="36">
        <v>294.11666666666667</v>
      </c>
      <c r="G240" s="36">
        <v>289.63333333333333</v>
      </c>
      <c r="H240" s="36">
        <v>304.13333333333333</v>
      </c>
      <c r="I240" s="36">
        <v>308.61666666666667</v>
      </c>
      <c r="J240" s="36">
        <v>311.38333333333333</v>
      </c>
      <c r="K240" s="31">
        <v>305.85000000000002</v>
      </c>
      <c r="L240" s="31">
        <v>298.60000000000002</v>
      </c>
      <c r="M240" s="31">
        <v>4.6515399999999998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365.75</v>
      </c>
      <c r="D241" s="36">
        <v>365.90000000000003</v>
      </c>
      <c r="E241" s="36">
        <v>363.85000000000008</v>
      </c>
      <c r="F241" s="36">
        <v>361.95000000000005</v>
      </c>
      <c r="G241" s="36">
        <v>359.90000000000009</v>
      </c>
      <c r="H241" s="36">
        <v>367.80000000000007</v>
      </c>
      <c r="I241" s="36">
        <v>369.85</v>
      </c>
      <c r="J241" s="36">
        <v>371.75000000000006</v>
      </c>
      <c r="K241" s="31">
        <v>367.95</v>
      </c>
      <c r="L241" s="31">
        <v>364</v>
      </c>
      <c r="M241" s="31">
        <v>11.459009999999999</v>
      </c>
      <c r="N241" s="1"/>
      <c r="O241" s="1"/>
    </row>
    <row r="242" spans="1:15" ht="12.75" customHeight="1">
      <c r="A242" s="33">
        <v>232</v>
      </c>
      <c r="B242" s="53" t="s">
        <v>888</v>
      </c>
      <c r="C242" s="31">
        <v>160.66999999999999</v>
      </c>
      <c r="D242" s="36">
        <v>161.75666666666666</v>
      </c>
      <c r="E242" s="36">
        <v>158.91333333333333</v>
      </c>
      <c r="F242" s="36">
        <v>157.15666666666667</v>
      </c>
      <c r="G242" s="36">
        <v>154.31333333333333</v>
      </c>
      <c r="H242" s="36">
        <v>163.51333333333332</v>
      </c>
      <c r="I242" s="36">
        <v>166.35666666666668</v>
      </c>
      <c r="J242" s="36">
        <v>168.11333333333332</v>
      </c>
      <c r="K242" s="31">
        <v>164.6</v>
      </c>
      <c r="L242" s="31">
        <v>160</v>
      </c>
      <c r="M242" s="31">
        <v>47.935319999999997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3024.45</v>
      </c>
      <c r="D243" s="36">
        <v>3018.4333333333329</v>
      </c>
      <c r="E243" s="36">
        <v>2970.8666666666659</v>
      </c>
      <c r="F243" s="36">
        <v>2917.2833333333328</v>
      </c>
      <c r="G243" s="36">
        <v>2869.7166666666658</v>
      </c>
      <c r="H243" s="36">
        <v>3072.016666666666</v>
      </c>
      <c r="I243" s="36">
        <v>3119.5833333333326</v>
      </c>
      <c r="J243" s="36">
        <v>3173.1666666666661</v>
      </c>
      <c r="K243" s="31">
        <v>3066</v>
      </c>
      <c r="L243" s="31">
        <v>2964.85</v>
      </c>
      <c r="M243" s="31">
        <v>4.3924899999999996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550.04999999999995</v>
      </c>
      <c r="D244" s="36">
        <v>552.24999999999989</v>
      </c>
      <c r="E244" s="36">
        <v>546.0999999999998</v>
      </c>
      <c r="F244" s="36">
        <v>542.14999999999986</v>
      </c>
      <c r="G244" s="36">
        <v>535.99999999999977</v>
      </c>
      <c r="H244" s="36">
        <v>556.19999999999982</v>
      </c>
      <c r="I244" s="36">
        <v>562.34999999999991</v>
      </c>
      <c r="J244" s="36">
        <v>566.29999999999984</v>
      </c>
      <c r="K244" s="31">
        <v>558.4</v>
      </c>
      <c r="L244" s="31">
        <v>548.29999999999995</v>
      </c>
      <c r="M244" s="31">
        <v>7.5111999999999997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205.86</v>
      </c>
      <c r="D245" s="36">
        <v>205.69333333333336</v>
      </c>
      <c r="E245" s="36">
        <v>203.5866666666667</v>
      </c>
      <c r="F245" s="36">
        <v>201.31333333333333</v>
      </c>
      <c r="G245" s="36">
        <v>199.20666666666668</v>
      </c>
      <c r="H245" s="36">
        <v>207.96666666666673</v>
      </c>
      <c r="I245" s="36">
        <v>210.07333333333335</v>
      </c>
      <c r="J245" s="36">
        <v>212.34666666666675</v>
      </c>
      <c r="K245" s="31">
        <v>207.8</v>
      </c>
      <c r="L245" s="31">
        <v>203.42</v>
      </c>
      <c r="M245" s="31">
        <v>109.28702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658.95</v>
      </c>
      <c r="D246" s="36">
        <v>659.33333333333337</v>
      </c>
      <c r="E246" s="36">
        <v>655.2166666666667</v>
      </c>
      <c r="F246" s="36">
        <v>651.48333333333335</v>
      </c>
      <c r="G246" s="36">
        <v>647.36666666666667</v>
      </c>
      <c r="H246" s="36">
        <v>663.06666666666672</v>
      </c>
      <c r="I246" s="36">
        <v>667.18333333333328</v>
      </c>
      <c r="J246" s="36">
        <v>670.91666666666674</v>
      </c>
      <c r="K246" s="31">
        <v>663.45</v>
      </c>
      <c r="L246" s="31">
        <v>655.6</v>
      </c>
      <c r="M246" s="31">
        <v>23.089880000000001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176.13</v>
      </c>
      <c r="D247" s="36">
        <v>176.88</v>
      </c>
      <c r="E247" s="36">
        <v>174.85</v>
      </c>
      <c r="F247" s="36">
        <v>173.57</v>
      </c>
      <c r="G247" s="36">
        <v>171.54</v>
      </c>
      <c r="H247" s="36">
        <v>178.16</v>
      </c>
      <c r="I247" s="36">
        <v>180.18999999999997</v>
      </c>
      <c r="J247" s="36">
        <v>181.47</v>
      </c>
      <c r="K247" s="31">
        <v>178.91</v>
      </c>
      <c r="L247" s="31">
        <v>175.6</v>
      </c>
      <c r="M247" s="31">
        <v>118.74065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60.47</v>
      </c>
      <c r="D248" s="36">
        <v>60.606666666666662</v>
      </c>
      <c r="E248" s="36">
        <v>60.233333333333327</v>
      </c>
      <c r="F248" s="36">
        <v>59.996666666666663</v>
      </c>
      <c r="G248" s="36">
        <v>59.623333333333328</v>
      </c>
      <c r="H248" s="36">
        <v>60.843333333333327</v>
      </c>
      <c r="I248" s="36">
        <v>61.216666666666661</v>
      </c>
      <c r="J248" s="36">
        <v>61.453333333333326</v>
      </c>
      <c r="K248" s="31">
        <v>60.98</v>
      </c>
      <c r="L248" s="31">
        <v>60.37</v>
      </c>
      <c r="M248" s="31">
        <v>32.061329999999998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944.15</v>
      </c>
      <c r="D249" s="36">
        <v>943.65</v>
      </c>
      <c r="E249" s="36">
        <v>938.3</v>
      </c>
      <c r="F249" s="36">
        <v>932.44999999999993</v>
      </c>
      <c r="G249" s="36">
        <v>927.09999999999991</v>
      </c>
      <c r="H249" s="36">
        <v>949.5</v>
      </c>
      <c r="I249" s="36">
        <v>954.85000000000014</v>
      </c>
      <c r="J249" s="36">
        <v>960.7</v>
      </c>
      <c r="K249" s="31">
        <v>949</v>
      </c>
      <c r="L249" s="31">
        <v>937.8</v>
      </c>
      <c r="M249" s="31">
        <v>15.734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178.46</v>
      </c>
      <c r="D250" s="36">
        <v>178.24</v>
      </c>
      <c r="E250" s="36">
        <v>177.31000000000003</v>
      </c>
      <c r="F250" s="36">
        <v>176.16000000000003</v>
      </c>
      <c r="G250" s="36">
        <v>175.23000000000005</v>
      </c>
      <c r="H250" s="36">
        <v>179.39000000000001</v>
      </c>
      <c r="I250" s="36">
        <v>180.31999999999996</v>
      </c>
      <c r="J250" s="36">
        <v>181.47</v>
      </c>
      <c r="K250" s="31">
        <v>179.17</v>
      </c>
      <c r="L250" s="31">
        <v>177.09</v>
      </c>
      <c r="M250" s="31">
        <v>104.16245000000001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1449.45</v>
      </c>
      <c r="D251" s="36">
        <v>1450.1499999999999</v>
      </c>
      <c r="E251" s="36">
        <v>1437.2999999999997</v>
      </c>
      <c r="F251" s="36">
        <v>1425.1499999999999</v>
      </c>
      <c r="G251" s="36">
        <v>1412.2999999999997</v>
      </c>
      <c r="H251" s="36">
        <v>1462.2999999999997</v>
      </c>
      <c r="I251" s="36">
        <v>1475.1499999999996</v>
      </c>
      <c r="J251" s="36">
        <v>1487.2999999999997</v>
      </c>
      <c r="K251" s="31">
        <v>1463</v>
      </c>
      <c r="L251" s="31">
        <v>1438</v>
      </c>
      <c r="M251" s="31">
        <v>0.46686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555.45000000000005</v>
      </c>
      <c r="D252" s="36">
        <v>552.28333333333342</v>
      </c>
      <c r="E252" s="36">
        <v>548.11666666666679</v>
      </c>
      <c r="F252" s="36">
        <v>540.78333333333342</v>
      </c>
      <c r="G252" s="36">
        <v>536.61666666666679</v>
      </c>
      <c r="H252" s="36">
        <v>559.61666666666679</v>
      </c>
      <c r="I252" s="36">
        <v>563.78333333333353</v>
      </c>
      <c r="J252" s="36">
        <v>571.11666666666679</v>
      </c>
      <c r="K252" s="31">
        <v>556.45000000000005</v>
      </c>
      <c r="L252" s="31">
        <v>544.95000000000005</v>
      </c>
      <c r="M252" s="31">
        <v>30.423539999999999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441.4</v>
      </c>
      <c r="D253" s="36">
        <v>441.51666666666671</v>
      </c>
      <c r="E253" s="36">
        <v>438.73333333333341</v>
      </c>
      <c r="F253" s="36">
        <v>436.06666666666672</v>
      </c>
      <c r="G253" s="36">
        <v>433.28333333333342</v>
      </c>
      <c r="H253" s="36">
        <v>444.18333333333339</v>
      </c>
      <c r="I253" s="36">
        <v>446.9666666666667</v>
      </c>
      <c r="J253" s="36">
        <v>449.63333333333338</v>
      </c>
      <c r="K253" s="31">
        <v>444.3</v>
      </c>
      <c r="L253" s="31">
        <v>438.85</v>
      </c>
      <c r="M253" s="31">
        <v>59.78801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1436.7</v>
      </c>
      <c r="D254" s="36">
        <v>1440.8333333333333</v>
      </c>
      <c r="E254" s="36">
        <v>1429.7666666666664</v>
      </c>
      <c r="F254" s="36">
        <v>1422.8333333333333</v>
      </c>
      <c r="G254" s="36">
        <v>1411.7666666666664</v>
      </c>
      <c r="H254" s="36">
        <v>1447.7666666666664</v>
      </c>
      <c r="I254" s="36">
        <v>1458.8333333333335</v>
      </c>
      <c r="J254" s="36">
        <v>1465.7666666666664</v>
      </c>
      <c r="K254" s="31">
        <v>1451.9</v>
      </c>
      <c r="L254" s="31">
        <v>1433.9</v>
      </c>
      <c r="M254" s="31">
        <v>23.510179999999998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7445.45</v>
      </c>
      <c r="D255" s="36">
        <v>7506.4833333333336</v>
      </c>
      <c r="E255" s="36">
        <v>7368.9666666666672</v>
      </c>
      <c r="F255" s="36">
        <v>7292.4833333333336</v>
      </c>
      <c r="G255" s="36">
        <v>7154.9666666666672</v>
      </c>
      <c r="H255" s="36">
        <v>7582.9666666666672</v>
      </c>
      <c r="I255" s="36">
        <v>7720.4833333333336</v>
      </c>
      <c r="J255" s="36">
        <v>7796.9666666666672</v>
      </c>
      <c r="K255" s="31">
        <v>7644</v>
      </c>
      <c r="L255" s="31">
        <v>7430</v>
      </c>
      <c r="M255" s="31">
        <v>1.2859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1941.25</v>
      </c>
      <c r="D256" s="36">
        <v>1948.2333333333333</v>
      </c>
      <c r="E256" s="36">
        <v>1929.4666666666667</v>
      </c>
      <c r="F256" s="36">
        <v>1917.6833333333334</v>
      </c>
      <c r="G256" s="36">
        <v>1898.9166666666667</v>
      </c>
      <c r="H256" s="36">
        <v>1960.0166666666667</v>
      </c>
      <c r="I256" s="36">
        <v>1978.7833333333335</v>
      </c>
      <c r="J256" s="36">
        <v>1990.5666666666666</v>
      </c>
      <c r="K256" s="31">
        <v>1967</v>
      </c>
      <c r="L256" s="31">
        <v>1936.45</v>
      </c>
      <c r="M256" s="31">
        <v>46.943219999999997</v>
      </c>
      <c r="N256" s="1"/>
      <c r="O256" s="1"/>
    </row>
    <row r="257" spans="1:15" ht="12.75" customHeight="1">
      <c r="A257" s="33">
        <v>247</v>
      </c>
      <c r="B257" s="53" t="s">
        <v>854</v>
      </c>
      <c r="C257" s="31">
        <v>222.92</v>
      </c>
      <c r="D257" s="36">
        <v>223.1</v>
      </c>
      <c r="E257" s="36">
        <v>218.95</v>
      </c>
      <c r="F257" s="36">
        <v>214.98</v>
      </c>
      <c r="G257" s="36">
        <v>210.82999999999998</v>
      </c>
      <c r="H257" s="36">
        <v>227.07</v>
      </c>
      <c r="I257" s="36">
        <v>231.22000000000003</v>
      </c>
      <c r="J257" s="36">
        <v>235.19</v>
      </c>
      <c r="K257" s="31">
        <v>227.25</v>
      </c>
      <c r="L257" s="31">
        <v>219.13</v>
      </c>
      <c r="M257" s="31">
        <v>66.488619999999997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983.45</v>
      </c>
      <c r="D258" s="36">
        <v>986.81666666666661</v>
      </c>
      <c r="E258" s="36">
        <v>977.63333333333321</v>
      </c>
      <c r="F258" s="36">
        <v>971.81666666666661</v>
      </c>
      <c r="G258" s="36">
        <v>962.63333333333321</v>
      </c>
      <c r="H258" s="36">
        <v>992.63333333333321</v>
      </c>
      <c r="I258" s="36">
        <v>1001.8166666666666</v>
      </c>
      <c r="J258" s="36">
        <v>1007.6333333333332</v>
      </c>
      <c r="K258" s="31">
        <v>996</v>
      </c>
      <c r="L258" s="31">
        <v>981</v>
      </c>
      <c r="M258" s="31">
        <v>0.84438999999999997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4813.3999999999996</v>
      </c>
      <c r="D259" s="36">
        <v>4805.8166666666666</v>
      </c>
      <c r="E259" s="36">
        <v>4782.6333333333332</v>
      </c>
      <c r="F259" s="36">
        <v>4751.8666666666668</v>
      </c>
      <c r="G259" s="36">
        <v>4728.6833333333334</v>
      </c>
      <c r="H259" s="36">
        <v>4836.583333333333</v>
      </c>
      <c r="I259" s="36">
        <v>4859.7666666666655</v>
      </c>
      <c r="J259" s="36">
        <v>4890.5333333333328</v>
      </c>
      <c r="K259" s="31">
        <v>4829</v>
      </c>
      <c r="L259" s="31">
        <v>4775.05</v>
      </c>
      <c r="M259" s="31">
        <v>13.51206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1399.4</v>
      </c>
      <c r="D260" s="36">
        <v>1396.8166666666666</v>
      </c>
      <c r="E260" s="36">
        <v>1385.0833333333333</v>
      </c>
      <c r="F260" s="36">
        <v>1370.7666666666667</v>
      </c>
      <c r="G260" s="36">
        <v>1359.0333333333333</v>
      </c>
      <c r="H260" s="36">
        <v>1411.1333333333332</v>
      </c>
      <c r="I260" s="36">
        <v>1422.8666666666668</v>
      </c>
      <c r="J260" s="36">
        <v>1437.1833333333332</v>
      </c>
      <c r="K260" s="31">
        <v>1408.55</v>
      </c>
      <c r="L260" s="31">
        <v>1382.5</v>
      </c>
      <c r="M260" s="31">
        <v>4.6317399999999997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1924.65</v>
      </c>
      <c r="D261" s="36">
        <v>1940.3333333333333</v>
      </c>
      <c r="E261" s="36">
        <v>1889.3166666666666</v>
      </c>
      <c r="F261" s="36">
        <v>1853.9833333333333</v>
      </c>
      <c r="G261" s="36">
        <v>1802.9666666666667</v>
      </c>
      <c r="H261" s="36">
        <v>1975.6666666666665</v>
      </c>
      <c r="I261" s="36">
        <v>2026.6833333333334</v>
      </c>
      <c r="J261" s="36">
        <v>2062.0166666666664</v>
      </c>
      <c r="K261" s="31">
        <v>1991.35</v>
      </c>
      <c r="L261" s="31">
        <v>1905</v>
      </c>
      <c r="M261" s="31">
        <v>2.2354099999999999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4647.8</v>
      </c>
      <c r="D262" s="36">
        <v>4594.5333333333338</v>
      </c>
      <c r="E262" s="36">
        <v>4518.2666666666673</v>
      </c>
      <c r="F262" s="36">
        <v>4388.7333333333336</v>
      </c>
      <c r="G262" s="36">
        <v>4312.4666666666672</v>
      </c>
      <c r="H262" s="36">
        <v>4724.0666666666675</v>
      </c>
      <c r="I262" s="36">
        <v>4800.3333333333339</v>
      </c>
      <c r="J262" s="36">
        <v>4929.8666666666677</v>
      </c>
      <c r="K262" s="31">
        <v>4670.8</v>
      </c>
      <c r="L262" s="31">
        <v>4465</v>
      </c>
      <c r="M262" s="31">
        <v>1.9157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1905.55</v>
      </c>
      <c r="D263" s="36">
        <v>1916.8499999999997</v>
      </c>
      <c r="E263" s="36">
        <v>1878.3499999999995</v>
      </c>
      <c r="F263" s="36">
        <v>1851.1499999999999</v>
      </c>
      <c r="G263" s="36">
        <v>1812.6499999999996</v>
      </c>
      <c r="H263" s="36">
        <v>1944.0499999999993</v>
      </c>
      <c r="I263" s="36">
        <v>1982.5499999999997</v>
      </c>
      <c r="J263" s="36">
        <v>2009.7499999999991</v>
      </c>
      <c r="K263" s="31">
        <v>1955.35</v>
      </c>
      <c r="L263" s="31">
        <v>1889.65</v>
      </c>
      <c r="M263" s="31">
        <v>1.08477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787.7</v>
      </c>
      <c r="D264" s="36">
        <v>785.25</v>
      </c>
      <c r="E264" s="36">
        <v>780.55</v>
      </c>
      <c r="F264" s="36">
        <v>773.4</v>
      </c>
      <c r="G264" s="36">
        <v>768.69999999999993</v>
      </c>
      <c r="H264" s="36">
        <v>792.4</v>
      </c>
      <c r="I264" s="36">
        <v>797.1</v>
      </c>
      <c r="J264" s="36">
        <v>804.25</v>
      </c>
      <c r="K264" s="31">
        <v>789.95</v>
      </c>
      <c r="L264" s="31">
        <v>778.1</v>
      </c>
      <c r="M264" s="31">
        <v>0.70728000000000002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471.5</v>
      </c>
      <c r="D265" s="36">
        <v>471.26666666666665</v>
      </c>
      <c r="E265" s="36">
        <v>468.5333333333333</v>
      </c>
      <c r="F265" s="36">
        <v>465.56666666666666</v>
      </c>
      <c r="G265" s="36">
        <v>462.83333333333331</v>
      </c>
      <c r="H265" s="36">
        <v>474.23333333333329</v>
      </c>
      <c r="I265" s="36">
        <v>476.96666666666664</v>
      </c>
      <c r="J265" s="36">
        <v>479.93333333333328</v>
      </c>
      <c r="K265" s="31">
        <v>474</v>
      </c>
      <c r="L265" s="31">
        <v>468.3</v>
      </c>
      <c r="M265" s="31">
        <v>3.2852700000000001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118.53</v>
      </c>
      <c r="D266" s="36">
        <v>115.28333333333332</v>
      </c>
      <c r="E266" s="36">
        <v>110.76666666666664</v>
      </c>
      <c r="F266" s="36">
        <v>103.00333333333332</v>
      </c>
      <c r="G266" s="36">
        <v>98.486666666666636</v>
      </c>
      <c r="H266" s="36">
        <v>123.04666666666664</v>
      </c>
      <c r="I266" s="36">
        <v>127.56333333333332</v>
      </c>
      <c r="J266" s="36">
        <v>135.32666666666665</v>
      </c>
      <c r="K266" s="31">
        <v>119.8</v>
      </c>
      <c r="L266" s="31">
        <v>107.52</v>
      </c>
      <c r="M266" s="31">
        <v>593.55016000000001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692.7</v>
      </c>
      <c r="D267" s="36">
        <v>697.5</v>
      </c>
      <c r="E267" s="36">
        <v>685.95</v>
      </c>
      <c r="F267" s="36">
        <v>679.2</v>
      </c>
      <c r="G267" s="36">
        <v>667.65000000000009</v>
      </c>
      <c r="H267" s="36">
        <v>704.25</v>
      </c>
      <c r="I267" s="36">
        <v>715.8</v>
      </c>
      <c r="J267" s="36">
        <v>722.55</v>
      </c>
      <c r="K267" s="31">
        <v>709.05</v>
      </c>
      <c r="L267" s="31">
        <v>690.75</v>
      </c>
      <c r="M267" s="31">
        <v>17.371649999999999</v>
      </c>
      <c r="N267" s="1"/>
      <c r="O267" s="1"/>
    </row>
    <row r="268" spans="1:15" ht="12.75" customHeight="1">
      <c r="A268" s="33">
        <v>258</v>
      </c>
      <c r="B268" s="53" t="s">
        <v>855</v>
      </c>
      <c r="C268" s="31">
        <v>316.75</v>
      </c>
      <c r="D268" s="36">
        <v>318.91666666666669</v>
      </c>
      <c r="E268" s="36">
        <v>312.83333333333337</v>
      </c>
      <c r="F268" s="36">
        <v>308.91666666666669</v>
      </c>
      <c r="G268" s="36">
        <v>302.83333333333337</v>
      </c>
      <c r="H268" s="36">
        <v>322.83333333333337</v>
      </c>
      <c r="I268" s="36">
        <v>328.91666666666674</v>
      </c>
      <c r="J268" s="36">
        <v>332.83333333333337</v>
      </c>
      <c r="K268" s="31">
        <v>325</v>
      </c>
      <c r="L268" s="31">
        <v>315</v>
      </c>
      <c r="M268" s="31">
        <v>13.25056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930.95</v>
      </c>
      <c r="D269" s="36">
        <v>934.15</v>
      </c>
      <c r="E269" s="36">
        <v>926.75</v>
      </c>
      <c r="F269" s="36">
        <v>922.55000000000007</v>
      </c>
      <c r="G269" s="36">
        <v>915.15000000000009</v>
      </c>
      <c r="H269" s="36">
        <v>938.34999999999991</v>
      </c>
      <c r="I269" s="36">
        <v>945.74999999999977</v>
      </c>
      <c r="J269" s="36">
        <v>949.94999999999982</v>
      </c>
      <c r="K269" s="31">
        <v>941.55</v>
      </c>
      <c r="L269" s="31">
        <v>929.95</v>
      </c>
      <c r="M269" s="31">
        <v>11.16938</v>
      </c>
      <c r="N269" s="1"/>
      <c r="O269" s="1"/>
    </row>
    <row r="270" spans="1:15" ht="12.75" customHeight="1">
      <c r="A270" s="33">
        <v>260</v>
      </c>
      <c r="B270" s="53" t="s">
        <v>856</v>
      </c>
      <c r="C270" s="31">
        <v>1000.25</v>
      </c>
      <c r="D270" s="36">
        <v>984.4</v>
      </c>
      <c r="E270" s="36">
        <v>968.55</v>
      </c>
      <c r="F270" s="36">
        <v>936.85</v>
      </c>
      <c r="G270" s="36">
        <v>921</v>
      </c>
      <c r="H270" s="36">
        <v>1016.0999999999999</v>
      </c>
      <c r="I270" s="36">
        <v>1031.95</v>
      </c>
      <c r="J270" s="36">
        <v>1063.6499999999999</v>
      </c>
      <c r="K270" s="31">
        <v>1000.25</v>
      </c>
      <c r="L270" s="31">
        <v>952.7</v>
      </c>
      <c r="M270" s="31">
        <v>2.1103700000000001</v>
      </c>
      <c r="N270" s="1"/>
      <c r="O270" s="1"/>
    </row>
    <row r="271" spans="1:15" ht="12.75" customHeight="1">
      <c r="A271" s="33">
        <v>261</v>
      </c>
      <c r="B271" s="53" t="s">
        <v>857</v>
      </c>
      <c r="C271" s="31">
        <v>108.63</v>
      </c>
      <c r="D271" s="36">
        <v>109.14999999999999</v>
      </c>
      <c r="E271" s="36">
        <v>107.73999999999998</v>
      </c>
      <c r="F271" s="36">
        <v>106.85</v>
      </c>
      <c r="G271" s="36">
        <v>105.43999999999998</v>
      </c>
      <c r="H271" s="36">
        <v>110.03999999999998</v>
      </c>
      <c r="I271" s="36">
        <v>111.44999999999997</v>
      </c>
      <c r="J271" s="36">
        <v>112.33999999999997</v>
      </c>
      <c r="K271" s="31">
        <v>110.56</v>
      </c>
      <c r="L271" s="31">
        <v>108.26</v>
      </c>
      <c r="M271" s="31">
        <v>26.552320000000002</v>
      </c>
      <c r="N271" s="1"/>
      <c r="O271" s="1"/>
    </row>
    <row r="272" spans="1:15" ht="12.75" customHeight="1">
      <c r="A272" s="33">
        <v>262</v>
      </c>
      <c r="B272" s="53" t="s">
        <v>823</v>
      </c>
      <c r="C272" s="31">
        <v>714.55</v>
      </c>
      <c r="D272" s="36">
        <v>707.16666666666663</v>
      </c>
      <c r="E272" s="36">
        <v>695.83333333333326</v>
      </c>
      <c r="F272" s="36">
        <v>677.11666666666667</v>
      </c>
      <c r="G272" s="36">
        <v>665.7833333333333</v>
      </c>
      <c r="H272" s="36">
        <v>725.88333333333321</v>
      </c>
      <c r="I272" s="36">
        <v>737.21666666666647</v>
      </c>
      <c r="J272" s="36">
        <v>755.93333333333317</v>
      </c>
      <c r="K272" s="31">
        <v>718.5</v>
      </c>
      <c r="L272" s="31">
        <v>688.45</v>
      </c>
      <c r="M272" s="31">
        <v>16.761849999999999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726.3</v>
      </c>
      <c r="D273" s="36">
        <v>731.11666666666667</v>
      </c>
      <c r="E273" s="36">
        <v>717.48333333333335</v>
      </c>
      <c r="F273" s="36">
        <v>708.66666666666663</v>
      </c>
      <c r="G273" s="36">
        <v>695.0333333333333</v>
      </c>
      <c r="H273" s="36">
        <v>739.93333333333339</v>
      </c>
      <c r="I273" s="36">
        <v>753.56666666666683</v>
      </c>
      <c r="J273" s="36">
        <v>762.38333333333344</v>
      </c>
      <c r="K273" s="31">
        <v>744.75</v>
      </c>
      <c r="L273" s="31">
        <v>722.3</v>
      </c>
      <c r="M273" s="31">
        <v>59.903399999999998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948.25</v>
      </c>
      <c r="D274" s="36">
        <v>954.54999999999984</v>
      </c>
      <c r="E274" s="36">
        <v>939.74999999999966</v>
      </c>
      <c r="F274" s="36">
        <v>931.24999999999977</v>
      </c>
      <c r="G274" s="36">
        <v>916.44999999999959</v>
      </c>
      <c r="H274" s="36">
        <v>963.04999999999973</v>
      </c>
      <c r="I274" s="36">
        <v>977.84999999999991</v>
      </c>
      <c r="J274" s="36">
        <v>986.3499999999998</v>
      </c>
      <c r="K274" s="31">
        <v>969.35</v>
      </c>
      <c r="L274" s="31">
        <v>946.05</v>
      </c>
      <c r="M274" s="31">
        <v>9.7226400000000002</v>
      </c>
      <c r="N274" s="1"/>
      <c r="O274" s="1"/>
    </row>
    <row r="275" spans="1:15" ht="12.75" customHeight="1">
      <c r="A275" s="33">
        <v>265</v>
      </c>
      <c r="B275" s="53" t="s">
        <v>858</v>
      </c>
      <c r="C275" s="31">
        <v>350.2</v>
      </c>
      <c r="D275" s="36">
        <v>349.23333333333335</v>
      </c>
      <c r="E275" s="36">
        <v>343.4666666666667</v>
      </c>
      <c r="F275" s="36">
        <v>336.73333333333335</v>
      </c>
      <c r="G275" s="36">
        <v>330.9666666666667</v>
      </c>
      <c r="H275" s="36">
        <v>355.9666666666667</v>
      </c>
      <c r="I275" s="36">
        <v>361.73333333333335</v>
      </c>
      <c r="J275" s="36">
        <v>368.4666666666667</v>
      </c>
      <c r="K275" s="31">
        <v>355</v>
      </c>
      <c r="L275" s="31">
        <v>342.5</v>
      </c>
      <c r="M275" s="31">
        <v>652.93714999999997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654.20000000000005</v>
      </c>
      <c r="D276" s="36">
        <v>653.98333333333335</v>
      </c>
      <c r="E276" s="36">
        <v>648.9666666666667</v>
      </c>
      <c r="F276" s="36">
        <v>643.73333333333335</v>
      </c>
      <c r="G276" s="36">
        <v>638.7166666666667</v>
      </c>
      <c r="H276" s="36">
        <v>659.2166666666667</v>
      </c>
      <c r="I276" s="36">
        <v>664.23333333333335</v>
      </c>
      <c r="J276" s="36">
        <v>669.4666666666667</v>
      </c>
      <c r="K276" s="31">
        <v>659</v>
      </c>
      <c r="L276" s="31">
        <v>648.75</v>
      </c>
      <c r="M276" s="31">
        <v>10.035349999999999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673.75</v>
      </c>
      <c r="D277" s="36">
        <v>671.2833333333333</v>
      </c>
      <c r="E277" s="36">
        <v>657.56666666666661</v>
      </c>
      <c r="F277" s="36">
        <v>641.38333333333333</v>
      </c>
      <c r="G277" s="36">
        <v>627.66666666666663</v>
      </c>
      <c r="H277" s="36">
        <v>687.46666666666658</v>
      </c>
      <c r="I277" s="36">
        <v>701.18333333333328</v>
      </c>
      <c r="J277" s="36">
        <v>717.36666666666656</v>
      </c>
      <c r="K277" s="31">
        <v>685</v>
      </c>
      <c r="L277" s="31">
        <v>655.1</v>
      </c>
      <c r="M277" s="31">
        <v>13.49634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916.95</v>
      </c>
      <c r="D278" s="36">
        <v>913.33333333333337</v>
      </c>
      <c r="E278" s="36">
        <v>907.66666666666674</v>
      </c>
      <c r="F278" s="36">
        <v>898.38333333333333</v>
      </c>
      <c r="G278" s="36">
        <v>892.7166666666667</v>
      </c>
      <c r="H278" s="36">
        <v>922.61666666666679</v>
      </c>
      <c r="I278" s="36">
        <v>928.28333333333353</v>
      </c>
      <c r="J278" s="36">
        <v>937.56666666666683</v>
      </c>
      <c r="K278" s="31">
        <v>919</v>
      </c>
      <c r="L278" s="31">
        <v>904.05</v>
      </c>
      <c r="M278" s="31">
        <v>1.38236</v>
      </c>
      <c r="N278" s="1"/>
      <c r="O278" s="1"/>
    </row>
    <row r="279" spans="1:15" ht="12.75" customHeight="1">
      <c r="A279" s="33">
        <v>269</v>
      </c>
      <c r="B279" s="53" t="s">
        <v>859</v>
      </c>
      <c r="C279" s="31">
        <v>547.15</v>
      </c>
      <c r="D279" s="36">
        <v>550.2833333333333</v>
      </c>
      <c r="E279" s="36">
        <v>540.86666666666656</v>
      </c>
      <c r="F279" s="36">
        <v>534.58333333333326</v>
      </c>
      <c r="G279" s="36">
        <v>525.16666666666652</v>
      </c>
      <c r="H279" s="36">
        <v>556.56666666666661</v>
      </c>
      <c r="I279" s="36">
        <v>565.98333333333335</v>
      </c>
      <c r="J279" s="36">
        <v>572.26666666666665</v>
      </c>
      <c r="K279" s="31">
        <v>559.70000000000005</v>
      </c>
      <c r="L279" s="31">
        <v>544</v>
      </c>
      <c r="M279" s="31">
        <v>6.2929700000000004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1264</v>
      </c>
      <c r="D280" s="36">
        <v>1258.8999999999999</v>
      </c>
      <c r="E280" s="36">
        <v>1242.1999999999998</v>
      </c>
      <c r="F280" s="36">
        <v>1220.3999999999999</v>
      </c>
      <c r="G280" s="36">
        <v>1203.6999999999998</v>
      </c>
      <c r="H280" s="36">
        <v>1280.6999999999998</v>
      </c>
      <c r="I280" s="36">
        <v>1297.4000000000001</v>
      </c>
      <c r="J280" s="36">
        <v>1319.1999999999998</v>
      </c>
      <c r="K280" s="31">
        <v>1275.5999999999999</v>
      </c>
      <c r="L280" s="31">
        <v>1237.0999999999999</v>
      </c>
      <c r="M280" s="31">
        <v>2.6714500000000001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552.15</v>
      </c>
      <c r="D281" s="36">
        <v>550.41666666666663</v>
      </c>
      <c r="E281" s="36">
        <v>546.83333333333326</v>
      </c>
      <c r="F281" s="36">
        <v>541.51666666666665</v>
      </c>
      <c r="G281" s="36">
        <v>537.93333333333328</v>
      </c>
      <c r="H281" s="36">
        <v>555.73333333333323</v>
      </c>
      <c r="I281" s="36">
        <v>559.31666666666649</v>
      </c>
      <c r="J281" s="36">
        <v>564.63333333333321</v>
      </c>
      <c r="K281" s="31">
        <v>554</v>
      </c>
      <c r="L281" s="31">
        <v>545.1</v>
      </c>
      <c r="M281" s="31">
        <v>1.98603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832.35</v>
      </c>
      <c r="D282" s="36">
        <v>835.43333333333339</v>
      </c>
      <c r="E282" s="36">
        <v>824.86666666666679</v>
      </c>
      <c r="F282" s="36">
        <v>817.38333333333344</v>
      </c>
      <c r="G282" s="36">
        <v>806.81666666666683</v>
      </c>
      <c r="H282" s="36">
        <v>842.91666666666674</v>
      </c>
      <c r="I282" s="36">
        <v>853.48333333333335</v>
      </c>
      <c r="J282" s="36">
        <v>860.9666666666667</v>
      </c>
      <c r="K282" s="31">
        <v>846</v>
      </c>
      <c r="L282" s="31">
        <v>827.95</v>
      </c>
      <c r="M282" s="31">
        <v>1.5439000000000001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4457.6499999999996</v>
      </c>
      <c r="D283" s="36">
        <v>4484.6333333333332</v>
      </c>
      <c r="E283" s="36">
        <v>4421.4166666666661</v>
      </c>
      <c r="F283" s="36">
        <v>4385.1833333333325</v>
      </c>
      <c r="G283" s="36">
        <v>4321.9666666666653</v>
      </c>
      <c r="H283" s="36">
        <v>4520.8666666666668</v>
      </c>
      <c r="I283" s="36">
        <v>4584.0833333333339</v>
      </c>
      <c r="J283" s="36">
        <v>4620.3166666666675</v>
      </c>
      <c r="K283" s="31">
        <v>4547.8500000000004</v>
      </c>
      <c r="L283" s="31">
        <v>4448.3999999999996</v>
      </c>
      <c r="M283" s="31">
        <v>1.17092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333.4</v>
      </c>
      <c r="D284" s="36">
        <v>334.08333333333331</v>
      </c>
      <c r="E284" s="36">
        <v>330.86666666666662</v>
      </c>
      <c r="F284" s="36">
        <v>328.33333333333331</v>
      </c>
      <c r="G284" s="36">
        <v>325.11666666666662</v>
      </c>
      <c r="H284" s="36">
        <v>336.61666666666662</v>
      </c>
      <c r="I284" s="36">
        <v>339.83333333333331</v>
      </c>
      <c r="J284" s="36">
        <v>342.36666666666662</v>
      </c>
      <c r="K284" s="31">
        <v>337.3</v>
      </c>
      <c r="L284" s="31">
        <v>331.55</v>
      </c>
      <c r="M284" s="31">
        <v>4.8597700000000001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1769.3</v>
      </c>
      <c r="D285" s="36">
        <v>1766.6166666666668</v>
      </c>
      <c r="E285" s="36">
        <v>1753.6833333333336</v>
      </c>
      <c r="F285" s="36">
        <v>1738.0666666666668</v>
      </c>
      <c r="G285" s="36">
        <v>1725.1333333333337</v>
      </c>
      <c r="H285" s="36">
        <v>1782.2333333333336</v>
      </c>
      <c r="I285" s="36">
        <v>1795.166666666667</v>
      </c>
      <c r="J285" s="36">
        <v>1810.7833333333335</v>
      </c>
      <c r="K285" s="31">
        <v>1779.55</v>
      </c>
      <c r="L285" s="31">
        <v>1751</v>
      </c>
      <c r="M285" s="31">
        <v>5.1032400000000004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309.75</v>
      </c>
      <c r="D286" s="36">
        <v>310.28333333333336</v>
      </c>
      <c r="E286" s="36">
        <v>304.56666666666672</v>
      </c>
      <c r="F286" s="36">
        <v>299.38333333333338</v>
      </c>
      <c r="G286" s="36">
        <v>293.66666666666674</v>
      </c>
      <c r="H286" s="36">
        <v>315.4666666666667</v>
      </c>
      <c r="I286" s="36">
        <v>321.18333333333328</v>
      </c>
      <c r="J286" s="36">
        <v>326.36666666666667</v>
      </c>
      <c r="K286" s="31">
        <v>316</v>
      </c>
      <c r="L286" s="31">
        <v>305.10000000000002</v>
      </c>
      <c r="M286" s="31">
        <v>15.58379</v>
      </c>
      <c r="N286" s="1"/>
      <c r="O286" s="1"/>
    </row>
    <row r="287" spans="1:15" ht="12.75" customHeight="1">
      <c r="A287" s="33">
        <v>277</v>
      </c>
      <c r="B287" s="53" t="s">
        <v>795</v>
      </c>
      <c r="C287" s="31">
        <v>927.15</v>
      </c>
      <c r="D287" s="36">
        <v>926.48333333333323</v>
      </c>
      <c r="E287" s="36">
        <v>916.71666666666647</v>
      </c>
      <c r="F287" s="36">
        <v>906.28333333333319</v>
      </c>
      <c r="G287" s="36">
        <v>896.51666666666642</v>
      </c>
      <c r="H287" s="36">
        <v>936.91666666666652</v>
      </c>
      <c r="I287" s="36">
        <v>946.68333333333317</v>
      </c>
      <c r="J287" s="36">
        <v>957.11666666666656</v>
      </c>
      <c r="K287" s="31">
        <v>936.25</v>
      </c>
      <c r="L287" s="31">
        <v>916.05</v>
      </c>
      <c r="M287" s="31">
        <v>0.55281999999999998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1386.2</v>
      </c>
      <c r="D288" s="36">
        <v>1378.7333333333333</v>
      </c>
      <c r="E288" s="36">
        <v>1365.5166666666667</v>
      </c>
      <c r="F288" s="36">
        <v>1344.8333333333333</v>
      </c>
      <c r="G288" s="36">
        <v>1331.6166666666666</v>
      </c>
      <c r="H288" s="36">
        <v>1399.4166666666667</v>
      </c>
      <c r="I288" s="36">
        <v>1412.6333333333334</v>
      </c>
      <c r="J288" s="36">
        <v>1433.3166666666668</v>
      </c>
      <c r="K288" s="31">
        <v>1391.95</v>
      </c>
      <c r="L288" s="31">
        <v>1358.05</v>
      </c>
      <c r="M288" s="31">
        <v>1.12178</v>
      </c>
      <c r="N288" s="1"/>
      <c r="O288" s="1"/>
    </row>
    <row r="289" spans="1:15" ht="12.75" customHeight="1">
      <c r="A289" s="33">
        <v>279</v>
      </c>
      <c r="B289" s="53" t="s">
        <v>783</v>
      </c>
      <c r="C289" s="31">
        <v>1395.1</v>
      </c>
      <c r="D289" s="36">
        <v>1390.1000000000001</v>
      </c>
      <c r="E289" s="36">
        <v>1380.7000000000003</v>
      </c>
      <c r="F289" s="36">
        <v>1366.3000000000002</v>
      </c>
      <c r="G289" s="36">
        <v>1356.9000000000003</v>
      </c>
      <c r="H289" s="36">
        <v>1404.5000000000002</v>
      </c>
      <c r="I289" s="36">
        <v>1413.9000000000003</v>
      </c>
      <c r="J289" s="36">
        <v>1428.3000000000002</v>
      </c>
      <c r="K289" s="31">
        <v>1399.5</v>
      </c>
      <c r="L289" s="31">
        <v>1375.7</v>
      </c>
      <c r="M289" s="31">
        <v>2.6082299999999998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650.85</v>
      </c>
      <c r="D290" s="36">
        <v>645.29999999999995</v>
      </c>
      <c r="E290" s="36">
        <v>636.59999999999991</v>
      </c>
      <c r="F290" s="36">
        <v>622.34999999999991</v>
      </c>
      <c r="G290" s="36">
        <v>613.64999999999986</v>
      </c>
      <c r="H290" s="36">
        <v>659.55</v>
      </c>
      <c r="I290" s="36">
        <v>668.25</v>
      </c>
      <c r="J290" s="36">
        <v>682.5</v>
      </c>
      <c r="K290" s="31">
        <v>654</v>
      </c>
      <c r="L290" s="31">
        <v>631.04999999999995</v>
      </c>
      <c r="M290" s="31">
        <v>76.226410000000001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298.7</v>
      </c>
      <c r="D291" s="36">
        <v>298.7</v>
      </c>
      <c r="E291" s="36">
        <v>297</v>
      </c>
      <c r="F291" s="36">
        <v>295.3</v>
      </c>
      <c r="G291" s="36">
        <v>293.60000000000002</v>
      </c>
      <c r="H291" s="36">
        <v>300.39999999999998</v>
      </c>
      <c r="I291" s="36">
        <v>302.09999999999991</v>
      </c>
      <c r="J291" s="36">
        <v>303.79999999999995</v>
      </c>
      <c r="K291" s="31">
        <v>300.39999999999998</v>
      </c>
      <c r="L291" s="31">
        <v>297</v>
      </c>
      <c r="M291" s="31">
        <v>2.8295499999999998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224.75</v>
      </c>
      <c r="D292" s="36">
        <v>224.47666666666669</v>
      </c>
      <c r="E292" s="36">
        <v>222.96333333333337</v>
      </c>
      <c r="F292" s="36">
        <v>221.17666666666668</v>
      </c>
      <c r="G292" s="36">
        <v>219.66333333333336</v>
      </c>
      <c r="H292" s="36">
        <v>226.26333333333338</v>
      </c>
      <c r="I292" s="36">
        <v>227.7766666666667</v>
      </c>
      <c r="J292" s="36">
        <v>229.56333333333339</v>
      </c>
      <c r="K292" s="31">
        <v>225.99</v>
      </c>
      <c r="L292" s="31">
        <v>222.69</v>
      </c>
      <c r="M292" s="31">
        <v>4.9656599999999997</v>
      </c>
      <c r="N292" s="1"/>
      <c r="O292" s="1"/>
    </row>
    <row r="293" spans="1:15" ht="12.75" customHeight="1">
      <c r="A293" s="33">
        <v>283</v>
      </c>
      <c r="B293" s="53" t="s">
        <v>824</v>
      </c>
      <c r="C293" s="31">
        <v>4839.25</v>
      </c>
      <c r="D293" s="36">
        <v>4889.75</v>
      </c>
      <c r="E293" s="36">
        <v>4729.5</v>
      </c>
      <c r="F293" s="36">
        <v>4619.75</v>
      </c>
      <c r="G293" s="36">
        <v>4459.5</v>
      </c>
      <c r="H293" s="36">
        <v>4999.5</v>
      </c>
      <c r="I293" s="36">
        <v>5159.75</v>
      </c>
      <c r="J293" s="36">
        <v>5269.5</v>
      </c>
      <c r="K293" s="31">
        <v>5050</v>
      </c>
      <c r="L293" s="31">
        <v>4780</v>
      </c>
      <c r="M293" s="31">
        <v>19.8703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928.1</v>
      </c>
      <c r="D294" s="36">
        <v>929.75</v>
      </c>
      <c r="E294" s="36">
        <v>923.1</v>
      </c>
      <c r="F294" s="36">
        <v>918.1</v>
      </c>
      <c r="G294" s="36">
        <v>911.45</v>
      </c>
      <c r="H294" s="36">
        <v>934.75</v>
      </c>
      <c r="I294" s="36">
        <v>941.40000000000009</v>
      </c>
      <c r="J294" s="36">
        <v>946.4</v>
      </c>
      <c r="K294" s="31">
        <v>936.4</v>
      </c>
      <c r="L294" s="31">
        <v>924.75</v>
      </c>
      <c r="M294" s="31">
        <v>3.9893900000000002</v>
      </c>
      <c r="N294" s="1"/>
      <c r="O294" s="1"/>
    </row>
    <row r="295" spans="1:15" ht="12.75" customHeight="1">
      <c r="A295" s="33">
        <v>285</v>
      </c>
      <c r="B295" s="53" t="s">
        <v>794</v>
      </c>
      <c r="C295" s="31">
        <v>1013.4</v>
      </c>
      <c r="D295" s="36">
        <v>1017.5500000000001</v>
      </c>
      <c r="E295" s="36">
        <v>1001.7500000000002</v>
      </c>
      <c r="F295" s="36">
        <v>990.10000000000014</v>
      </c>
      <c r="G295" s="36">
        <v>974.3000000000003</v>
      </c>
      <c r="H295" s="36">
        <v>1029.2000000000003</v>
      </c>
      <c r="I295" s="36">
        <v>1045</v>
      </c>
      <c r="J295" s="36">
        <v>1056.6500000000001</v>
      </c>
      <c r="K295" s="31">
        <v>1033.3499999999999</v>
      </c>
      <c r="L295" s="31">
        <v>1005.9</v>
      </c>
      <c r="M295" s="31">
        <v>5.4259300000000001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1783.8</v>
      </c>
      <c r="D296" s="36">
        <v>1780.8666666666668</v>
      </c>
      <c r="E296" s="36">
        <v>1775.2833333333335</v>
      </c>
      <c r="F296" s="36">
        <v>1766.7666666666667</v>
      </c>
      <c r="G296" s="36">
        <v>1761.1833333333334</v>
      </c>
      <c r="H296" s="36">
        <v>1789.3833333333337</v>
      </c>
      <c r="I296" s="36">
        <v>1794.9666666666667</v>
      </c>
      <c r="J296" s="36">
        <v>1803.4833333333338</v>
      </c>
      <c r="K296" s="31">
        <v>1786.45</v>
      </c>
      <c r="L296" s="31">
        <v>1772.35</v>
      </c>
      <c r="M296" s="31">
        <v>51.962730000000001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2565.25</v>
      </c>
      <c r="D297" s="36">
        <v>2576.2166666666667</v>
      </c>
      <c r="E297" s="36">
        <v>2540.4333333333334</v>
      </c>
      <c r="F297" s="36">
        <v>2515.6166666666668</v>
      </c>
      <c r="G297" s="36">
        <v>2479.8333333333335</v>
      </c>
      <c r="H297" s="36">
        <v>2601.0333333333333</v>
      </c>
      <c r="I297" s="36">
        <v>2636.8166666666671</v>
      </c>
      <c r="J297" s="36">
        <v>2661.6333333333332</v>
      </c>
      <c r="K297" s="31">
        <v>2612</v>
      </c>
      <c r="L297" s="31">
        <v>2551.4</v>
      </c>
      <c r="M297" s="31">
        <v>0.72941</v>
      </c>
      <c r="N297" s="1"/>
      <c r="O297" s="1"/>
    </row>
    <row r="298" spans="1:15" ht="12.75" customHeight="1">
      <c r="A298" s="33">
        <v>288</v>
      </c>
      <c r="B298" s="53" t="s">
        <v>834</v>
      </c>
      <c r="C298" s="31">
        <v>172.41</v>
      </c>
      <c r="D298" s="36">
        <v>172.38</v>
      </c>
      <c r="E298" s="36">
        <v>170.85999999999999</v>
      </c>
      <c r="F298" s="36">
        <v>169.31</v>
      </c>
      <c r="G298" s="36">
        <v>167.79</v>
      </c>
      <c r="H298" s="36">
        <v>173.92999999999998</v>
      </c>
      <c r="I298" s="36">
        <v>175.44999999999996</v>
      </c>
      <c r="J298" s="36">
        <v>176.99999999999997</v>
      </c>
      <c r="K298" s="31">
        <v>173.9</v>
      </c>
      <c r="L298" s="31">
        <v>170.83</v>
      </c>
      <c r="M298" s="31">
        <v>67.691379999999995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5747.7</v>
      </c>
      <c r="D299" s="36">
        <v>5745.4333333333334</v>
      </c>
      <c r="E299" s="36">
        <v>5709.8166666666666</v>
      </c>
      <c r="F299" s="36">
        <v>5671.9333333333334</v>
      </c>
      <c r="G299" s="36">
        <v>5636.3166666666666</v>
      </c>
      <c r="H299" s="36">
        <v>5783.3166666666666</v>
      </c>
      <c r="I299" s="36">
        <v>5818.9333333333334</v>
      </c>
      <c r="J299" s="36">
        <v>5856.8166666666666</v>
      </c>
      <c r="K299" s="31">
        <v>5781.05</v>
      </c>
      <c r="L299" s="31">
        <v>5707.55</v>
      </c>
      <c r="M299" s="31">
        <v>1.19292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694.05</v>
      </c>
      <c r="D300" s="36">
        <v>689.08333333333337</v>
      </c>
      <c r="E300" s="36">
        <v>682.9666666666667</v>
      </c>
      <c r="F300" s="36">
        <v>671.88333333333333</v>
      </c>
      <c r="G300" s="36">
        <v>665.76666666666665</v>
      </c>
      <c r="H300" s="36">
        <v>700.16666666666674</v>
      </c>
      <c r="I300" s="36">
        <v>706.2833333333333</v>
      </c>
      <c r="J300" s="36">
        <v>717.36666666666679</v>
      </c>
      <c r="K300" s="31">
        <v>695.2</v>
      </c>
      <c r="L300" s="31">
        <v>678</v>
      </c>
      <c r="M300" s="31">
        <v>38.085790000000003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6145.7</v>
      </c>
      <c r="D301" s="36">
        <v>6136.5666666666666</v>
      </c>
      <c r="E301" s="36">
        <v>6094.1333333333332</v>
      </c>
      <c r="F301" s="36">
        <v>6042.5666666666666</v>
      </c>
      <c r="G301" s="36">
        <v>6000.1333333333332</v>
      </c>
      <c r="H301" s="36">
        <v>6188.1333333333332</v>
      </c>
      <c r="I301" s="36">
        <v>6230.5666666666657</v>
      </c>
      <c r="J301" s="36">
        <v>6282.1333333333332</v>
      </c>
      <c r="K301" s="31">
        <v>6179</v>
      </c>
      <c r="L301" s="31">
        <v>6085</v>
      </c>
      <c r="M301" s="31">
        <v>4.0672199999999998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3690.15</v>
      </c>
      <c r="D302" s="36">
        <v>3690.3333333333335</v>
      </c>
      <c r="E302" s="36">
        <v>3666.7166666666672</v>
      </c>
      <c r="F302" s="36">
        <v>3643.2833333333338</v>
      </c>
      <c r="G302" s="36">
        <v>3619.6666666666674</v>
      </c>
      <c r="H302" s="36">
        <v>3713.7666666666669</v>
      </c>
      <c r="I302" s="36">
        <v>3737.3833333333328</v>
      </c>
      <c r="J302" s="36">
        <v>3760.8166666666666</v>
      </c>
      <c r="K302" s="31">
        <v>3713.95</v>
      </c>
      <c r="L302" s="31">
        <v>3666.9</v>
      </c>
      <c r="M302" s="31">
        <v>12.11993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481.05</v>
      </c>
      <c r="D303" s="36">
        <v>479.90000000000003</v>
      </c>
      <c r="E303" s="36">
        <v>474.75000000000006</v>
      </c>
      <c r="F303" s="36">
        <v>468.45000000000005</v>
      </c>
      <c r="G303" s="36">
        <v>463.30000000000007</v>
      </c>
      <c r="H303" s="36">
        <v>486.20000000000005</v>
      </c>
      <c r="I303" s="36">
        <v>491.35</v>
      </c>
      <c r="J303" s="36">
        <v>497.65000000000003</v>
      </c>
      <c r="K303" s="31">
        <v>485.05</v>
      </c>
      <c r="L303" s="31">
        <v>473.6</v>
      </c>
      <c r="M303" s="31">
        <v>4.9162499999999998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470.1</v>
      </c>
      <c r="D304" s="36">
        <v>468.2833333333333</v>
      </c>
      <c r="E304" s="36">
        <v>463.56666666666661</v>
      </c>
      <c r="F304" s="36">
        <v>457.0333333333333</v>
      </c>
      <c r="G304" s="36">
        <v>452.31666666666661</v>
      </c>
      <c r="H304" s="36">
        <v>474.81666666666661</v>
      </c>
      <c r="I304" s="36">
        <v>479.5333333333333</v>
      </c>
      <c r="J304" s="36">
        <v>486.06666666666661</v>
      </c>
      <c r="K304" s="31">
        <v>473</v>
      </c>
      <c r="L304" s="31">
        <v>461.75</v>
      </c>
      <c r="M304" s="31">
        <v>16.177409999999998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287.35000000000002</v>
      </c>
      <c r="D305" s="36">
        <v>289.81666666666666</v>
      </c>
      <c r="E305" s="36">
        <v>283.73333333333335</v>
      </c>
      <c r="F305" s="36">
        <v>280.11666666666667</v>
      </c>
      <c r="G305" s="36">
        <v>274.03333333333336</v>
      </c>
      <c r="H305" s="36">
        <v>293.43333333333334</v>
      </c>
      <c r="I305" s="36">
        <v>299.51666666666671</v>
      </c>
      <c r="J305" s="36">
        <v>303.13333333333333</v>
      </c>
      <c r="K305" s="31">
        <v>295.89999999999998</v>
      </c>
      <c r="L305" s="31">
        <v>286.2</v>
      </c>
      <c r="M305" s="31">
        <v>12.91272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134.57</v>
      </c>
      <c r="D306" s="36">
        <v>134.25666666666666</v>
      </c>
      <c r="E306" s="36">
        <v>133.31333333333333</v>
      </c>
      <c r="F306" s="36">
        <v>132.05666666666667</v>
      </c>
      <c r="G306" s="36">
        <v>131.11333333333334</v>
      </c>
      <c r="H306" s="36">
        <v>135.51333333333332</v>
      </c>
      <c r="I306" s="36">
        <v>136.45666666666665</v>
      </c>
      <c r="J306" s="36">
        <v>137.71333333333331</v>
      </c>
      <c r="K306" s="31">
        <v>135.19999999999999</v>
      </c>
      <c r="L306" s="31">
        <v>133</v>
      </c>
      <c r="M306" s="31">
        <v>34.544530000000002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1062.3</v>
      </c>
      <c r="D307" s="36">
        <v>1061.8500000000001</v>
      </c>
      <c r="E307" s="36">
        <v>1054.9000000000003</v>
      </c>
      <c r="F307" s="36">
        <v>1047.5000000000002</v>
      </c>
      <c r="G307" s="36">
        <v>1040.5500000000004</v>
      </c>
      <c r="H307" s="36">
        <v>1069.2500000000002</v>
      </c>
      <c r="I307" s="36">
        <v>1076.2</v>
      </c>
      <c r="J307" s="36">
        <v>1083.6000000000001</v>
      </c>
      <c r="K307" s="31">
        <v>1068.8</v>
      </c>
      <c r="L307" s="31">
        <v>1054.45</v>
      </c>
      <c r="M307" s="31">
        <v>8.5761299999999991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7226.05</v>
      </c>
      <c r="D308" s="36">
        <v>7226.166666666667</v>
      </c>
      <c r="E308" s="36">
        <v>7192.3333333333339</v>
      </c>
      <c r="F308" s="36">
        <v>7158.6166666666668</v>
      </c>
      <c r="G308" s="36">
        <v>7124.7833333333338</v>
      </c>
      <c r="H308" s="36">
        <v>7259.8833333333341</v>
      </c>
      <c r="I308" s="36">
        <v>7293.7166666666681</v>
      </c>
      <c r="J308" s="36">
        <v>7327.4333333333343</v>
      </c>
      <c r="K308" s="31">
        <v>7260</v>
      </c>
      <c r="L308" s="31">
        <v>7192.45</v>
      </c>
      <c r="M308" s="31">
        <v>0.23677000000000001</v>
      </c>
      <c r="N308" s="1"/>
      <c r="O308" s="1"/>
    </row>
    <row r="309" spans="1:15" ht="12.75" customHeight="1">
      <c r="A309" s="33">
        <v>299</v>
      </c>
      <c r="B309" s="53" t="s">
        <v>860</v>
      </c>
      <c r="C309" s="31">
        <v>772.2</v>
      </c>
      <c r="D309" s="36">
        <v>768.76666666666677</v>
      </c>
      <c r="E309" s="36">
        <v>761.53333333333353</v>
      </c>
      <c r="F309" s="36">
        <v>750.86666666666679</v>
      </c>
      <c r="G309" s="36">
        <v>743.63333333333355</v>
      </c>
      <c r="H309" s="36">
        <v>779.43333333333351</v>
      </c>
      <c r="I309" s="36">
        <v>786.66666666666686</v>
      </c>
      <c r="J309" s="36">
        <v>797.33333333333348</v>
      </c>
      <c r="K309" s="31">
        <v>776</v>
      </c>
      <c r="L309" s="31">
        <v>758.1</v>
      </c>
      <c r="M309" s="31">
        <v>3.2635200000000002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2240.25</v>
      </c>
      <c r="D310" s="36">
        <v>2249.0833333333335</v>
      </c>
      <c r="E310" s="36">
        <v>2226.166666666667</v>
      </c>
      <c r="F310" s="36">
        <v>2212.0833333333335</v>
      </c>
      <c r="G310" s="36">
        <v>2189.166666666667</v>
      </c>
      <c r="H310" s="36">
        <v>2263.166666666667</v>
      </c>
      <c r="I310" s="36">
        <v>2286.0833333333339</v>
      </c>
      <c r="J310" s="36">
        <v>2300.166666666667</v>
      </c>
      <c r="K310" s="31">
        <v>2272</v>
      </c>
      <c r="L310" s="31">
        <v>2235</v>
      </c>
      <c r="M310" s="31">
        <v>13.3568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99.19</v>
      </c>
      <c r="D311" s="36">
        <v>99.62</v>
      </c>
      <c r="E311" s="36">
        <v>98.27000000000001</v>
      </c>
      <c r="F311" s="36">
        <v>97.350000000000009</v>
      </c>
      <c r="G311" s="36">
        <v>96.000000000000014</v>
      </c>
      <c r="H311" s="36">
        <v>100.54</v>
      </c>
      <c r="I311" s="36">
        <v>101.89</v>
      </c>
      <c r="J311" s="36">
        <v>102.81</v>
      </c>
      <c r="K311" s="31">
        <v>100.97</v>
      </c>
      <c r="L311" s="31">
        <v>98.7</v>
      </c>
      <c r="M311" s="31">
        <v>36.446289999999998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134419</v>
      </c>
      <c r="D312" s="36">
        <v>134419</v>
      </c>
      <c r="E312" s="36">
        <v>134040</v>
      </c>
      <c r="F312" s="36">
        <v>133661</v>
      </c>
      <c r="G312" s="36">
        <v>133282</v>
      </c>
      <c r="H312" s="36">
        <v>134798</v>
      </c>
      <c r="I312" s="36">
        <v>135177</v>
      </c>
      <c r="J312" s="36">
        <v>135556</v>
      </c>
      <c r="K312" s="31">
        <v>134798</v>
      </c>
      <c r="L312" s="31">
        <v>134040</v>
      </c>
      <c r="M312" s="31">
        <v>4.691E-2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1807.3</v>
      </c>
      <c r="D313" s="36">
        <v>1816.7666666666667</v>
      </c>
      <c r="E313" s="36">
        <v>1791.5333333333333</v>
      </c>
      <c r="F313" s="36">
        <v>1775.7666666666667</v>
      </c>
      <c r="G313" s="36">
        <v>1750.5333333333333</v>
      </c>
      <c r="H313" s="36">
        <v>1832.5333333333333</v>
      </c>
      <c r="I313" s="36">
        <v>1857.7666666666664</v>
      </c>
      <c r="J313" s="36">
        <v>1873.5333333333333</v>
      </c>
      <c r="K313" s="31">
        <v>1842</v>
      </c>
      <c r="L313" s="31">
        <v>1801</v>
      </c>
      <c r="M313" s="31">
        <v>0.91061000000000003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1229.5999999999999</v>
      </c>
      <c r="D314" s="36">
        <v>1236.8333333333333</v>
      </c>
      <c r="E314" s="36">
        <v>1214.2166666666665</v>
      </c>
      <c r="F314" s="36">
        <v>1198.8333333333333</v>
      </c>
      <c r="G314" s="36">
        <v>1176.2166666666665</v>
      </c>
      <c r="H314" s="36">
        <v>1252.2166666666665</v>
      </c>
      <c r="I314" s="36">
        <v>1274.8333333333333</v>
      </c>
      <c r="J314" s="36">
        <v>1290.2166666666665</v>
      </c>
      <c r="K314" s="31">
        <v>1259.45</v>
      </c>
      <c r="L314" s="31">
        <v>1221.45</v>
      </c>
      <c r="M314" s="31">
        <v>5.9053300000000002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1832.05</v>
      </c>
      <c r="D315" s="36">
        <v>1822.9666666666665</v>
      </c>
      <c r="E315" s="36">
        <v>1810.633333333333</v>
      </c>
      <c r="F315" s="36">
        <v>1789.2166666666665</v>
      </c>
      <c r="G315" s="36">
        <v>1776.883333333333</v>
      </c>
      <c r="H315" s="36">
        <v>1844.383333333333</v>
      </c>
      <c r="I315" s="36">
        <v>1856.7166666666665</v>
      </c>
      <c r="J315" s="36">
        <v>1878.133333333333</v>
      </c>
      <c r="K315" s="31">
        <v>1835.3</v>
      </c>
      <c r="L315" s="31">
        <v>1801.55</v>
      </c>
      <c r="M315" s="31">
        <v>2.3406699999999998</v>
      </c>
      <c r="N315" s="1"/>
      <c r="O315" s="1"/>
    </row>
    <row r="316" spans="1:15" ht="12.75" customHeight="1">
      <c r="A316" s="33">
        <v>306</v>
      </c>
      <c r="B316" s="53" t="s">
        <v>861</v>
      </c>
      <c r="C316" s="31">
        <v>684.05</v>
      </c>
      <c r="D316" s="36">
        <v>683.4666666666667</v>
      </c>
      <c r="E316" s="36">
        <v>678.43333333333339</v>
      </c>
      <c r="F316" s="36">
        <v>672.81666666666672</v>
      </c>
      <c r="G316" s="36">
        <v>667.78333333333342</v>
      </c>
      <c r="H316" s="36">
        <v>689.08333333333337</v>
      </c>
      <c r="I316" s="36">
        <v>694.11666666666667</v>
      </c>
      <c r="J316" s="36">
        <v>699.73333333333335</v>
      </c>
      <c r="K316" s="31">
        <v>688.5</v>
      </c>
      <c r="L316" s="31">
        <v>677.85</v>
      </c>
      <c r="M316" s="31">
        <v>2.2627000000000002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325.10000000000002</v>
      </c>
      <c r="D317" s="36">
        <v>327.2833333333333</v>
      </c>
      <c r="E317" s="36">
        <v>321.11666666666662</v>
      </c>
      <c r="F317" s="36">
        <v>317.13333333333333</v>
      </c>
      <c r="G317" s="36">
        <v>310.96666666666664</v>
      </c>
      <c r="H317" s="36">
        <v>331.26666666666659</v>
      </c>
      <c r="I317" s="36">
        <v>337.43333333333334</v>
      </c>
      <c r="J317" s="36">
        <v>341.41666666666657</v>
      </c>
      <c r="K317" s="31">
        <v>333.45</v>
      </c>
      <c r="L317" s="31">
        <v>323.3</v>
      </c>
      <c r="M317" s="31">
        <v>107.29594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2784.85</v>
      </c>
      <c r="D318" s="36">
        <v>2785.1833333333329</v>
      </c>
      <c r="E318" s="36">
        <v>2772.266666666666</v>
      </c>
      <c r="F318" s="36">
        <v>2759.6833333333329</v>
      </c>
      <c r="G318" s="36">
        <v>2746.766666666666</v>
      </c>
      <c r="H318" s="36">
        <v>2797.766666666666</v>
      </c>
      <c r="I318" s="36">
        <v>2810.6833333333329</v>
      </c>
      <c r="J318" s="36">
        <v>2823.266666666666</v>
      </c>
      <c r="K318" s="31">
        <v>2798.1</v>
      </c>
      <c r="L318" s="31">
        <v>2772.6</v>
      </c>
      <c r="M318" s="31">
        <v>15.927099999999999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427.45</v>
      </c>
      <c r="D319" s="36">
        <v>422.76666666666665</v>
      </c>
      <c r="E319" s="36">
        <v>415.63333333333333</v>
      </c>
      <c r="F319" s="36">
        <v>403.81666666666666</v>
      </c>
      <c r="G319" s="36">
        <v>396.68333333333334</v>
      </c>
      <c r="H319" s="36">
        <v>434.58333333333331</v>
      </c>
      <c r="I319" s="36">
        <v>441.71666666666664</v>
      </c>
      <c r="J319" s="36">
        <v>453.5333333333333</v>
      </c>
      <c r="K319" s="31">
        <v>429.9</v>
      </c>
      <c r="L319" s="31">
        <v>410.95</v>
      </c>
      <c r="M319" s="31">
        <v>9.4671000000000003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566.6</v>
      </c>
      <c r="D320" s="36">
        <v>565.90000000000009</v>
      </c>
      <c r="E320" s="36">
        <v>561.85000000000014</v>
      </c>
      <c r="F320" s="36">
        <v>557.1</v>
      </c>
      <c r="G320" s="36">
        <v>553.05000000000007</v>
      </c>
      <c r="H320" s="36">
        <v>570.6500000000002</v>
      </c>
      <c r="I320" s="36">
        <v>574.70000000000016</v>
      </c>
      <c r="J320" s="36">
        <v>579.45000000000027</v>
      </c>
      <c r="K320" s="31">
        <v>569.95000000000005</v>
      </c>
      <c r="L320" s="31">
        <v>561.15</v>
      </c>
      <c r="M320" s="31">
        <v>1.11564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213.41</v>
      </c>
      <c r="D321" s="36">
        <v>213.91</v>
      </c>
      <c r="E321" s="36">
        <v>211.82</v>
      </c>
      <c r="F321" s="36">
        <v>210.23</v>
      </c>
      <c r="G321" s="36">
        <v>208.14</v>
      </c>
      <c r="H321" s="36">
        <v>215.5</v>
      </c>
      <c r="I321" s="36">
        <v>217.58999999999997</v>
      </c>
      <c r="J321" s="36">
        <v>219.18</v>
      </c>
      <c r="K321" s="31">
        <v>216</v>
      </c>
      <c r="L321" s="31">
        <v>212.32</v>
      </c>
      <c r="M321" s="31">
        <v>34.282710000000002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203.7</v>
      </c>
      <c r="D322" s="36">
        <v>204.01</v>
      </c>
      <c r="E322" s="36">
        <v>202.48999999999998</v>
      </c>
      <c r="F322" s="36">
        <v>201.28</v>
      </c>
      <c r="G322" s="36">
        <v>199.76</v>
      </c>
      <c r="H322" s="36">
        <v>205.21999999999997</v>
      </c>
      <c r="I322" s="36">
        <v>206.73999999999995</v>
      </c>
      <c r="J322" s="36">
        <v>207.94999999999996</v>
      </c>
      <c r="K322" s="31">
        <v>205.53</v>
      </c>
      <c r="L322" s="31">
        <v>202.8</v>
      </c>
      <c r="M322" s="31">
        <v>11.28778</v>
      </c>
      <c r="N322" s="1"/>
      <c r="O322" s="1"/>
    </row>
    <row r="323" spans="1:15" ht="12.75" customHeight="1">
      <c r="A323" s="33">
        <v>313</v>
      </c>
      <c r="B323" s="53" t="s">
        <v>800</v>
      </c>
      <c r="C323" s="31">
        <v>2391.1</v>
      </c>
      <c r="D323" s="36">
        <v>2413.65</v>
      </c>
      <c r="E323" s="36">
        <v>2357.4500000000003</v>
      </c>
      <c r="F323" s="36">
        <v>2323.8000000000002</v>
      </c>
      <c r="G323" s="36">
        <v>2267.6000000000004</v>
      </c>
      <c r="H323" s="36">
        <v>2447.3000000000002</v>
      </c>
      <c r="I323" s="36">
        <v>2503.5</v>
      </c>
      <c r="J323" s="36">
        <v>2537.15</v>
      </c>
      <c r="K323" s="31">
        <v>2469.85</v>
      </c>
      <c r="L323" s="31">
        <v>2380</v>
      </c>
      <c r="M323" s="31">
        <v>13.23616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640.04999999999995</v>
      </c>
      <c r="D324" s="36">
        <v>644.25</v>
      </c>
      <c r="E324" s="36">
        <v>635.25</v>
      </c>
      <c r="F324" s="36">
        <v>630.45000000000005</v>
      </c>
      <c r="G324" s="36">
        <v>621.45000000000005</v>
      </c>
      <c r="H324" s="36">
        <v>649.04999999999995</v>
      </c>
      <c r="I324" s="36">
        <v>658.05</v>
      </c>
      <c r="J324" s="36">
        <v>662.84999999999991</v>
      </c>
      <c r="K324" s="31">
        <v>653.25</v>
      </c>
      <c r="L324" s="31">
        <v>639.45000000000005</v>
      </c>
      <c r="M324" s="31">
        <v>24.701239999999999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12397.1</v>
      </c>
      <c r="D325" s="36">
        <v>12410.433333333334</v>
      </c>
      <c r="E325" s="36">
        <v>12346.566666666669</v>
      </c>
      <c r="F325" s="36">
        <v>12296.033333333335</v>
      </c>
      <c r="G325" s="36">
        <v>12232.16666666667</v>
      </c>
      <c r="H325" s="36">
        <v>12460.966666666669</v>
      </c>
      <c r="I325" s="36">
        <v>12524.833333333334</v>
      </c>
      <c r="J325" s="36">
        <v>12575.366666666669</v>
      </c>
      <c r="K325" s="31">
        <v>12474.3</v>
      </c>
      <c r="L325" s="31">
        <v>12359.9</v>
      </c>
      <c r="M325" s="31">
        <v>4.4551400000000001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2904.7</v>
      </c>
      <c r="D326" s="36">
        <v>2906.4333333333329</v>
      </c>
      <c r="E326" s="36">
        <v>2877.8666666666659</v>
      </c>
      <c r="F326" s="36">
        <v>2851.0333333333328</v>
      </c>
      <c r="G326" s="36">
        <v>2822.4666666666658</v>
      </c>
      <c r="H326" s="36">
        <v>2933.266666666666</v>
      </c>
      <c r="I326" s="36">
        <v>2961.8333333333326</v>
      </c>
      <c r="J326" s="36">
        <v>2988.6666666666661</v>
      </c>
      <c r="K326" s="31">
        <v>2935</v>
      </c>
      <c r="L326" s="31">
        <v>2879.6</v>
      </c>
      <c r="M326" s="31">
        <v>0.46067000000000002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1128.3</v>
      </c>
      <c r="D327" s="36">
        <v>1121.3499999999999</v>
      </c>
      <c r="E327" s="36">
        <v>1108.7999999999997</v>
      </c>
      <c r="F327" s="36">
        <v>1089.2999999999997</v>
      </c>
      <c r="G327" s="36">
        <v>1076.7499999999995</v>
      </c>
      <c r="H327" s="36">
        <v>1140.8499999999999</v>
      </c>
      <c r="I327" s="36">
        <v>1153.4000000000001</v>
      </c>
      <c r="J327" s="36">
        <v>1172.9000000000001</v>
      </c>
      <c r="K327" s="31">
        <v>1133.9000000000001</v>
      </c>
      <c r="L327" s="31">
        <v>1101.8499999999999</v>
      </c>
      <c r="M327" s="31">
        <v>7.2554999999999996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871.8</v>
      </c>
      <c r="D328" s="36">
        <v>876.26666666666677</v>
      </c>
      <c r="E328" s="36">
        <v>860.53333333333353</v>
      </c>
      <c r="F328" s="36">
        <v>849.26666666666677</v>
      </c>
      <c r="G328" s="36">
        <v>833.53333333333353</v>
      </c>
      <c r="H328" s="36">
        <v>887.53333333333353</v>
      </c>
      <c r="I328" s="36">
        <v>903.26666666666688</v>
      </c>
      <c r="J328" s="36">
        <v>914.53333333333353</v>
      </c>
      <c r="K328" s="31">
        <v>892</v>
      </c>
      <c r="L328" s="31">
        <v>865</v>
      </c>
      <c r="M328" s="31">
        <v>14.29045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4454.5</v>
      </c>
      <c r="D329" s="36">
        <v>4445.9666666666662</v>
      </c>
      <c r="E329" s="36">
        <v>4330.7833333333328</v>
      </c>
      <c r="F329" s="36">
        <v>4207.0666666666666</v>
      </c>
      <c r="G329" s="36">
        <v>4091.8833333333332</v>
      </c>
      <c r="H329" s="36">
        <v>4569.6833333333325</v>
      </c>
      <c r="I329" s="36">
        <v>4684.866666666665</v>
      </c>
      <c r="J329" s="36">
        <v>4808.5833333333321</v>
      </c>
      <c r="K329" s="31">
        <v>4561.1499999999996</v>
      </c>
      <c r="L329" s="31">
        <v>4322.25</v>
      </c>
      <c r="M329" s="31">
        <v>78.752369999999999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698.75</v>
      </c>
      <c r="D330" s="36">
        <v>695.80000000000007</v>
      </c>
      <c r="E330" s="36">
        <v>682.95000000000016</v>
      </c>
      <c r="F330" s="36">
        <v>667.15000000000009</v>
      </c>
      <c r="G330" s="36">
        <v>654.30000000000018</v>
      </c>
      <c r="H330" s="36">
        <v>711.60000000000014</v>
      </c>
      <c r="I330" s="36">
        <v>724.45</v>
      </c>
      <c r="J330" s="36">
        <v>740.25000000000011</v>
      </c>
      <c r="K330" s="31">
        <v>708.65</v>
      </c>
      <c r="L330" s="31">
        <v>680</v>
      </c>
      <c r="M330" s="31">
        <v>9.9942700000000002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1248.45</v>
      </c>
      <c r="D331" s="36">
        <v>1261.3499999999999</v>
      </c>
      <c r="E331" s="36">
        <v>1226.6999999999998</v>
      </c>
      <c r="F331" s="36">
        <v>1204.9499999999998</v>
      </c>
      <c r="G331" s="36">
        <v>1170.2999999999997</v>
      </c>
      <c r="H331" s="36">
        <v>1283.0999999999999</v>
      </c>
      <c r="I331" s="36">
        <v>1317.75</v>
      </c>
      <c r="J331" s="36">
        <v>1339.5</v>
      </c>
      <c r="K331" s="31">
        <v>1296</v>
      </c>
      <c r="L331" s="31">
        <v>1239.5999999999999</v>
      </c>
      <c r="M331" s="31">
        <v>1.0718799999999999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2109.25</v>
      </c>
      <c r="D332" s="36">
        <v>2121.1166666666668</v>
      </c>
      <c r="E332" s="36">
        <v>2093.2333333333336</v>
      </c>
      <c r="F332" s="36">
        <v>2077.2166666666667</v>
      </c>
      <c r="G332" s="36">
        <v>2049.3333333333335</v>
      </c>
      <c r="H332" s="36">
        <v>2137.1333333333337</v>
      </c>
      <c r="I332" s="36">
        <v>2165.0166666666669</v>
      </c>
      <c r="J332" s="36">
        <v>2181.0333333333338</v>
      </c>
      <c r="K332" s="31">
        <v>2149</v>
      </c>
      <c r="L332" s="31">
        <v>2105.1</v>
      </c>
      <c r="M332" s="31">
        <v>1.00204</v>
      </c>
      <c r="N332" s="1"/>
      <c r="O332" s="1"/>
    </row>
    <row r="333" spans="1:15" ht="12.75" customHeight="1">
      <c r="A333" s="33">
        <v>323</v>
      </c>
      <c r="B333" s="53" t="s">
        <v>799</v>
      </c>
      <c r="C333" s="31">
        <v>570.4</v>
      </c>
      <c r="D333" s="36">
        <v>570.96666666666658</v>
      </c>
      <c r="E333" s="36">
        <v>560.63333333333321</v>
      </c>
      <c r="F333" s="36">
        <v>550.86666666666667</v>
      </c>
      <c r="G333" s="36">
        <v>540.5333333333333</v>
      </c>
      <c r="H333" s="36">
        <v>580.73333333333312</v>
      </c>
      <c r="I333" s="36">
        <v>591.06666666666638</v>
      </c>
      <c r="J333" s="36">
        <v>600.83333333333303</v>
      </c>
      <c r="K333" s="31">
        <v>581.29999999999995</v>
      </c>
      <c r="L333" s="31">
        <v>561.20000000000005</v>
      </c>
      <c r="M333" s="31">
        <v>9.5681499999999993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70.47</v>
      </c>
      <c r="D334" s="36">
        <v>70.536666666666676</v>
      </c>
      <c r="E334" s="36">
        <v>70.223333333333358</v>
      </c>
      <c r="F334" s="36">
        <v>69.976666666666688</v>
      </c>
      <c r="G334" s="36">
        <v>69.66333333333337</v>
      </c>
      <c r="H334" s="36">
        <v>70.783333333333346</v>
      </c>
      <c r="I334" s="36">
        <v>71.09666666666665</v>
      </c>
      <c r="J334" s="36">
        <v>71.343333333333334</v>
      </c>
      <c r="K334" s="31">
        <v>70.849999999999994</v>
      </c>
      <c r="L334" s="31">
        <v>70.290000000000006</v>
      </c>
      <c r="M334" s="31">
        <v>21.65926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757.85</v>
      </c>
      <c r="D335" s="36">
        <v>757.2166666666667</v>
      </c>
      <c r="E335" s="36">
        <v>748.08333333333337</v>
      </c>
      <c r="F335" s="36">
        <v>738.31666666666672</v>
      </c>
      <c r="G335" s="36">
        <v>729.18333333333339</v>
      </c>
      <c r="H335" s="36">
        <v>766.98333333333335</v>
      </c>
      <c r="I335" s="36">
        <v>776.11666666666656</v>
      </c>
      <c r="J335" s="36">
        <v>785.88333333333333</v>
      </c>
      <c r="K335" s="31">
        <v>766.35</v>
      </c>
      <c r="L335" s="31">
        <v>747.45</v>
      </c>
      <c r="M335" s="31">
        <v>14.12876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3125.35</v>
      </c>
      <c r="D336" s="36">
        <v>3124.2000000000003</v>
      </c>
      <c r="E336" s="36">
        <v>3083.4000000000005</v>
      </c>
      <c r="F336" s="36">
        <v>3041.4500000000003</v>
      </c>
      <c r="G336" s="36">
        <v>3000.6500000000005</v>
      </c>
      <c r="H336" s="36">
        <v>3166.1500000000005</v>
      </c>
      <c r="I336" s="36">
        <v>3206.9500000000007</v>
      </c>
      <c r="J336" s="36">
        <v>3248.9000000000005</v>
      </c>
      <c r="K336" s="31">
        <v>3165</v>
      </c>
      <c r="L336" s="31">
        <v>3082.25</v>
      </c>
      <c r="M336" s="31">
        <v>6.93093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5207.6000000000004</v>
      </c>
      <c r="D337" s="36">
        <v>5185.0666666666666</v>
      </c>
      <c r="E337" s="36">
        <v>5148.1333333333332</v>
      </c>
      <c r="F337" s="36">
        <v>5088.666666666667</v>
      </c>
      <c r="G337" s="36">
        <v>5051.7333333333336</v>
      </c>
      <c r="H337" s="36">
        <v>5244.5333333333328</v>
      </c>
      <c r="I337" s="36">
        <v>5281.4666666666653</v>
      </c>
      <c r="J337" s="36">
        <v>5340.9333333333325</v>
      </c>
      <c r="K337" s="31">
        <v>5222</v>
      </c>
      <c r="L337" s="31">
        <v>5125.6000000000004</v>
      </c>
      <c r="M337" s="31">
        <v>2.5206200000000001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1978.55</v>
      </c>
      <c r="D338" s="36">
        <v>1970.2833333333335</v>
      </c>
      <c r="E338" s="36">
        <v>1950.866666666667</v>
      </c>
      <c r="F338" s="36">
        <v>1923.1833333333334</v>
      </c>
      <c r="G338" s="36">
        <v>1903.7666666666669</v>
      </c>
      <c r="H338" s="36">
        <v>1997.9666666666672</v>
      </c>
      <c r="I338" s="36">
        <v>2017.3833333333337</v>
      </c>
      <c r="J338" s="36">
        <v>2045.0666666666673</v>
      </c>
      <c r="K338" s="31">
        <v>1989.7</v>
      </c>
      <c r="L338" s="31">
        <v>1942.6</v>
      </c>
      <c r="M338" s="31">
        <v>11.075850000000001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1530.6</v>
      </c>
      <c r="D339" s="36">
        <v>1534.6666666666667</v>
      </c>
      <c r="E339" s="36">
        <v>1519.9333333333334</v>
      </c>
      <c r="F339" s="36">
        <v>1509.2666666666667</v>
      </c>
      <c r="G339" s="36">
        <v>1494.5333333333333</v>
      </c>
      <c r="H339" s="36">
        <v>1545.3333333333335</v>
      </c>
      <c r="I339" s="36">
        <v>1560.0666666666666</v>
      </c>
      <c r="J339" s="36">
        <v>1570.7333333333336</v>
      </c>
      <c r="K339" s="31">
        <v>1549.4</v>
      </c>
      <c r="L339" s="31">
        <v>1524</v>
      </c>
      <c r="M339" s="31">
        <v>3.47275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186.67</v>
      </c>
      <c r="D340" s="36">
        <v>186.99333333333334</v>
      </c>
      <c r="E340" s="36">
        <v>185.53666666666669</v>
      </c>
      <c r="F340" s="36">
        <v>184.40333333333336</v>
      </c>
      <c r="G340" s="36">
        <v>182.94666666666672</v>
      </c>
      <c r="H340" s="36">
        <v>188.12666666666667</v>
      </c>
      <c r="I340" s="36">
        <v>189.58333333333331</v>
      </c>
      <c r="J340" s="36">
        <v>190.71666666666664</v>
      </c>
      <c r="K340" s="31">
        <v>188.45</v>
      </c>
      <c r="L340" s="31">
        <v>185.86</v>
      </c>
      <c r="M340" s="31">
        <v>125.37444000000001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324.45</v>
      </c>
      <c r="D341" s="36">
        <v>324.66666666666669</v>
      </c>
      <c r="E341" s="36">
        <v>322.03333333333336</v>
      </c>
      <c r="F341" s="36">
        <v>319.61666666666667</v>
      </c>
      <c r="G341" s="36">
        <v>316.98333333333335</v>
      </c>
      <c r="H341" s="36">
        <v>327.08333333333337</v>
      </c>
      <c r="I341" s="36">
        <v>329.7166666666667</v>
      </c>
      <c r="J341" s="36">
        <v>332.13333333333338</v>
      </c>
      <c r="K341" s="31">
        <v>327.3</v>
      </c>
      <c r="L341" s="31">
        <v>322.25</v>
      </c>
      <c r="M341" s="31">
        <v>23.297540000000001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99.07</v>
      </c>
      <c r="D342" s="36">
        <v>98.56</v>
      </c>
      <c r="E342" s="36">
        <v>97.77000000000001</v>
      </c>
      <c r="F342" s="36">
        <v>96.470000000000013</v>
      </c>
      <c r="G342" s="36">
        <v>95.680000000000021</v>
      </c>
      <c r="H342" s="36">
        <v>99.86</v>
      </c>
      <c r="I342" s="36">
        <v>100.64999999999999</v>
      </c>
      <c r="J342" s="36">
        <v>101.94999999999999</v>
      </c>
      <c r="K342" s="31">
        <v>99.35</v>
      </c>
      <c r="L342" s="31">
        <v>97.26</v>
      </c>
      <c r="M342" s="31">
        <v>261.55552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273.64999999999998</v>
      </c>
      <c r="D343" s="36">
        <v>275.63333333333327</v>
      </c>
      <c r="E343" s="36">
        <v>270.81666666666655</v>
      </c>
      <c r="F343" s="36">
        <v>267.98333333333329</v>
      </c>
      <c r="G343" s="36">
        <v>263.16666666666657</v>
      </c>
      <c r="H343" s="36">
        <v>278.46666666666653</v>
      </c>
      <c r="I343" s="36">
        <v>283.28333333333325</v>
      </c>
      <c r="J343" s="36">
        <v>286.1166666666665</v>
      </c>
      <c r="K343" s="31">
        <v>280.45</v>
      </c>
      <c r="L343" s="31">
        <v>272.8</v>
      </c>
      <c r="M343" s="31">
        <v>16.039529999999999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214.98</v>
      </c>
      <c r="D344" s="36">
        <v>215.40666666666667</v>
      </c>
      <c r="E344" s="36">
        <v>213.40333333333334</v>
      </c>
      <c r="F344" s="36">
        <v>211.82666666666668</v>
      </c>
      <c r="G344" s="36">
        <v>209.82333333333335</v>
      </c>
      <c r="H344" s="36">
        <v>216.98333333333332</v>
      </c>
      <c r="I344" s="36">
        <v>218.98666666666665</v>
      </c>
      <c r="J344" s="36">
        <v>220.5633333333333</v>
      </c>
      <c r="K344" s="31">
        <v>217.41</v>
      </c>
      <c r="L344" s="31">
        <v>213.83</v>
      </c>
      <c r="M344" s="31">
        <v>83.381379999999993</v>
      </c>
      <c r="N344" s="1"/>
      <c r="O344" s="1"/>
    </row>
    <row r="345" spans="1:15" ht="12.75" customHeight="1">
      <c r="A345" s="33">
        <v>335</v>
      </c>
      <c r="B345" s="53" t="s">
        <v>797</v>
      </c>
      <c r="C345" s="31">
        <v>53.18</v>
      </c>
      <c r="D345" s="36">
        <v>53.326666666666675</v>
      </c>
      <c r="E345" s="36">
        <v>52.913333333333348</v>
      </c>
      <c r="F345" s="36">
        <v>52.646666666666675</v>
      </c>
      <c r="G345" s="36">
        <v>52.233333333333348</v>
      </c>
      <c r="H345" s="36">
        <v>53.593333333333348</v>
      </c>
      <c r="I345" s="36">
        <v>54.006666666666675</v>
      </c>
      <c r="J345" s="36">
        <v>54.273333333333348</v>
      </c>
      <c r="K345" s="31">
        <v>53.74</v>
      </c>
      <c r="L345" s="31">
        <v>53.06</v>
      </c>
      <c r="M345" s="31">
        <v>18.9756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406.4</v>
      </c>
      <c r="D346" s="36">
        <v>407.85000000000008</v>
      </c>
      <c r="E346" s="36">
        <v>404.15000000000015</v>
      </c>
      <c r="F346" s="36">
        <v>401.90000000000009</v>
      </c>
      <c r="G346" s="36">
        <v>398.20000000000016</v>
      </c>
      <c r="H346" s="36">
        <v>410.10000000000014</v>
      </c>
      <c r="I346" s="36">
        <v>413.80000000000007</v>
      </c>
      <c r="J346" s="36">
        <v>416.05000000000013</v>
      </c>
      <c r="K346" s="31">
        <v>411.55</v>
      </c>
      <c r="L346" s="31">
        <v>405.6</v>
      </c>
      <c r="M346" s="31">
        <v>75.381600000000006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1274.5</v>
      </c>
      <c r="D347" s="36">
        <v>1273.8166666666666</v>
      </c>
      <c r="E347" s="36">
        <v>1264.5333333333333</v>
      </c>
      <c r="F347" s="36">
        <v>1254.5666666666666</v>
      </c>
      <c r="G347" s="36">
        <v>1245.2833333333333</v>
      </c>
      <c r="H347" s="36">
        <v>1283.7833333333333</v>
      </c>
      <c r="I347" s="36">
        <v>1293.0666666666666</v>
      </c>
      <c r="J347" s="36">
        <v>1303.0333333333333</v>
      </c>
      <c r="K347" s="31">
        <v>1283.0999999999999</v>
      </c>
      <c r="L347" s="31">
        <v>1263.8499999999999</v>
      </c>
      <c r="M347" s="31">
        <v>1.4935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178.67</v>
      </c>
      <c r="D348" s="36">
        <v>178.98666666666665</v>
      </c>
      <c r="E348" s="36">
        <v>177.58333333333331</v>
      </c>
      <c r="F348" s="36">
        <v>176.49666666666667</v>
      </c>
      <c r="G348" s="36">
        <v>175.09333333333333</v>
      </c>
      <c r="H348" s="36">
        <v>180.0733333333333</v>
      </c>
      <c r="I348" s="36">
        <v>181.47666666666666</v>
      </c>
      <c r="J348" s="36">
        <v>182.56333333333328</v>
      </c>
      <c r="K348" s="31">
        <v>180.39</v>
      </c>
      <c r="L348" s="31">
        <v>177.9</v>
      </c>
      <c r="M348" s="31">
        <v>40.624890000000001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3328.15</v>
      </c>
      <c r="D349" s="36">
        <v>3321.1666666666665</v>
      </c>
      <c r="E349" s="36">
        <v>3294.9833333333331</v>
      </c>
      <c r="F349" s="36">
        <v>3261.8166666666666</v>
      </c>
      <c r="G349" s="36">
        <v>3235.6333333333332</v>
      </c>
      <c r="H349" s="36">
        <v>3354.333333333333</v>
      </c>
      <c r="I349" s="36">
        <v>3380.5166666666664</v>
      </c>
      <c r="J349" s="36">
        <v>3413.6833333333329</v>
      </c>
      <c r="K349" s="31">
        <v>3347.35</v>
      </c>
      <c r="L349" s="31">
        <v>3288</v>
      </c>
      <c r="M349" s="31">
        <v>1.07633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2530.75</v>
      </c>
      <c r="D350" s="36">
        <v>2530.5833333333335</v>
      </c>
      <c r="E350" s="36">
        <v>2502.166666666667</v>
      </c>
      <c r="F350" s="36">
        <v>2473.5833333333335</v>
      </c>
      <c r="G350" s="36">
        <v>2445.166666666667</v>
      </c>
      <c r="H350" s="36">
        <v>2559.166666666667</v>
      </c>
      <c r="I350" s="36">
        <v>2587.5833333333339</v>
      </c>
      <c r="J350" s="36">
        <v>2616.166666666667</v>
      </c>
      <c r="K350" s="31">
        <v>2559</v>
      </c>
      <c r="L350" s="31">
        <v>2502</v>
      </c>
      <c r="M350" s="31">
        <v>9.8752700000000004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93.06</v>
      </c>
      <c r="D351" s="36">
        <v>93.776666666666657</v>
      </c>
      <c r="E351" s="36">
        <v>92.09333333333332</v>
      </c>
      <c r="F351" s="36">
        <v>91.126666666666665</v>
      </c>
      <c r="G351" s="36">
        <v>89.443333333333328</v>
      </c>
      <c r="H351" s="36">
        <v>94.743333333333311</v>
      </c>
      <c r="I351" s="36">
        <v>96.426666666666648</v>
      </c>
      <c r="J351" s="36">
        <v>97.393333333333302</v>
      </c>
      <c r="K351" s="31">
        <v>95.46</v>
      </c>
      <c r="L351" s="31">
        <v>92.81</v>
      </c>
      <c r="M351" s="31">
        <v>29.221879999999999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690.85</v>
      </c>
      <c r="D352" s="36">
        <v>688.7833333333333</v>
      </c>
      <c r="E352" s="36">
        <v>681.46666666666658</v>
      </c>
      <c r="F352" s="36">
        <v>672.08333333333326</v>
      </c>
      <c r="G352" s="36">
        <v>664.76666666666654</v>
      </c>
      <c r="H352" s="36">
        <v>698.16666666666663</v>
      </c>
      <c r="I352" s="36">
        <v>705.48333333333323</v>
      </c>
      <c r="J352" s="36">
        <v>714.86666666666667</v>
      </c>
      <c r="K352" s="31">
        <v>696.1</v>
      </c>
      <c r="L352" s="31">
        <v>679.4</v>
      </c>
      <c r="M352" s="31">
        <v>4.9650499999999997</v>
      </c>
      <c r="N352" s="1"/>
      <c r="O352" s="1"/>
    </row>
    <row r="353" spans="1:15" ht="12.75" customHeight="1">
      <c r="A353" s="33">
        <v>343</v>
      </c>
      <c r="B353" s="53" t="s">
        <v>862</v>
      </c>
      <c r="C353" s="31">
        <v>6771.9</v>
      </c>
      <c r="D353" s="36">
        <v>6679.9833333333336</v>
      </c>
      <c r="E353" s="36">
        <v>6544.9666666666672</v>
      </c>
      <c r="F353" s="36">
        <v>6318.0333333333338</v>
      </c>
      <c r="G353" s="36">
        <v>6183.0166666666673</v>
      </c>
      <c r="H353" s="36">
        <v>6906.916666666667</v>
      </c>
      <c r="I353" s="36">
        <v>7041.9333333333334</v>
      </c>
      <c r="J353" s="36">
        <v>7268.8666666666668</v>
      </c>
      <c r="K353" s="31">
        <v>6815</v>
      </c>
      <c r="L353" s="31">
        <v>6453.05</v>
      </c>
      <c r="M353" s="31">
        <v>1.47953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339.85</v>
      </c>
      <c r="D354" s="36">
        <v>339.81666666666666</v>
      </c>
      <c r="E354" s="36">
        <v>337.0333333333333</v>
      </c>
      <c r="F354" s="36">
        <v>334.21666666666664</v>
      </c>
      <c r="G354" s="36">
        <v>331.43333333333328</v>
      </c>
      <c r="H354" s="36">
        <v>342.63333333333333</v>
      </c>
      <c r="I354" s="36">
        <v>345.41666666666674</v>
      </c>
      <c r="J354" s="36">
        <v>348.23333333333335</v>
      </c>
      <c r="K354" s="31">
        <v>342.6</v>
      </c>
      <c r="L354" s="31">
        <v>337</v>
      </c>
      <c r="M354" s="31">
        <v>0.80740000000000001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1768.2</v>
      </c>
      <c r="D355" s="36">
        <v>1769.8</v>
      </c>
      <c r="E355" s="36">
        <v>1750.6</v>
      </c>
      <c r="F355" s="36">
        <v>1733</v>
      </c>
      <c r="G355" s="36">
        <v>1713.8</v>
      </c>
      <c r="H355" s="36">
        <v>1787.3999999999999</v>
      </c>
      <c r="I355" s="36">
        <v>1806.6000000000001</v>
      </c>
      <c r="J355" s="36">
        <v>1824.1999999999998</v>
      </c>
      <c r="K355" s="31">
        <v>1789</v>
      </c>
      <c r="L355" s="31">
        <v>1752.2</v>
      </c>
      <c r="M355" s="31">
        <v>3.7937599999999998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322.2</v>
      </c>
      <c r="D356" s="36">
        <v>323.95</v>
      </c>
      <c r="E356" s="36">
        <v>319.89999999999998</v>
      </c>
      <c r="F356" s="36">
        <v>317.59999999999997</v>
      </c>
      <c r="G356" s="36">
        <v>313.54999999999995</v>
      </c>
      <c r="H356" s="36">
        <v>326.25</v>
      </c>
      <c r="I356" s="36">
        <v>330.30000000000007</v>
      </c>
      <c r="J356" s="36">
        <v>332.6</v>
      </c>
      <c r="K356" s="31">
        <v>328</v>
      </c>
      <c r="L356" s="31">
        <v>321.64999999999998</v>
      </c>
      <c r="M356" s="31">
        <v>103.21111000000001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729.85</v>
      </c>
      <c r="D357" s="36">
        <v>724.96666666666658</v>
      </c>
      <c r="E357" s="36">
        <v>715.93333333333317</v>
      </c>
      <c r="F357" s="36">
        <v>702.01666666666654</v>
      </c>
      <c r="G357" s="36">
        <v>692.98333333333312</v>
      </c>
      <c r="H357" s="36">
        <v>738.88333333333321</v>
      </c>
      <c r="I357" s="36">
        <v>747.91666666666674</v>
      </c>
      <c r="J357" s="36">
        <v>761.83333333333326</v>
      </c>
      <c r="K357" s="31">
        <v>734</v>
      </c>
      <c r="L357" s="31">
        <v>711.05</v>
      </c>
      <c r="M357" s="31">
        <v>58.848010000000002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1573.75</v>
      </c>
      <c r="D358" s="36">
        <v>1567.2333333333333</v>
      </c>
      <c r="E358" s="36">
        <v>1551.8166666666666</v>
      </c>
      <c r="F358" s="36">
        <v>1529.8833333333332</v>
      </c>
      <c r="G358" s="36">
        <v>1514.4666666666665</v>
      </c>
      <c r="H358" s="36">
        <v>1589.1666666666667</v>
      </c>
      <c r="I358" s="36">
        <v>1604.5833333333333</v>
      </c>
      <c r="J358" s="36">
        <v>1626.5166666666669</v>
      </c>
      <c r="K358" s="31">
        <v>1582.65</v>
      </c>
      <c r="L358" s="31">
        <v>1545.3</v>
      </c>
      <c r="M358" s="31">
        <v>3.847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595.6</v>
      </c>
      <c r="D359" s="36">
        <v>601.4666666666667</v>
      </c>
      <c r="E359" s="36">
        <v>588.13333333333344</v>
      </c>
      <c r="F359" s="36">
        <v>580.66666666666674</v>
      </c>
      <c r="G359" s="36">
        <v>567.33333333333348</v>
      </c>
      <c r="H359" s="36">
        <v>608.93333333333339</v>
      </c>
      <c r="I359" s="36">
        <v>622.26666666666665</v>
      </c>
      <c r="J359" s="36">
        <v>629.73333333333335</v>
      </c>
      <c r="K359" s="31">
        <v>614.79999999999995</v>
      </c>
      <c r="L359" s="31">
        <v>594</v>
      </c>
      <c r="M359" s="31">
        <v>86.641360000000006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11455.25</v>
      </c>
      <c r="D360" s="36">
        <v>11319.483333333332</v>
      </c>
      <c r="E360" s="36">
        <v>11063.966666666664</v>
      </c>
      <c r="F360" s="36">
        <v>10672.683333333332</v>
      </c>
      <c r="G360" s="36">
        <v>10417.166666666664</v>
      </c>
      <c r="H360" s="36">
        <v>11710.766666666663</v>
      </c>
      <c r="I360" s="36">
        <v>11966.283333333329</v>
      </c>
      <c r="J360" s="36">
        <v>12357.566666666662</v>
      </c>
      <c r="K360" s="31">
        <v>11575</v>
      </c>
      <c r="L360" s="31">
        <v>10928.2</v>
      </c>
      <c r="M360" s="31">
        <v>4.9844999999999997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1718.75</v>
      </c>
      <c r="D361" s="36">
        <v>1724.8833333333332</v>
      </c>
      <c r="E361" s="36">
        <v>1706.3166666666664</v>
      </c>
      <c r="F361" s="36">
        <v>1693.8833333333332</v>
      </c>
      <c r="G361" s="36">
        <v>1675.3166666666664</v>
      </c>
      <c r="H361" s="36">
        <v>1737.3166666666664</v>
      </c>
      <c r="I361" s="36">
        <v>1755.883333333333</v>
      </c>
      <c r="J361" s="36">
        <v>1768.3166666666664</v>
      </c>
      <c r="K361" s="31">
        <v>1743.45</v>
      </c>
      <c r="L361" s="31">
        <v>1712.45</v>
      </c>
      <c r="M361" s="31">
        <v>16.675519999999999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503.8</v>
      </c>
      <c r="D362" s="36">
        <v>501.26666666666665</v>
      </c>
      <c r="E362" s="36">
        <v>490.5333333333333</v>
      </c>
      <c r="F362" s="36">
        <v>477.26666666666665</v>
      </c>
      <c r="G362" s="36">
        <v>466.5333333333333</v>
      </c>
      <c r="H362" s="36">
        <v>514.5333333333333</v>
      </c>
      <c r="I362" s="36">
        <v>525.26666666666665</v>
      </c>
      <c r="J362" s="36">
        <v>538.5333333333333</v>
      </c>
      <c r="K362" s="31">
        <v>512</v>
      </c>
      <c r="L362" s="31">
        <v>488</v>
      </c>
      <c r="M362" s="31">
        <v>58.362520000000004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4539.8</v>
      </c>
      <c r="D363" s="36">
        <v>4564.25</v>
      </c>
      <c r="E363" s="36">
        <v>4498.05</v>
      </c>
      <c r="F363" s="36">
        <v>4456.3</v>
      </c>
      <c r="G363" s="36">
        <v>4390.1000000000004</v>
      </c>
      <c r="H363" s="36">
        <v>4606</v>
      </c>
      <c r="I363" s="36">
        <v>4672.2000000000007</v>
      </c>
      <c r="J363" s="36">
        <v>4713.95</v>
      </c>
      <c r="K363" s="31">
        <v>4630.45</v>
      </c>
      <c r="L363" s="31">
        <v>4522.5</v>
      </c>
      <c r="M363" s="31">
        <v>2.5556000000000001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1002.8</v>
      </c>
      <c r="D364" s="36">
        <v>989.26666666666677</v>
      </c>
      <c r="E364" s="36">
        <v>964.53333333333353</v>
      </c>
      <c r="F364" s="36">
        <v>926.26666666666677</v>
      </c>
      <c r="G364" s="36">
        <v>901.53333333333353</v>
      </c>
      <c r="H364" s="36">
        <v>1027.5333333333335</v>
      </c>
      <c r="I364" s="36">
        <v>1052.2666666666669</v>
      </c>
      <c r="J364" s="36">
        <v>1090.5333333333335</v>
      </c>
      <c r="K364" s="31">
        <v>1014</v>
      </c>
      <c r="L364" s="31">
        <v>951</v>
      </c>
      <c r="M364" s="31">
        <v>37.985869999999998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446.5</v>
      </c>
      <c r="D365" s="36">
        <v>449.13333333333338</v>
      </c>
      <c r="E365" s="36">
        <v>442.36666666666679</v>
      </c>
      <c r="F365" s="36">
        <v>438.23333333333341</v>
      </c>
      <c r="G365" s="36">
        <v>431.46666666666681</v>
      </c>
      <c r="H365" s="36">
        <v>453.26666666666677</v>
      </c>
      <c r="I365" s="36">
        <v>460.0333333333333</v>
      </c>
      <c r="J365" s="36">
        <v>464.16666666666674</v>
      </c>
      <c r="K365" s="31">
        <v>455.9</v>
      </c>
      <c r="L365" s="31">
        <v>445</v>
      </c>
      <c r="M365" s="31">
        <v>5.6273999999999997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1515.6</v>
      </c>
      <c r="D366" s="36">
        <v>1515.5833333333333</v>
      </c>
      <c r="E366" s="36">
        <v>1507.0666666666666</v>
      </c>
      <c r="F366" s="36">
        <v>1498.5333333333333</v>
      </c>
      <c r="G366" s="36">
        <v>1490.0166666666667</v>
      </c>
      <c r="H366" s="36">
        <v>1524.1166666666666</v>
      </c>
      <c r="I366" s="36">
        <v>1532.6333333333334</v>
      </c>
      <c r="J366" s="36">
        <v>1541.1666666666665</v>
      </c>
      <c r="K366" s="31">
        <v>1524.1</v>
      </c>
      <c r="L366" s="31">
        <v>1507.05</v>
      </c>
      <c r="M366" s="31">
        <v>1.7404500000000001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41962.2</v>
      </c>
      <c r="D367" s="36">
        <v>41939.9</v>
      </c>
      <c r="E367" s="36">
        <v>41725.800000000003</v>
      </c>
      <c r="F367" s="36">
        <v>41489.4</v>
      </c>
      <c r="G367" s="36">
        <v>41275.300000000003</v>
      </c>
      <c r="H367" s="36">
        <v>42176.3</v>
      </c>
      <c r="I367" s="36">
        <v>42390.399999999994</v>
      </c>
      <c r="J367" s="36">
        <v>42626.8</v>
      </c>
      <c r="K367" s="31">
        <v>42154</v>
      </c>
      <c r="L367" s="31">
        <v>41703.5</v>
      </c>
      <c r="M367" s="31">
        <v>7.0550000000000002E-2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1950.55</v>
      </c>
      <c r="D368" s="36">
        <v>1954.3166666666666</v>
      </c>
      <c r="E368" s="36">
        <v>1916.4333333333332</v>
      </c>
      <c r="F368" s="36">
        <v>1882.3166666666666</v>
      </c>
      <c r="G368" s="36">
        <v>1844.4333333333332</v>
      </c>
      <c r="H368" s="36">
        <v>1988.4333333333332</v>
      </c>
      <c r="I368" s="36">
        <v>2026.3166666666664</v>
      </c>
      <c r="J368" s="36">
        <v>2060.4333333333334</v>
      </c>
      <c r="K368" s="31">
        <v>1992.2</v>
      </c>
      <c r="L368" s="31">
        <v>1920.2</v>
      </c>
      <c r="M368" s="31">
        <v>6.2533899999999996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5290.65</v>
      </c>
      <c r="D369" s="36">
        <v>5266.8</v>
      </c>
      <c r="E369" s="36">
        <v>5210.9500000000007</v>
      </c>
      <c r="F369" s="36">
        <v>5131.2500000000009</v>
      </c>
      <c r="G369" s="36">
        <v>5075.4000000000015</v>
      </c>
      <c r="H369" s="36">
        <v>5346.5</v>
      </c>
      <c r="I369" s="36">
        <v>5402.35</v>
      </c>
      <c r="J369" s="36">
        <v>5482.0499999999993</v>
      </c>
      <c r="K369" s="31">
        <v>5322.65</v>
      </c>
      <c r="L369" s="31">
        <v>5187.1000000000004</v>
      </c>
      <c r="M369" s="31">
        <v>4.54305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360</v>
      </c>
      <c r="D370" s="36">
        <v>362.0333333333333</v>
      </c>
      <c r="E370" s="36">
        <v>357.06666666666661</v>
      </c>
      <c r="F370" s="36">
        <v>354.13333333333333</v>
      </c>
      <c r="G370" s="36">
        <v>349.16666666666663</v>
      </c>
      <c r="H370" s="36">
        <v>364.96666666666658</v>
      </c>
      <c r="I370" s="36">
        <v>369.93333333333328</v>
      </c>
      <c r="J370" s="36">
        <v>372.86666666666656</v>
      </c>
      <c r="K370" s="31">
        <v>367</v>
      </c>
      <c r="L370" s="31">
        <v>359.1</v>
      </c>
      <c r="M370" s="31">
        <v>19.857089999999999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3637.7</v>
      </c>
      <c r="D371" s="36">
        <v>3664.65</v>
      </c>
      <c r="E371" s="36">
        <v>3593.05</v>
      </c>
      <c r="F371" s="36">
        <v>3548.4</v>
      </c>
      <c r="G371" s="36">
        <v>3476.8</v>
      </c>
      <c r="H371" s="36">
        <v>3709.3</v>
      </c>
      <c r="I371" s="36">
        <v>3780.8999999999996</v>
      </c>
      <c r="J371" s="36">
        <v>3825.55</v>
      </c>
      <c r="K371" s="31">
        <v>3736.25</v>
      </c>
      <c r="L371" s="31">
        <v>3620</v>
      </c>
      <c r="M371" s="31">
        <v>1.8610899999999999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3173.55</v>
      </c>
      <c r="D372" s="36">
        <v>3184.3833333333332</v>
      </c>
      <c r="E372" s="36">
        <v>3151.5166666666664</v>
      </c>
      <c r="F372" s="36">
        <v>3129.4833333333331</v>
      </c>
      <c r="G372" s="36">
        <v>3096.6166666666663</v>
      </c>
      <c r="H372" s="36">
        <v>3206.4166666666665</v>
      </c>
      <c r="I372" s="36">
        <v>3239.2833333333333</v>
      </c>
      <c r="J372" s="36">
        <v>3261.3166666666666</v>
      </c>
      <c r="K372" s="31">
        <v>3217.25</v>
      </c>
      <c r="L372" s="31">
        <v>3162.35</v>
      </c>
      <c r="M372" s="31">
        <v>6.0435400000000001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1064.2</v>
      </c>
      <c r="D373" s="36">
        <v>1068.5666666666668</v>
      </c>
      <c r="E373" s="36">
        <v>1053.9833333333336</v>
      </c>
      <c r="F373" s="36">
        <v>1043.7666666666667</v>
      </c>
      <c r="G373" s="36">
        <v>1029.1833333333334</v>
      </c>
      <c r="H373" s="36">
        <v>1078.7833333333338</v>
      </c>
      <c r="I373" s="36">
        <v>1093.3666666666672</v>
      </c>
      <c r="J373" s="36">
        <v>1103.5833333333339</v>
      </c>
      <c r="K373" s="31">
        <v>1083.1500000000001</v>
      </c>
      <c r="L373" s="31">
        <v>1058.3499999999999</v>
      </c>
      <c r="M373" s="31">
        <v>11.10866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193.1</v>
      </c>
      <c r="D374" s="36">
        <v>193.95333333333329</v>
      </c>
      <c r="E374" s="36">
        <v>191.20666666666659</v>
      </c>
      <c r="F374" s="36">
        <v>189.3133333333333</v>
      </c>
      <c r="G374" s="36">
        <v>186.56666666666661</v>
      </c>
      <c r="H374" s="36">
        <v>195.84666666666658</v>
      </c>
      <c r="I374" s="36">
        <v>198.59333333333331</v>
      </c>
      <c r="J374" s="36">
        <v>200.48666666666657</v>
      </c>
      <c r="K374" s="31">
        <v>196.7</v>
      </c>
      <c r="L374" s="31">
        <v>192.06</v>
      </c>
      <c r="M374" s="31">
        <v>40.193109999999997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2503.0500000000002</v>
      </c>
      <c r="D375" s="36">
        <v>2522.6</v>
      </c>
      <c r="E375" s="36">
        <v>2358.6</v>
      </c>
      <c r="F375" s="36">
        <v>2214.15</v>
      </c>
      <c r="G375" s="36">
        <v>2050.15</v>
      </c>
      <c r="H375" s="36">
        <v>2667.0499999999997</v>
      </c>
      <c r="I375" s="36">
        <v>2831.0499999999997</v>
      </c>
      <c r="J375" s="36">
        <v>2975.4999999999995</v>
      </c>
      <c r="K375" s="31">
        <v>2686.6</v>
      </c>
      <c r="L375" s="31">
        <v>2378.15</v>
      </c>
      <c r="M375" s="31">
        <v>7.48705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6767.15</v>
      </c>
      <c r="D376" s="36">
        <v>6751.9833333333336</v>
      </c>
      <c r="E376" s="36">
        <v>6713.9666666666672</v>
      </c>
      <c r="F376" s="36">
        <v>6660.7833333333338</v>
      </c>
      <c r="G376" s="36">
        <v>6622.7666666666673</v>
      </c>
      <c r="H376" s="36">
        <v>6805.166666666667</v>
      </c>
      <c r="I376" s="36">
        <v>6843.1833333333334</v>
      </c>
      <c r="J376" s="36">
        <v>6896.3666666666668</v>
      </c>
      <c r="K376" s="31">
        <v>6790</v>
      </c>
      <c r="L376" s="31">
        <v>6698.8</v>
      </c>
      <c r="M376" s="31">
        <v>1.7622100000000001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384.4</v>
      </c>
      <c r="D377" s="36">
        <v>387.5333333333333</v>
      </c>
      <c r="E377" s="36">
        <v>380.36666666666662</v>
      </c>
      <c r="F377" s="36">
        <v>376.33333333333331</v>
      </c>
      <c r="G377" s="36">
        <v>369.16666666666663</v>
      </c>
      <c r="H377" s="36">
        <v>391.56666666666661</v>
      </c>
      <c r="I377" s="36">
        <v>398.73333333333335</v>
      </c>
      <c r="J377" s="36">
        <v>402.76666666666659</v>
      </c>
      <c r="K377" s="31">
        <v>394.7</v>
      </c>
      <c r="L377" s="31">
        <v>383.5</v>
      </c>
      <c r="M377" s="31">
        <v>13.003019999999999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558.85</v>
      </c>
      <c r="D378" s="36">
        <v>553.6</v>
      </c>
      <c r="E378" s="36">
        <v>545.40000000000009</v>
      </c>
      <c r="F378" s="36">
        <v>531.95000000000005</v>
      </c>
      <c r="G378" s="36">
        <v>523.75000000000011</v>
      </c>
      <c r="H378" s="36">
        <v>567.05000000000007</v>
      </c>
      <c r="I378" s="36">
        <v>575.25000000000011</v>
      </c>
      <c r="J378" s="36">
        <v>588.70000000000005</v>
      </c>
      <c r="K378" s="31">
        <v>561.79999999999995</v>
      </c>
      <c r="L378" s="31">
        <v>540.15</v>
      </c>
      <c r="M378" s="31">
        <v>97.860960000000006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334.65</v>
      </c>
      <c r="D379" s="36">
        <v>335.5333333333333</v>
      </c>
      <c r="E379" s="36">
        <v>333.11666666666662</v>
      </c>
      <c r="F379" s="36">
        <v>331.58333333333331</v>
      </c>
      <c r="G379" s="36">
        <v>329.16666666666663</v>
      </c>
      <c r="H379" s="36">
        <v>337.06666666666661</v>
      </c>
      <c r="I379" s="36">
        <v>339.48333333333335</v>
      </c>
      <c r="J379" s="36">
        <v>341.01666666666659</v>
      </c>
      <c r="K379" s="31">
        <v>337.95</v>
      </c>
      <c r="L379" s="31">
        <v>334</v>
      </c>
      <c r="M379" s="31">
        <v>84.344229999999996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755.85</v>
      </c>
      <c r="D380" s="36">
        <v>760.5333333333333</v>
      </c>
      <c r="E380" s="36">
        <v>748.41666666666663</v>
      </c>
      <c r="F380" s="36">
        <v>740.98333333333335</v>
      </c>
      <c r="G380" s="36">
        <v>728.86666666666667</v>
      </c>
      <c r="H380" s="36">
        <v>767.96666666666658</v>
      </c>
      <c r="I380" s="36">
        <v>780.08333333333337</v>
      </c>
      <c r="J380" s="36">
        <v>787.51666666666654</v>
      </c>
      <c r="K380" s="31">
        <v>772.65</v>
      </c>
      <c r="L380" s="31">
        <v>753.1</v>
      </c>
      <c r="M380" s="31">
        <v>8.8467000000000002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1786.75</v>
      </c>
      <c r="D381" s="36">
        <v>1794.9166666666667</v>
      </c>
      <c r="E381" s="36">
        <v>1761.9333333333334</v>
      </c>
      <c r="F381" s="36">
        <v>1737.1166666666666</v>
      </c>
      <c r="G381" s="36">
        <v>1704.1333333333332</v>
      </c>
      <c r="H381" s="36">
        <v>1819.7333333333336</v>
      </c>
      <c r="I381" s="36">
        <v>1852.7166666666667</v>
      </c>
      <c r="J381" s="36">
        <v>1877.5333333333338</v>
      </c>
      <c r="K381" s="31">
        <v>1827.9</v>
      </c>
      <c r="L381" s="31">
        <v>1770.1</v>
      </c>
      <c r="M381" s="31">
        <v>15.15507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584.4</v>
      </c>
      <c r="D382" s="36">
        <v>582.03333333333342</v>
      </c>
      <c r="E382" s="36">
        <v>576.56666666666683</v>
      </c>
      <c r="F382" s="36">
        <v>568.73333333333346</v>
      </c>
      <c r="G382" s="36">
        <v>563.26666666666688</v>
      </c>
      <c r="H382" s="36">
        <v>589.86666666666679</v>
      </c>
      <c r="I382" s="36">
        <v>595.33333333333326</v>
      </c>
      <c r="J382" s="36">
        <v>603.16666666666674</v>
      </c>
      <c r="K382" s="31">
        <v>587.5</v>
      </c>
      <c r="L382" s="31">
        <v>574.20000000000005</v>
      </c>
      <c r="M382" s="31">
        <v>2.6034700000000002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175.7</v>
      </c>
      <c r="D383" s="36">
        <v>173.26666666666665</v>
      </c>
      <c r="E383" s="36">
        <v>168.6333333333333</v>
      </c>
      <c r="F383" s="36">
        <v>161.56666666666663</v>
      </c>
      <c r="G383" s="36">
        <v>156.93333333333328</v>
      </c>
      <c r="H383" s="36">
        <v>180.33333333333331</v>
      </c>
      <c r="I383" s="36">
        <v>184.96666666666664</v>
      </c>
      <c r="J383" s="36">
        <v>192.03333333333333</v>
      </c>
      <c r="K383" s="31">
        <v>177.9</v>
      </c>
      <c r="L383" s="31">
        <v>166.2</v>
      </c>
      <c r="M383" s="31">
        <v>52.237609999999997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16348.2</v>
      </c>
      <c r="D384" s="36">
        <v>16416.399999999998</v>
      </c>
      <c r="E384" s="36">
        <v>16232.799999999996</v>
      </c>
      <c r="F384" s="36">
        <v>16117.399999999998</v>
      </c>
      <c r="G384" s="36">
        <v>15933.799999999996</v>
      </c>
      <c r="H384" s="36">
        <v>16531.799999999996</v>
      </c>
      <c r="I384" s="36">
        <v>16715.399999999994</v>
      </c>
      <c r="J384" s="36">
        <v>16830.799999999996</v>
      </c>
      <c r="K384" s="31">
        <v>16600</v>
      </c>
      <c r="L384" s="31">
        <v>16301</v>
      </c>
      <c r="M384" s="31">
        <v>6.1620000000000001E-2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115.59</v>
      </c>
      <c r="D385" s="36">
        <v>116.03000000000002</v>
      </c>
      <c r="E385" s="36">
        <v>114.86000000000003</v>
      </c>
      <c r="F385" s="36">
        <v>114.13000000000001</v>
      </c>
      <c r="G385" s="36">
        <v>112.96000000000002</v>
      </c>
      <c r="H385" s="36">
        <v>116.76000000000003</v>
      </c>
      <c r="I385" s="36">
        <v>117.93000000000002</v>
      </c>
      <c r="J385" s="36">
        <v>118.66000000000004</v>
      </c>
      <c r="K385" s="31">
        <v>117.2</v>
      </c>
      <c r="L385" s="31">
        <v>115.3</v>
      </c>
      <c r="M385" s="31">
        <v>106.81101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832.55</v>
      </c>
      <c r="D386" s="36">
        <v>814.69999999999993</v>
      </c>
      <c r="E386" s="36">
        <v>789.39999999999986</v>
      </c>
      <c r="F386" s="36">
        <v>746.24999999999989</v>
      </c>
      <c r="G386" s="36">
        <v>720.94999999999982</v>
      </c>
      <c r="H386" s="36">
        <v>857.84999999999991</v>
      </c>
      <c r="I386" s="36">
        <v>883.14999999999986</v>
      </c>
      <c r="J386" s="36">
        <v>926.3</v>
      </c>
      <c r="K386" s="31">
        <v>840</v>
      </c>
      <c r="L386" s="31">
        <v>771.55</v>
      </c>
      <c r="M386" s="31">
        <v>38.028739999999999</v>
      </c>
      <c r="N386" s="1"/>
      <c r="O386" s="1"/>
    </row>
    <row r="387" spans="1:15" ht="12.75" customHeight="1">
      <c r="A387" s="33">
        <v>377</v>
      </c>
      <c r="B387" s="53" t="s">
        <v>863</v>
      </c>
      <c r="C387" s="31">
        <v>1605.9</v>
      </c>
      <c r="D387" s="36">
        <v>1611</v>
      </c>
      <c r="E387" s="36">
        <v>1592</v>
      </c>
      <c r="F387" s="36">
        <v>1578.1</v>
      </c>
      <c r="G387" s="36">
        <v>1559.1</v>
      </c>
      <c r="H387" s="36">
        <v>1624.9</v>
      </c>
      <c r="I387" s="36">
        <v>1643.9</v>
      </c>
      <c r="J387" s="36">
        <v>1657.8000000000002</v>
      </c>
      <c r="K387" s="31">
        <v>1630</v>
      </c>
      <c r="L387" s="31">
        <v>1597.1</v>
      </c>
      <c r="M387" s="31">
        <v>1.6206700000000001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226.04</v>
      </c>
      <c r="D388" s="36">
        <v>226.73</v>
      </c>
      <c r="E388" s="36">
        <v>224.95999999999998</v>
      </c>
      <c r="F388" s="36">
        <v>223.88</v>
      </c>
      <c r="G388" s="36">
        <v>222.10999999999999</v>
      </c>
      <c r="H388" s="36">
        <v>227.80999999999997</v>
      </c>
      <c r="I388" s="36">
        <v>229.58</v>
      </c>
      <c r="J388" s="36">
        <v>230.65999999999997</v>
      </c>
      <c r="K388" s="31">
        <v>228.5</v>
      </c>
      <c r="L388" s="31">
        <v>225.65</v>
      </c>
      <c r="M388" s="31">
        <v>23.26342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629.4</v>
      </c>
      <c r="D389" s="36">
        <v>624.54999999999995</v>
      </c>
      <c r="E389" s="36">
        <v>618.14999999999986</v>
      </c>
      <c r="F389" s="36">
        <v>606.89999999999986</v>
      </c>
      <c r="G389" s="36">
        <v>600.49999999999977</v>
      </c>
      <c r="H389" s="36">
        <v>635.79999999999995</v>
      </c>
      <c r="I389" s="36">
        <v>642.20000000000005</v>
      </c>
      <c r="J389" s="36">
        <v>653.45000000000005</v>
      </c>
      <c r="K389" s="31">
        <v>630.95000000000005</v>
      </c>
      <c r="L389" s="31">
        <v>613.29999999999995</v>
      </c>
      <c r="M389" s="31">
        <v>76.289720000000003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605.1</v>
      </c>
      <c r="D390" s="36">
        <v>606.56666666666672</v>
      </c>
      <c r="E390" s="36">
        <v>601.48333333333346</v>
      </c>
      <c r="F390" s="36">
        <v>597.86666666666679</v>
      </c>
      <c r="G390" s="36">
        <v>592.78333333333353</v>
      </c>
      <c r="H390" s="36">
        <v>610.18333333333339</v>
      </c>
      <c r="I390" s="36">
        <v>615.26666666666665</v>
      </c>
      <c r="J390" s="36">
        <v>618.88333333333333</v>
      </c>
      <c r="K390" s="31">
        <v>611.65</v>
      </c>
      <c r="L390" s="31">
        <v>602.95000000000005</v>
      </c>
      <c r="M390" s="31">
        <v>0.94618999999999998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653.45000000000005</v>
      </c>
      <c r="D391" s="36">
        <v>654.15</v>
      </c>
      <c r="E391" s="36">
        <v>650.4</v>
      </c>
      <c r="F391" s="36">
        <v>647.35</v>
      </c>
      <c r="G391" s="36">
        <v>643.6</v>
      </c>
      <c r="H391" s="36">
        <v>657.19999999999993</v>
      </c>
      <c r="I391" s="36">
        <v>660.94999999999993</v>
      </c>
      <c r="J391" s="36">
        <v>663.99999999999989</v>
      </c>
      <c r="K391" s="31">
        <v>657.9</v>
      </c>
      <c r="L391" s="31">
        <v>651.1</v>
      </c>
      <c r="M391" s="31">
        <v>5.8527500000000003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1994.45</v>
      </c>
      <c r="D392" s="36">
        <v>2001.4333333333334</v>
      </c>
      <c r="E392" s="36">
        <v>1980.0666666666668</v>
      </c>
      <c r="F392" s="36">
        <v>1965.6833333333334</v>
      </c>
      <c r="G392" s="36">
        <v>1944.3166666666668</v>
      </c>
      <c r="H392" s="36">
        <v>2015.8166666666668</v>
      </c>
      <c r="I392" s="36">
        <v>2037.1833333333336</v>
      </c>
      <c r="J392" s="36">
        <v>2051.5666666666666</v>
      </c>
      <c r="K392" s="31">
        <v>2022.8</v>
      </c>
      <c r="L392" s="31">
        <v>1987.05</v>
      </c>
      <c r="M392" s="31">
        <v>3.13334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600.5</v>
      </c>
      <c r="D393" s="36">
        <v>601.30000000000007</v>
      </c>
      <c r="E393" s="36">
        <v>596.20000000000016</v>
      </c>
      <c r="F393" s="36">
        <v>591.90000000000009</v>
      </c>
      <c r="G393" s="36">
        <v>586.80000000000018</v>
      </c>
      <c r="H393" s="36">
        <v>605.60000000000014</v>
      </c>
      <c r="I393" s="36">
        <v>610.70000000000005</v>
      </c>
      <c r="J393" s="36">
        <v>615.00000000000011</v>
      </c>
      <c r="K393" s="31">
        <v>606.4</v>
      </c>
      <c r="L393" s="31">
        <v>597</v>
      </c>
      <c r="M393" s="31">
        <v>95.580370000000002</v>
      </c>
      <c r="N393" s="1"/>
      <c r="O393" s="1"/>
    </row>
    <row r="394" spans="1:15" ht="12.75" customHeight="1">
      <c r="A394" s="33">
        <v>384</v>
      </c>
      <c r="B394" s="53" t="s">
        <v>864</v>
      </c>
      <c r="C394" s="31">
        <v>496.2</v>
      </c>
      <c r="D394" s="36">
        <v>496.25</v>
      </c>
      <c r="E394" s="36">
        <v>491.55</v>
      </c>
      <c r="F394" s="36">
        <v>486.90000000000003</v>
      </c>
      <c r="G394" s="36">
        <v>482.20000000000005</v>
      </c>
      <c r="H394" s="36">
        <v>500.9</v>
      </c>
      <c r="I394" s="36">
        <v>505.6</v>
      </c>
      <c r="J394" s="36">
        <v>510.24999999999994</v>
      </c>
      <c r="K394" s="31">
        <v>500.95</v>
      </c>
      <c r="L394" s="31">
        <v>491.6</v>
      </c>
      <c r="M394" s="31">
        <v>17.531269999999999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1266.1500000000001</v>
      </c>
      <c r="D395" s="36">
        <v>1271</v>
      </c>
      <c r="E395" s="36">
        <v>1251.25</v>
      </c>
      <c r="F395" s="36">
        <v>1236.3499999999999</v>
      </c>
      <c r="G395" s="36">
        <v>1216.5999999999999</v>
      </c>
      <c r="H395" s="36">
        <v>1285.9000000000001</v>
      </c>
      <c r="I395" s="36">
        <v>1305.6500000000001</v>
      </c>
      <c r="J395" s="36">
        <v>1320.5500000000002</v>
      </c>
      <c r="K395" s="31">
        <v>1290.75</v>
      </c>
      <c r="L395" s="31">
        <v>1256.0999999999999</v>
      </c>
      <c r="M395" s="31">
        <v>1.02121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293.64999999999998</v>
      </c>
      <c r="D396" s="36">
        <v>293.61666666666667</v>
      </c>
      <c r="E396" s="36">
        <v>292.43333333333334</v>
      </c>
      <c r="F396" s="36">
        <v>291.21666666666664</v>
      </c>
      <c r="G396" s="36">
        <v>290.0333333333333</v>
      </c>
      <c r="H396" s="36">
        <v>294.83333333333337</v>
      </c>
      <c r="I396" s="36">
        <v>296.01666666666677</v>
      </c>
      <c r="J396" s="36">
        <v>297.23333333333341</v>
      </c>
      <c r="K396" s="31">
        <v>294.8</v>
      </c>
      <c r="L396" s="31">
        <v>292.39999999999998</v>
      </c>
      <c r="M396" s="31">
        <v>2.5599799999999999</v>
      </c>
      <c r="N396" s="1"/>
      <c r="O396" s="1"/>
    </row>
    <row r="397" spans="1:15" ht="12.75" customHeight="1">
      <c r="A397" s="33">
        <v>387</v>
      </c>
      <c r="B397" s="53" t="s">
        <v>801</v>
      </c>
      <c r="C397" s="31">
        <v>977.15</v>
      </c>
      <c r="D397" s="36">
        <v>979.9</v>
      </c>
      <c r="E397" s="36">
        <v>948.84999999999991</v>
      </c>
      <c r="F397" s="36">
        <v>920.55</v>
      </c>
      <c r="G397" s="36">
        <v>889.49999999999989</v>
      </c>
      <c r="H397" s="36">
        <v>1008.1999999999999</v>
      </c>
      <c r="I397" s="36">
        <v>1039.25</v>
      </c>
      <c r="J397" s="36">
        <v>1067.55</v>
      </c>
      <c r="K397" s="31">
        <v>1010.95</v>
      </c>
      <c r="L397" s="31">
        <v>951.6</v>
      </c>
      <c r="M397" s="31">
        <v>30.137689999999999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200.87</v>
      </c>
      <c r="D398" s="36">
        <v>201.85666666666665</v>
      </c>
      <c r="E398" s="36">
        <v>199.21333333333331</v>
      </c>
      <c r="F398" s="36">
        <v>197.55666666666664</v>
      </c>
      <c r="G398" s="36">
        <v>194.9133333333333</v>
      </c>
      <c r="H398" s="36">
        <v>203.51333333333332</v>
      </c>
      <c r="I398" s="36">
        <v>206.15666666666669</v>
      </c>
      <c r="J398" s="36">
        <v>207.81333333333333</v>
      </c>
      <c r="K398" s="31">
        <v>204.5</v>
      </c>
      <c r="L398" s="31">
        <v>200.2</v>
      </c>
      <c r="M398" s="31">
        <v>25.885459999999998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3755.4</v>
      </c>
      <c r="D399" s="36">
        <v>3744.8833333333332</v>
      </c>
      <c r="E399" s="36">
        <v>3714.7666666666664</v>
      </c>
      <c r="F399" s="36">
        <v>3674.1333333333332</v>
      </c>
      <c r="G399" s="36">
        <v>3644.0166666666664</v>
      </c>
      <c r="H399" s="36">
        <v>3785.5166666666664</v>
      </c>
      <c r="I399" s="36">
        <v>3815.6333333333332</v>
      </c>
      <c r="J399" s="36">
        <v>3856.2666666666664</v>
      </c>
      <c r="K399" s="31">
        <v>3775</v>
      </c>
      <c r="L399" s="31">
        <v>3704.25</v>
      </c>
      <c r="M399" s="31">
        <v>0.34007999999999999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78.89</v>
      </c>
      <c r="D400" s="36">
        <v>78.74666666666667</v>
      </c>
      <c r="E400" s="36">
        <v>78.043333333333337</v>
      </c>
      <c r="F400" s="36">
        <v>77.196666666666673</v>
      </c>
      <c r="G400" s="36">
        <v>76.493333333333339</v>
      </c>
      <c r="H400" s="36">
        <v>79.593333333333334</v>
      </c>
      <c r="I400" s="36">
        <v>80.296666666666653</v>
      </c>
      <c r="J400" s="36">
        <v>81.143333333333331</v>
      </c>
      <c r="K400" s="31">
        <v>79.45</v>
      </c>
      <c r="L400" s="31">
        <v>77.900000000000006</v>
      </c>
      <c r="M400" s="31">
        <v>99.870400000000004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2111.0500000000002</v>
      </c>
      <c r="D401" s="36">
        <v>2101.0499999999997</v>
      </c>
      <c r="E401" s="36">
        <v>2020.0999999999995</v>
      </c>
      <c r="F401" s="36">
        <v>1929.1499999999996</v>
      </c>
      <c r="G401" s="36">
        <v>1848.1999999999994</v>
      </c>
      <c r="H401" s="36">
        <v>2191.9999999999995</v>
      </c>
      <c r="I401" s="36">
        <v>2272.9499999999994</v>
      </c>
      <c r="J401" s="36">
        <v>2363.8999999999996</v>
      </c>
      <c r="K401" s="31">
        <v>2182</v>
      </c>
      <c r="L401" s="31">
        <v>2010.1</v>
      </c>
      <c r="M401" s="31">
        <v>34.043930000000003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201.15</v>
      </c>
      <c r="D402" s="36">
        <v>200.19999999999996</v>
      </c>
      <c r="E402" s="36">
        <v>198.14999999999992</v>
      </c>
      <c r="F402" s="36">
        <v>195.14999999999995</v>
      </c>
      <c r="G402" s="36">
        <v>193.09999999999991</v>
      </c>
      <c r="H402" s="36">
        <v>203.19999999999993</v>
      </c>
      <c r="I402" s="36">
        <v>205.24999999999994</v>
      </c>
      <c r="J402" s="36">
        <v>208.24999999999994</v>
      </c>
      <c r="K402" s="31">
        <v>202.25</v>
      </c>
      <c r="L402" s="31">
        <v>197.2</v>
      </c>
      <c r="M402" s="31">
        <v>16.598400000000002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3018.25</v>
      </c>
      <c r="D403" s="36">
        <v>3026.4166666666665</v>
      </c>
      <c r="E403" s="36">
        <v>3006.833333333333</v>
      </c>
      <c r="F403" s="36">
        <v>2995.4166666666665</v>
      </c>
      <c r="G403" s="36">
        <v>2975.833333333333</v>
      </c>
      <c r="H403" s="36">
        <v>3037.833333333333</v>
      </c>
      <c r="I403" s="36">
        <v>3057.4166666666661</v>
      </c>
      <c r="J403" s="36">
        <v>3068.833333333333</v>
      </c>
      <c r="K403" s="31">
        <v>3046</v>
      </c>
      <c r="L403" s="31">
        <v>3015</v>
      </c>
      <c r="M403" s="31">
        <v>54.619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108.07</v>
      </c>
      <c r="D404" s="36">
        <v>108.31</v>
      </c>
      <c r="E404" s="36">
        <v>107.12</v>
      </c>
      <c r="F404" s="36">
        <v>106.17</v>
      </c>
      <c r="G404" s="36">
        <v>104.98</v>
      </c>
      <c r="H404" s="36">
        <v>109.26</v>
      </c>
      <c r="I404" s="36">
        <v>110.45</v>
      </c>
      <c r="J404" s="36">
        <v>111.4</v>
      </c>
      <c r="K404" s="31">
        <v>109.5</v>
      </c>
      <c r="L404" s="31">
        <v>107.36</v>
      </c>
      <c r="M404" s="31">
        <v>22.41732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1579.9</v>
      </c>
      <c r="D405" s="36">
        <v>1578.1333333333332</v>
      </c>
      <c r="E405" s="36">
        <v>1568.2666666666664</v>
      </c>
      <c r="F405" s="36">
        <v>1556.6333333333332</v>
      </c>
      <c r="G405" s="36">
        <v>1546.7666666666664</v>
      </c>
      <c r="H405" s="36">
        <v>1589.7666666666664</v>
      </c>
      <c r="I405" s="36">
        <v>1599.6333333333332</v>
      </c>
      <c r="J405" s="36">
        <v>1611.2666666666664</v>
      </c>
      <c r="K405" s="31">
        <v>1588</v>
      </c>
      <c r="L405" s="31">
        <v>1566.5</v>
      </c>
      <c r="M405" s="31">
        <v>0.41643000000000002</v>
      </c>
      <c r="N405" s="1"/>
      <c r="O405" s="1"/>
    </row>
    <row r="406" spans="1:15" ht="12.75" customHeight="1">
      <c r="A406" s="33">
        <v>396</v>
      </c>
      <c r="B406" s="53" t="s">
        <v>865</v>
      </c>
      <c r="C406" s="31">
        <v>83.79</v>
      </c>
      <c r="D406" s="36">
        <v>84.043333333333337</v>
      </c>
      <c r="E406" s="36">
        <v>83.24666666666667</v>
      </c>
      <c r="F406" s="36">
        <v>82.703333333333333</v>
      </c>
      <c r="G406" s="36">
        <v>81.906666666666666</v>
      </c>
      <c r="H406" s="36">
        <v>84.586666666666673</v>
      </c>
      <c r="I406" s="36">
        <v>85.383333333333326</v>
      </c>
      <c r="J406" s="36">
        <v>85.926666666666677</v>
      </c>
      <c r="K406" s="31">
        <v>84.84</v>
      </c>
      <c r="L406" s="31">
        <v>83.5</v>
      </c>
      <c r="M406" s="31">
        <v>8.1302299999999992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766.05</v>
      </c>
      <c r="D407" s="36">
        <v>761.4666666666667</v>
      </c>
      <c r="E407" s="36">
        <v>746.98333333333335</v>
      </c>
      <c r="F407" s="36">
        <v>727.91666666666663</v>
      </c>
      <c r="G407" s="36">
        <v>713.43333333333328</v>
      </c>
      <c r="H407" s="36">
        <v>780.53333333333342</v>
      </c>
      <c r="I407" s="36">
        <v>795.01666666666677</v>
      </c>
      <c r="J407" s="36">
        <v>814.08333333333348</v>
      </c>
      <c r="K407" s="31">
        <v>775.95</v>
      </c>
      <c r="L407" s="31">
        <v>742.4</v>
      </c>
      <c r="M407" s="31">
        <v>90.200379999999996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1928.65</v>
      </c>
      <c r="D408" s="36">
        <v>1915.4666666666665</v>
      </c>
      <c r="E408" s="36">
        <v>1894.9333333333329</v>
      </c>
      <c r="F408" s="36">
        <v>1861.2166666666665</v>
      </c>
      <c r="G408" s="36">
        <v>1840.6833333333329</v>
      </c>
      <c r="H408" s="36">
        <v>1949.1833333333329</v>
      </c>
      <c r="I408" s="36">
        <v>1969.7166666666662</v>
      </c>
      <c r="J408" s="36">
        <v>2003.4333333333329</v>
      </c>
      <c r="K408" s="31">
        <v>1936</v>
      </c>
      <c r="L408" s="31">
        <v>1881.75</v>
      </c>
      <c r="M408" s="31">
        <v>34.57882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135.79</v>
      </c>
      <c r="D409" s="36">
        <v>135.88333333333333</v>
      </c>
      <c r="E409" s="36">
        <v>134.91666666666666</v>
      </c>
      <c r="F409" s="36">
        <v>134.04333333333332</v>
      </c>
      <c r="G409" s="36">
        <v>133.07666666666665</v>
      </c>
      <c r="H409" s="36">
        <v>136.75666666666666</v>
      </c>
      <c r="I409" s="36">
        <v>137.72333333333336</v>
      </c>
      <c r="J409" s="36">
        <v>138.59666666666666</v>
      </c>
      <c r="K409" s="31">
        <v>136.85</v>
      </c>
      <c r="L409" s="31">
        <v>135.01</v>
      </c>
      <c r="M409" s="31">
        <v>58.891089999999998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5300.85</v>
      </c>
      <c r="D410" s="36">
        <v>5295.9333333333334</v>
      </c>
      <c r="E410" s="36">
        <v>5241.7166666666672</v>
      </c>
      <c r="F410" s="36">
        <v>5182.5833333333339</v>
      </c>
      <c r="G410" s="36">
        <v>5128.3666666666677</v>
      </c>
      <c r="H410" s="36">
        <v>5355.0666666666666</v>
      </c>
      <c r="I410" s="36">
        <v>5409.2833333333319</v>
      </c>
      <c r="J410" s="36">
        <v>5468.4166666666661</v>
      </c>
      <c r="K410" s="31">
        <v>5350.15</v>
      </c>
      <c r="L410" s="31">
        <v>5236.8</v>
      </c>
      <c r="M410" s="31">
        <v>0.45813999999999999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2586</v>
      </c>
      <c r="D411" s="36">
        <v>2594.4666666666667</v>
      </c>
      <c r="E411" s="36">
        <v>2566.9833333333336</v>
      </c>
      <c r="F411" s="36">
        <v>2547.9666666666667</v>
      </c>
      <c r="G411" s="36">
        <v>2520.4833333333336</v>
      </c>
      <c r="H411" s="36">
        <v>2613.4833333333336</v>
      </c>
      <c r="I411" s="36">
        <v>2640.9666666666662</v>
      </c>
      <c r="J411" s="36">
        <v>2659.9833333333336</v>
      </c>
      <c r="K411" s="31">
        <v>2621.95</v>
      </c>
      <c r="L411" s="31">
        <v>2575.4499999999998</v>
      </c>
      <c r="M411" s="31">
        <v>6.6614800000000001</v>
      </c>
      <c r="N411" s="1"/>
      <c r="O411" s="1"/>
    </row>
    <row r="412" spans="1:15" ht="12.75" customHeight="1">
      <c r="A412" s="33">
        <v>402</v>
      </c>
      <c r="B412" s="53" t="s">
        <v>825</v>
      </c>
      <c r="C412" s="31">
        <v>2486.1999999999998</v>
      </c>
      <c r="D412" s="36">
        <v>2486.7333333333331</v>
      </c>
      <c r="E412" s="36">
        <v>2466.4666666666662</v>
      </c>
      <c r="F412" s="36">
        <v>2446.7333333333331</v>
      </c>
      <c r="G412" s="36">
        <v>2426.4666666666662</v>
      </c>
      <c r="H412" s="36">
        <v>2506.4666666666662</v>
      </c>
      <c r="I412" s="36">
        <v>2526.7333333333336</v>
      </c>
      <c r="J412" s="36">
        <v>2546.4666666666662</v>
      </c>
      <c r="K412" s="31">
        <v>2507</v>
      </c>
      <c r="L412" s="31">
        <v>2467</v>
      </c>
      <c r="M412" s="31">
        <v>0.42441000000000001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192.75</v>
      </c>
      <c r="D413" s="36">
        <v>192.64666666666668</v>
      </c>
      <c r="E413" s="36">
        <v>190.79333333333335</v>
      </c>
      <c r="F413" s="36">
        <v>188.83666666666667</v>
      </c>
      <c r="G413" s="36">
        <v>186.98333333333335</v>
      </c>
      <c r="H413" s="36">
        <v>194.60333333333335</v>
      </c>
      <c r="I413" s="36">
        <v>196.45666666666665</v>
      </c>
      <c r="J413" s="36">
        <v>198.41333333333336</v>
      </c>
      <c r="K413" s="31">
        <v>194.5</v>
      </c>
      <c r="L413" s="31">
        <v>190.69</v>
      </c>
      <c r="M413" s="31">
        <v>119.12602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7132.25</v>
      </c>
      <c r="D414" s="36">
        <v>7046.8166666666666</v>
      </c>
      <c r="E414" s="36">
        <v>6934.4833333333336</v>
      </c>
      <c r="F414" s="36">
        <v>6736.7166666666672</v>
      </c>
      <c r="G414" s="36">
        <v>6624.3833333333341</v>
      </c>
      <c r="H414" s="36">
        <v>7244.583333333333</v>
      </c>
      <c r="I414" s="36">
        <v>7356.916666666667</v>
      </c>
      <c r="J414" s="36">
        <v>7554.6833333333325</v>
      </c>
      <c r="K414" s="31">
        <v>7159.15</v>
      </c>
      <c r="L414" s="31">
        <v>6849.05</v>
      </c>
      <c r="M414" s="31">
        <v>0.52866000000000002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1657.6</v>
      </c>
      <c r="D415" s="36">
        <v>1658.8666666666668</v>
      </c>
      <c r="E415" s="36">
        <v>1643.7333333333336</v>
      </c>
      <c r="F415" s="36">
        <v>1629.8666666666668</v>
      </c>
      <c r="G415" s="36">
        <v>1614.7333333333336</v>
      </c>
      <c r="H415" s="36">
        <v>1672.7333333333336</v>
      </c>
      <c r="I415" s="36">
        <v>1687.8666666666668</v>
      </c>
      <c r="J415" s="36">
        <v>1701.7333333333336</v>
      </c>
      <c r="K415" s="31">
        <v>1674</v>
      </c>
      <c r="L415" s="31">
        <v>1645</v>
      </c>
      <c r="M415" s="31">
        <v>1.89374</v>
      </c>
      <c r="N415" s="1"/>
      <c r="O415" s="1"/>
    </row>
    <row r="416" spans="1:15" ht="12.75" customHeight="1">
      <c r="A416" s="33">
        <v>406</v>
      </c>
      <c r="B416" s="53" t="s">
        <v>826</v>
      </c>
      <c r="C416" s="31">
        <v>501.5</v>
      </c>
      <c r="D416" s="36">
        <v>505.48333333333335</v>
      </c>
      <c r="E416" s="36">
        <v>497.01666666666665</v>
      </c>
      <c r="F416" s="36">
        <v>492.5333333333333</v>
      </c>
      <c r="G416" s="36">
        <v>484.06666666666661</v>
      </c>
      <c r="H416" s="36">
        <v>509.9666666666667</v>
      </c>
      <c r="I416" s="36">
        <v>518.43333333333339</v>
      </c>
      <c r="J416" s="36">
        <v>522.91666666666674</v>
      </c>
      <c r="K416" s="31">
        <v>513.95000000000005</v>
      </c>
      <c r="L416" s="31">
        <v>501</v>
      </c>
      <c r="M416" s="31">
        <v>1.8406499999999999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3841.75</v>
      </c>
      <c r="D417" s="36">
        <v>3856.9166666666665</v>
      </c>
      <c r="E417" s="36">
        <v>3814.833333333333</v>
      </c>
      <c r="F417" s="36">
        <v>3787.9166666666665</v>
      </c>
      <c r="G417" s="36">
        <v>3745.833333333333</v>
      </c>
      <c r="H417" s="36">
        <v>3883.833333333333</v>
      </c>
      <c r="I417" s="36">
        <v>3925.9166666666661</v>
      </c>
      <c r="J417" s="36">
        <v>3952.833333333333</v>
      </c>
      <c r="K417" s="31">
        <v>3899</v>
      </c>
      <c r="L417" s="31">
        <v>3830</v>
      </c>
      <c r="M417" s="31">
        <v>0.47110000000000002</v>
      </c>
      <c r="N417" s="1"/>
      <c r="O417" s="1"/>
    </row>
    <row r="418" spans="1:15" ht="12.75" customHeight="1">
      <c r="A418" s="33">
        <v>408</v>
      </c>
      <c r="B418" s="53" t="s">
        <v>866</v>
      </c>
      <c r="C418" s="31">
        <v>828.75</v>
      </c>
      <c r="D418" s="36">
        <v>829.36666666666667</v>
      </c>
      <c r="E418" s="36">
        <v>822.2833333333333</v>
      </c>
      <c r="F418" s="36">
        <v>815.81666666666661</v>
      </c>
      <c r="G418" s="36">
        <v>808.73333333333323</v>
      </c>
      <c r="H418" s="36">
        <v>835.83333333333337</v>
      </c>
      <c r="I418" s="36">
        <v>842.91666666666663</v>
      </c>
      <c r="J418" s="36">
        <v>849.38333333333344</v>
      </c>
      <c r="K418" s="31">
        <v>836.45</v>
      </c>
      <c r="L418" s="31">
        <v>822.9</v>
      </c>
      <c r="M418" s="31">
        <v>2.0541299999999998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25507.599999999999</v>
      </c>
      <c r="D419" s="36">
        <v>25521.649999999998</v>
      </c>
      <c r="E419" s="36">
        <v>25340.949999999997</v>
      </c>
      <c r="F419" s="36">
        <v>25174.3</v>
      </c>
      <c r="G419" s="36">
        <v>24993.599999999999</v>
      </c>
      <c r="H419" s="36">
        <v>25688.299999999996</v>
      </c>
      <c r="I419" s="36">
        <v>25869</v>
      </c>
      <c r="J419" s="36">
        <v>26035.649999999994</v>
      </c>
      <c r="K419" s="31">
        <v>25702.35</v>
      </c>
      <c r="L419" s="31">
        <v>25355</v>
      </c>
      <c r="M419" s="31">
        <v>0.45075999999999999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48.28</v>
      </c>
      <c r="D420" s="36">
        <v>48.49666666666667</v>
      </c>
      <c r="E420" s="36">
        <v>47.753333333333337</v>
      </c>
      <c r="F420" s="36">
        <v>47.226666666666667</v>
      </c>
      <c r="G420" s="36">
        <v>46.483333333333334</v>
      </c>
      <c r="H420" s="36">
        <v>49.023333333333341</v>
      </c>
      <c r="I420" s="36">
        <v>49.76666666666668</v>
      </c>
      <c r="J420" s="36">
        <v>50.293333333333344</v>
      </c>
      <c r="K420" s="31">
        <v>49.24</v>
      </c>
      <c r="L420" s="31">
        <v>47.97</v>
      </c>
      <c r="M420" s="31">
        <v>94.964650000000006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3271.6</v>
      </c>
      <c r="D421" s="36">
        <v>3248.2333333333336</v>
      </c>
      <c r="E421" s="36">
        <v>3213.416666666667</v>
      </c>
      <c r="F421" s="36">
        <v>3155.2333333333336</v>
      </c>
      <c r="G421" s="36">
        <v>3120.416666666667</v>
      </c>
      <c r="H421" s="36">
        <v>3306.416666666667</v>
      </c>
      <c r="I421" s="36">
        <v>3341.2333333333336</v>
      </c>
      <c r="J421" s="36">
        <v>3399.416666666667</v>
      </c>
      <c r="K421" s="31">
        <v>3283.05</v>
      </c>
      <c r="L421" s="31">
        <v>3190.05</v>
      </c>
      <c r="M421" s="31">
        <v>14.362830000000001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801.95</v>
      </c>
      <c r="D422" s="36">
        <v>797.73333333333323</v>
      </c>
      <c r="E422" s="36">
        <v>790.46666666666647</v>
      </c>
      <c r="F422" s="36">
        <v>778.98333333333323</v>
      </c>
      <c r="G422" s="36">
        <v>771.71666666666647</v>
      </c>
      <c r="H422" s="36">
        <v>809.21666666666647</v>
      </c>
      <c r="I422" s="36">
        <v>816.48333333333312</v>
      </c>
      <c r="J422" s="36">
        <v>827.96666666666647</v>
      </c>
      <c r="K422" s="31">
        <v>805</v>
      </c>
      <c r="L422" s="31">
        <v>786.25</v>
      </c>
      <c r="M422" s="31">
        <v>5.4100099999999998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6768.8</v>
      </c>
      <c r="D423" s="36">
        <v>6779.25</v>
      </c>
      <c r="E423" s="36">
        <v>6724.55</v>
      </c>
      <c r="F423" s="36">
        <v>6680.3</v>
      </c>
      <c r="G423" s="36">
        <v>6625.6</v>
      </c>
      <c r="H423" s="36">
        <v>6823.5</v>
      </c>
      <c r="I423" s="36">
        <v>6878.2000000000007</v>
      </c>
      <c r="J423" s="36">
        <v>6922.45</v>
      </c>
      <c r="K423" s="31">
        <v>6833.95</v>
      </c>
      <c r="L423" s="31">
        <v>6735</v>
      </c>
      <c r="M423" s="31">
        <v>3.4796</v>
      </c>
      <c r="N423" s="1"/>
      <c r="O423" s="1"/>
    </row>
    <row r="424" spans="1:15" ht="12.75" customHeight="1">
      <c r="A424" s="33">
        <v>414</v>
      </c>
      <c r="B424" s="53" t="s">
        <v>867</v>
      </c>
      <c r="C424" s="31">
        <v>1410.05</v>
      </c>
      <c r="D424" s="36">
        <v>1432.4833333333333</v>
      </c>
      <c r="E424" s="36">
        <v>1364.9166666666667</v>
      </c>
      <c r="F424" s="36">
        <v>1319.7833333333333</v>
      </c>
      <c r="G424" s="36">
        <v>1252.2166666666667</v>
      </c>
      <c r="H424" s="36">
        <v>1477.6166666666668</v>
      </c>
      <c r="I424" s="36">
        <v>1545.1833333333334</v>
      </c>
      <c r="J424" s="36">
        <v>1590.3166666666668</v>
      </c>
      <c r="K424" s="31">
        <v>1500.05</v>
      </c>
      <c r="L424" s="31">
        <v>1387.35</v>
      </c>
      <c r="M424" s="31">
        <v>56.308950000000003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1734.95</v>
      </c>
      <c r="D425" s="36">
        <v>1748.3333333333333</v>
      </c>
      <c r="E425" s="36">
        <v>1709.7666666666664</v>
      </c>
      <c r="F425" s="36">
        <v>1684.5833333333333</v>
      </c>
      <c r="G425" s="36">
        <v>1646.0166666666664</v>
      </c>
      <c r="H425" s="36">
        <v>1773.5166666666664</v>
      </c>
      <c r="I425" s="36">
        <v>1812.0833333333335</v>
      </c>
      <c r="J425" s="36">
        <v>1837.2666666666664</v>
      </c>
      <c r="K425" s="31">
        <v>1786.9</v>
      </c>
      <c r="L425" s="31">
        <v>1723.15</v>
      </c>
      <c r="M425" s="31">
        <v>1.83619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10876.85</v>
      </c>
      <c r="D426" s="36">
        <v>10959.300000000001</v>
      </c>
      <c r="E426" s="36">
        <v>10717.550000000003</v>
      </c>
      <c r="F426" s="36">
        <v>10558.250000000002</v>
      </c>
      <c r="G426" s="36">
        <v>10316.500000000004</v>
      </c>
      <c r="H426" s="36">
        <v>11118.600000000002</v>
      </c>
      <c r="I426" s="36">
        <v>11360.349999999999</v>
      </c>
      <c r="J426" s="36">
        <v>11519.650000000001</v>
      </c>
      <c r="K426" s="31">
        <v>11201.05</v>
      </c>
      <c r="L426" s="31">
        <v>10800</v>
      </c>
      <c r="M426" s="31">
        <v>0.39011000000000001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710.8</v>
      </c>
      <c r="D427" s="36">
        <v>718.1</v>
      </c>
      <c r="E427" s="36">
        <v>699.7</v>
      </c>
      <c r="F427" s="36">
        <v>688.6</v>
      </c>
      <c r="G427" s="36">
        <v>670.2</v>
      </c>
      <c r="H427" s="36">
        <v>729.2</v>
      </c>
      <c r="I427" s="36">
        <v>747.59999999999991</v>
      </c>
      <c r="J427" s="36">
        <v>758.7</v>
      </c>
      <c r="K427" s="31">
        <v>736.5</v>
      </c>
      <c r="L427" s="31">
        <v>707</v>
      </c>
      <c r="M427" s="31">
        <v>26.595369999999999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676.1</v>
      </c>
      <c r="D428" s="36">
        <v>670.69999999999993</v>
      </c>
      <c r="E428" s="36">
        <v>664.39999999999986</v>
      </c>
      <c r="F428" s="36">
        <v>652.69999999999993</v>
      </c>
      <c r="G428" s="36">
        <v>646.39999999999986</v>
      </c>
      <c r="H428" s="36">
        <v>682.39999999999986</v>
      </c>
      <c r="I428" s="36">
        <v>688.69999999999982</v>
      </c>
      <c r="J428" s="36">
        <v>700.39999999999986</v>
      </c>
      <c r="K428" s="31">
        <v>677</v>
      </c>
      <c r="L428" s="31">
        <v>659</v>
      </c>
      <c r="M428" s="31">
        <v>8.9149200000000004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637.75</v>
      </c>
      <c r="D429" s="36">
        <v>635.23333333333335</v>
      </c>
      <c r="E429" s="36">
        <v>625.51666666666665</v>
      </c>
      <c r="F429" s="36">
        <v>613.2833333333333</v>
      </c>
      <c r="G429" s="36">
        <v>603.56666666666661</v>
      </c>
      <c r="H429" s="36">
        <v>647.4666666666667</v>
      </c>
      <c r="I429" s="36">
        <v>657.18333333333339</v>
      </c>
      <c r="J429" s="36">
        <v>669.41666666666674</v>
      </c>
      <c r="K429" s="31">
        <v>644.95000000000005</v>
      </c>
      <c r="L429" s="31">
        <v>623</v>
      </c>
      <c r="M429" s="31">
        <v>41.566360000000003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824.8</v>
      </c>
      <c r="D430" s="36">
        <v>822.38333333333333</v>
      </c>
      <c r="E430" s="36">
        <v>818.81666666666661</v>
      </c>
      <c r="F430" s="36">
        <v>812.83333333333326</v>
      </c>
      <c r="G430" s="36">
        <v>809.26666666666654</v>
      </c>
      <c r="H430" s="36">
        <v>828.36666666666667</v>
      </c>
      <c r="I430" s="36">
        <v>831.93333333333351</v>
      </c>
      <c r="J430" s="36">
        <v>837.91666666666674</v>
      </c>
      <c r="K430" s="31">
        <v>825.95</v>
      </c>
      <c r="L430" s="31">
        <v>816.4</v>
      </c>
      <c r="M430" s="31">
        <v>105.48350000000001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131.78</v>
      </c>
      <c r="D431" s="36">
        <v>132.21333333333334</v>
      </c>
      <c r="E431" s="36">
        <v>130.82666666666668</v>
      </c>
      <c r="F431" s="36">
        <v>129.87333333333333</v>
      </c>
      <c r="G431" s="36">
        <v>128.48666666666668</v>
      </c>
      <c r="H431" s="36">
        <v>133.16666666666669</v>
      </c>
      <c r="I431" s="36">
        <v>134.55333333333334</v>
      </c>
      <c r="J431" s="36">
        <v>135.50666666666669</v>
      </c>
      <c r="K431" s="31">
        <v>133.6</v>
      </c>
      <c r="L431" s="31">
        <v>131.26</v>
      </c>
      <c r="M431" s="31">
        <v>109.86546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680.65</v>
      </c>
      <c r="D432" s="36">
        <v>678.80000000000007</v>
      </c>
      <c r="E432" s="36">
        <v>673.10000000000014</v>
      </c>
      <c r="F432" s="36">
        <v>665.55000000000007</v>
      </c>
      <c r="G432" s="36">
        <v>659.85000000000014</v>
      </c>
      <c r="H432" s="36">
        <v>686.35000000000014</v>
      </c>
      <c r="I432" s="36">
        <v>692.05000000000018</v>
      </c>
      <c r="J432" s="36">
        <v>699.60000000000014</v>
      </c>
      <c r="K432" s="31">
        <v>684.5</v>
      </c>
      <c r="L432" s="31">
        <v>671.25</v>
      </c>
      <c r="M432" s="31">
        <v>4.9524999999999997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132.08000000000001</v>
      </c>
      <c r="D433" s="36">
        <v>132.69333333333336</v>
      </c>
      <c r="E433" s="36">
        <v>130.88666666666671</v>
      </c>
      <c r="F433" s="36">
        <v>129.69333333333336</v>
      </c>
      <c r="G433" s="36">
        <v>127.88666666666671</v>
      </c>
      <c r="H433" s="36">
        <v>133.88666666666671</v>
      </c>
      <c r="I433" s="36">
        <v>135.69333333333338</v>
      </c>
      <c r="J433" s="36">
        <v>136.88666666666671</v>
      </c>
      <c r="K433" s="31">
        <v>134.5</v>
      </c>
      <c r="L433" s="31">
        <v>131.5</v>
      </c>
      <c r="M433" s="31">
        <v>14.73366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507.35</v>
      </c>
      <c r="D434" s="36">
        <v>510.83333333333331</v>
      </c>
      <c r="E434" s="36">
        <v>502.51666666666665</v>
      </c>
      <c r="F434" s="36">
        <v>497.68333333333334</v>
      </c>
      <c r="G434" s="36">
        <v>489.36666666666667</v>
      </c>
      <c r="H434" s="36">
        <v>515.66666666666663</v>
      </c>
      <c r="I434" s="36">
        <v>523.98333333333335</v>
      </c>
      <c r="J434" s="36">
        <v>528.81666666666661</v>
      </c>
      <c r="K434" s="31">
        <v>519.15</v>
      </c>
      <c r="L434" s="31">
        <v>506</v>
      </c>
      <c r="M434" s="31">
        <v>3.3254600000000001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220.77</v>
      </c>
      <c r="D435" s="36">
        <v>224.09</v>
      </c>
      <c r="E435" s="36">
        <v>216.68</v>
      </c>
      <c r="F435" s="36">
        <v>212.59</v>
      </c>
      <c r="G435" s="36">
        <v>205.18</v>
      </c>
      <c r="H435" s="36">
        <v>228.18</v>
      </c>
      <c r="I435" s="36">
        <v>235.59000000000003</v>
      </c>
      <c r="J435" s="36">
        <v>239.68</v>
      </c>
      <c r="K435" s="31">
        <v>231.5</v>
      </c>
      <c r="L435" s="31">
        <v>220</v>
      </c>
      <c r="M435" s="31">
        <v>8.4871599999999994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1811.5</v>
      </c>
      <c r="D436" s="36">
        <v>1818.7166666666665</v>
      </c>
      <c r="E436" s="36">
        <v>1797.883333333333</v>
      </c>
      <c r="F436" s="36">
        <v>1784.2666666666664</v>
      </c>
      <c r="G436" s="36">
        <v>1763.4333333333329</v>
      </c>
      <c r="H436" s="36">
        <v>1832.333333333333</v>
      </c>
      <c r="I436" s="36">
        <v>1853.1666666666665</v>
      </c>
      <c r="J436" s="36">
        <v>1866.7833333333331</v>
      </c>
      <c r="K436" s="31">
        <v>1839.55</v>
      </c>
      <c r="L436" s="31">
        <v>1805.1</v>
      </c>
      <c r="M436" s="31">
        <v>21.486889999999999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799.1</v>
      </c>
      <c r="D437" s="36">
        <v>805.91666666666663</v>
      </c>
      <c r="E437" s="36">
        <v>790.18333333333328</v>
      </c>
      <c r="F437" s="36">
        <v>781.26666666666665</v>
      </c>
      <c r="G437" s="36">
        <v>765.5333333333333</v>
      </c>
      <c r="H437" s="36">
        <v>814.83333333333326</v>
      </c>
      <c r="I437" s="36">
        <v>830.56666666666661</v>
      </c>
      <c r="J437" s="36">
        <v>839.48333333333323</v>
      </c>
      <c r="K437" s="31">
        <v>821.65</v>
      </c>
      <c r="L437" s="31">
        <v>797</v>
      </c>
      <c r="M437" s="31">
        <v>4.2856699999999996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4869.55</v>
      </c>
      <c r="D438" s="36">
        <v>4914.2333333333327</v>
      </c>
      <c r="E438" s="36">
        <v>4758.4666666666653</v>
      </c>
      <c r="F438" s="36">
        <v>4647.3833333333323</v>
      </c>
      <c r="G438" s="36">
        <v>4491.616666666665</v>
      </c>
      <c r="H438" s="36">
        <v>5025.3166666666657</v>
      </c>
      <c r="I438" s="36">
        <v>5181.0833333333339</v>
      </c>
      <c r="J438" s="36">
        <v>5292.1666666666661</v>
      </c>
      <c r="K438" s="31">
        <v>5070</v>
      </c>
      <c r="L438" s="31">
        <v>4803.1499999999996</v>
      </c>
      <c r="M438" s="31">
        <v>0.84509000000000001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1343.3</v>
      </c>
      <c r="D439" s="36">
        <v>1338.3999999999999</v>
      </c>
      <c r="E439" s="36">
        <v>1327.8999999999996</v>
      </c>
      <c r="F439" s="36">
        <v>1312.4999999999998</v>
      </c>
      <c r="G439" s="36">
        <v>1301.9999999999995</v>
      </c>
      <c r="H439" s="36">
        <v>1353.7999999999997</v>
      </c>
      <c r="I439" s="36">
        <v>1364.3000000000002</v>
      </c>
      <c r="J439" s="36">
        <v>1379.6999999999998</v>
      </c>
      <c r="K439" s="31">
        <v>1348.9</v>
      </c>
      <c r="L439" s="31">
        <v>1323</v>
      </c>
      <c r="M439" s="31">
        <v>0.4531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557.15</v>
      </c>
      <c r="D440" s="36">
        <v>563.73333333333335</v>
      </c>
      <c r="E440" s="36">
        <v>544.4666666666667</v>
      </c>
      <c r="F440" s="36">
        <v>531.7833333333333</v>
      </c>
      <c r="G440" s="36">
        <v>512.51666666666665</v>
      </c>
      <c r="H440" s="36">
        <v>576.41666666666674</v>
      </c>
      <c r="I440" s="36">
        <v>595.68333333333339</v>
      </c>
      <c r="J440" s="36">
        <v>608.36666666666679</v>
      </c>
      <c r="K440" s="31">
        <v>583</v>
      </c>
      <c r="L440" s="31">
        <v>551.04999999999995</v>
      </c>
      <c r="M440" s="31">
        <v>6.6319400000000002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5214.8</v>
      </c>
      <c r="D441" s="36">
        <v>5250.8833333333332</v>
      </c>
      <c r="E441" s="36">
        <v>5151.8166666666666</v>
      </c>
      <c r="F441" s="36">
        <v>5088.833333333333</v>
      </c>
      <c r="G441" s="36">
        <v>4989.7666666666664</v>
      </c>
      <c r="H441" s="36">
        <v>5313.8666666666668</v>
      </c>
      <c r="I441" s="36">
        <v>5412.9333333333325</v>
      </c>
      <c r="J441" s="36">
        <v>5475.916666666667</v>
      </c>
      <c r="K441" s="31">
        <v>5349.95</v>
      </c>
      <c r="L441" s="31">
        <v>5187.8999999999996</v>
      </c>
      <c r="M441" s="31">
        <v>0.72628000000000004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1094.8499999999999</v>
      </c>
      <c r="D442" s="36">
        <v>1090.1166666666668</v>
      </c>
      <c r="E442" s="36">
        <v>1071.2833333333335</v>
      </c>
      <c r="F442" s="36">
        <v>1047.7166666666667</v>
      </c>
      <c r="G442" s="36">
        <v>1028.8833333333334</v>
      </c>
      <c r="H442" s="36">
        <v>1113.6833333333336</v>
      </c>
      <c r="I442" s="36">
        <v>1132.5166666666667</v>
      </c>
      <c r="J442" s="36">
        <v>1156.0833333333337</v>
      </c>
      <c r="K442" s="31">
        <v>1108.95</v>
      </c>
      <c r="L442" s="31">
        <v>1066.55</v>
      </c>
      <c r="M442" s="31">
        <v>1.5446299999999999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74.47</v>
      </c>
      <c r="D443" s="36">
        <v>74.793333333333337</v>
      </c>
      <c r="E443" s="36">
        <v>73.216666666666669</v>
      </c>
      <c r="F443" s="36">
        <v>71.963333333333338</v>
      </c>
      <c r="G443" s="36">
        <v>70.38666666666667</v>
      </c>
      <c r="H443" s="36">
        <v>76.046666666666667</v>
      </c>
      <c r="I443" s="36">
        <v>77.623333333333349</v>
      </c>
      <c r="J443" s="36">
        <v>78.876666666666665</v>
      </c>
      <c r="K443" s="31">
        <v>76.37</v>
      </c>
      <c r="L443" s="31">
        <v>73.540000000000006</v>
      </c>
      <c r="M443" s="31">
        <v>493.47993000000002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659.75</v>
      </c>
      <c r="D444" s="36">
        <v>661.58333333333337</v>
      </c>
      <c r="E444" s="36">
        <v>654.16666666666674</v>
      </c>
      <c r="F444" s="36">
        <v>648.58333333333337</v>
      </c>
      <c r="G444" s="36">
        <v>641.16666666666674</v>
      </c>
      <c r="H444" s="36">
        <v>667.16666666666674</v>
      </c>
      <c r="I444" s="36">
        <v>674.58333333333348</v>
      </c>
      <c r="J444" s="36">
        <v>680.16666666666674</v>
      </c>
      <c r="K444" s="31">
        <v>669</v>
      </c>
      <c r="L444" s="31">
        <v>656</v>
      </c>
      <c r="M444" s="31">
        <v>7.1412000000000004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869.05</v>
      </c>
      <c r="D445" s="36">
        <v>869.48333333333323</v>
      </c>
      <c r="E445" s="36">
        <v>863.21666666666647</v>
      </c>
      <c r="F445" s="36">
        <v>857.38333333333321</v>
      </c>
      <c r="G445" s="36">
        <v>851.11666666666645</v>
      </c>
      <c r="H445" s="36">
        <v>875.31666666666649</v>
      </c>
      <c r="I445" s="36">
        <v>881.58333333333314</v>
      </c>
      <c r="J445" s="36">
        <v>887.41666666666652</v>
      </c>
      <c r="K445" s="31">
        <v>875.75</v>
      </c>
      <c r="L445" s="31">
        <v>863.65</v>
      </c>
      <c r="M445" s="31">
        <v>6.6728899999999998</v>
      </c>
      <c r="N445" s="1"/>
      <c r="O445" s="1"/>
    </row>
    <row r="446" spans="1:15" ht="12.75" customHeight="1">
      <c r="A446" s="33">
        <v>436</v>
      </c>
      <c r="B446" s="53" t="s">
        <v>827</v>
      </c>
      <c r="C446" s="31">
        <v>435.7</v>
      </c>
      <c r="D446" s="36">
        <v>436.75</v>
      </c>
      <c r="E446" s="36">
        <v>433</v>
      </c>
      <c r="F446" s="36">
        <v>430.3</v>
      </c>
      <c r="G446" s="36">
        <v>426.55</v>
      </c>
      <c r="H446" s="36">
        <v>439.45</v>
      </c>
      <c r="I446" s="36">
        <v>443.2</v>
      </c>
      <c r="J446" s="36">
        <v>445.9</v>
      </c>
      <c r="K446" s="31">
        <v>440.5</v>
      </c>
      <c r="L446" s="31">
        <v>434.05</v>
      </c>
      <c r="M446" s="31">
        <v>2.8829400000000001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49.53</v>
      </c>
      <c r="D447" s="36">
        <v>50.016666666666673</v>
      </c>
      <c r="E447" s="36">
        <v>48.793333333333344</v>
      </c>
      <c r="F447" s="36">
        <v>48.056666666666672</v>
      </c>
      <c r="G447" s="36">
        <v>46.833333333333343</v>
      </c>
      <c r="H447" s="36">
        <v>50.753333333333345</v>
      </c>
      <c r="I447" s="36">
        <v>51.976666666666674</v>
      </c>
      <c r="J447" s="36">
        <v>52.713333333333345</v>
      </c>
      <c r="K447" s="31">
        <v>51.24</v>
      </c>
      <c r="L447" s="31">
        <v>49.28</v>
      </c>
      <c r="M447" s="31">
        <v>133.45904999999999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2782.6</v>
      </c>
      <c r="D448" s="36">
        <v>2788.65</v>
      </c>
      <c r="E448" s="36">
        <v>2771.3</v>
      </c>
      <c r="F448" s="36">
        <v>2760</v>
      </c>
      <c r="G448" s="36">
        <v>2742.65</v>
      </c>
      <c r="H448" s="36">
        <v>2799.9500000000003</v>
      </c>
      <c r="I448" s="36">
        <v>2817.2999999999997</v>
      </c>
      <c r="J448" s="36">
        <v>2828.6000000000004</v>
      </c>
      <c r="K448" s="31">
        <v>2806</v>
      </c>
      <c r="L448" s="31">
        <v>2777.35</v>
      </c>
      <c r="M448" s="31">
        <v>7.32254</v>
      </c>
      <c r="N448" s="1"/>
      <c r="O448" s="1"/>
    </row>
    <row r="449" spans="1:15" ht="12.75" customHeight="1">
      <c r="A449" s="33">
        <v>439</v>
      </c>
      <c r="B449" s="53" t="s">
        <v>868</v>
      </c>
      <c r="C449" s="31">
        <v>197.25</v>
      </c>
      <c r="D449" s="36">
        <v>197.33333333333334</v>
      </c>
      <c r="E449" s="36">
        <v>195.89666666666668</v>
      </c>
      <c r="F449" s="36">
        <v>194.54333333333332</v>
      </c>
      <c r="G449" s="36">
        <v>193.10666666666665</v>
      </c>
      <c r="H449" s="36">
        <v>198.6866666666667</v>
      </c>
      <c r="I449" s="36">
        <v>200.12333333333336</v>
      </c>
      <c r="J449" s="36">
        <v>201.47666666666672</v>
      </c>
      <c r="K449" s="31">
        <v>198.77</v>
      </c>
      <c r="L449" s="31">
        <v>195.98</v>
      </c>
      <c r="M449" s="31">
        <v>13.19197</v>
      </c>
      <c r="N449" s="1"/>
      <c r="O449" s="1"/>
    </row>
    <row r="450" spans="1:15" ht="12.75" customHeight="1">
      <c r="A450" s="33">
        <v>440</v>
      </c>
      <c r="B450" s="53" t="s">
        <v>869</v>
      </c>
      <c r="C450" s="31">
        <v>471</v>
      </c>
      <c r="D450" s="36">
        <v>470.7</v>
      </c>
      <c r="E450" s="36">
        <v>468.45</v>
      </c>
      <c r="F450" s="36">
        <v>465.9</v>
      </c>
      <c r="G450" s="36">
        <v>463.65</v>
      </c>
      <c r="H450" s="36">
        <v>473.25</v>
      </c>
      <c r="I450" s="36">
        <v>475.5</v>
      </c>
      <c r="J450" s="36">
        <v>478.05</v>
      </c>
      <c r="K450" s="31">
        <v>472.95</v>
      </c>
      <c r="L450" s="31">
        <v>468.15</v>
      </c>
      <c r="M450" s="31">
        <v>1.34267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926.65</v>
      </c>
      <c r="D451" s="36">
        <v>926.16666666666663</v>
      </c>
      <c r="E451" s="36">
        <v>919.58333333333326</v>
      </c>
      <c r="F451" s="36">
        <v>912.51666666666665</v>
      </c>
      <c r="G451" s="36">
        <v>905.93333333333328</v>
      </c>
      <c r="H451" s="36">
        <v>933.23333333333323</v>
      </c>
      <c r="I451" s="36">
        <v>939.81666666666649</v>
      </c>
      <c r="J451" s="36">
        <v>946.88333333333321</v>
      </c>
      <c r="K451" s="31">
        <v>932.75</v>
      </c>
      <c r="L451" s="31">
        <v>919.1</v>
      </c>
      <c r="M451" s="31">
        <v>6.8290199999999999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1108.3</v>
      </c>
      <c r="D452" s="36">
        <v>1100.9333333333334</v>
      </c>
      <c r="E452" s="36">
        <v>1089.3666666666668</v>
      </c>
      <c r="F452" s="36">
        <v>1070.4333333333334</v>
      </c>
      <c r="G452" s="36">
        <v>1058.8666666666668</v>
      </c>
      <c r="H452" s="36">
        <v>1119.8666666666668</v>
      </c>
      <c r="I452" s="36">
        <v>1131.4333333333334</v>
      </c>
      <c r="J452" s="36">
        <v>1150.3666666666668</v>
      </c>
      <c r="K452" s="31">
        <v>1112.5</v>
      </c>
      <c r="L452" s="31">
        <v>1082</v>
      </c>
      <c r="M452" s="31">
        <v>17.56062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1981.45</v>
      </c>
      <c r="D453" s="36">
        <v>1988.1166666666668</v>
      </c>
      <c r="E453" s="36">
        <v>1956.3333333333335</v>
      </c>
      <c r="F453" s="36">
        <v>1931.2166666666667</v>
      </c>
      <c r="G453" s="36">
        <v>1899.4333333333334</v>
      </c>
      <c r="H453" s="36">
        <v>2013.2333333333336</v>
      </c>
      <c r="I453" s="36">
        <v>2045.0166666666669</v>
      </c>
      <c r="J453" s="36">
        <v>2070.1333333333337</v>
      </c>
      <c r="K453" s="31">
        <v>2019.9</v>
      </c>
      <c r="L453" s="31">
        <v>1963</v>
      </c>
      <c r="M453" s="31">
        <v>5.9737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4512.3500000000004</v>
      </c>
      <c r="D454" s="36">
        <v>4521.3833333333332</v>
      </c>
      <c r="E454" s="36">
        <v>4486.8666666666668</v>
      </c>
      <c r="F454" s="36">
        <v>4461.3833333333332</v>
      </c>
      <c r="G454" s="36">
        <v>4426.8666666666668</v>
      </c>
      <c r="H454" s="36">
        <v>4546.8666666666668</v>
      </c>
      <c r="I454" s="36">
        <v>4581.3833333333332</v>
      </c>
      <c r="J454" s="36">
        <v>4606.8666666666668</v>
      </c>
      <c r="K454" s="31">
        <v>4555.8999999999996</v>
      </c>
      <c r="L454" s="31">
        <v>4495.8999999999996</v>
      </c>
      <c r="M454" s="31">
        <v>17.172630000000002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1199</v>
      </c>
      <c r="D455" s="36">
        <v>1204.55</v>
      </c>
      <c r="E455" s="36">
        <v>1190.75</v>
      </c>
      <c r="F455" s="36">
        <v>1182.5</v>
      </c>
      <c r="G455" s="36">
        <v>1168.7</v>
      </c>
      <c r="H455" s="36">
        <v>1212.8</v>
      </c>
      <c r="I455" s="36">
        <v>1226.5999999999997</v>
      </c>
      <c r="J455" s="36">
        <v>1234.8499999999999</v>
      </c>
      <c r="K455" s="31">
        <v>1218.3499999999999</v>
      </c>
      <c r="L455" s="31">
        <v>1196.3</v>
      </c>
      <c r="M455" s="31">
        <v>18.844280000000001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7867.35</v>
      </c>
      <c r="D456" s="36">
        <v>7872.1166666666659</v>
      </c>
      <c r="E456" s="36">
        <v>7765.2333333333318</v>
      </c>
      <c r="F456" s="36">
        <v>7663.1166666666659</v>
      </c>
      <c r="G456" s="36">
        <v>7556.2333333333318</v>
      </c>
      <c r="H456" s="36">
        <v>7974.2333333333318</v>
      </c>
      <c r="I456" s="36">
        <v>8081.116666666665</v>
      </c>
      <c r="J456" s="36">
        <v>8183.2333333333318</v>
      </c>
      <c r="K456" s="31">
        <v>7979</v>
      </c>
      <c r="L456" s="31">
        <v>7770</v>
      </c>
      <c r="M456" s="31">
        <v>3.1960700000000002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7116.85</v>
      </c>
      <c r="D457" s="36">
        <v>7173.95</v>
      </c>
      <c r="E457" s="36">
        <v>7042.9</v>
      </c>
      <c r="F457" s="36">
        <v>6968.95</v>
      </c>
      <c r="G457" s="36">
        <v>6837.9</v>
      </c>
      <c r="H457" s="36">
        <v>7247.9</v>
      </c>
      <c r="I457" s="36">
        <v>7378.9500000000007</v>
      </c>
      <c r="J457" s="36">
        <v>7452.9</v>
      </c>
      <c r="K457" s="31">
        <v>7305</v>
      </c>
      <c r="L457" s="31">
        <v>7100</v>
      </c>
      <c r="M457" s="31">
        <v>0.85667000000000004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1085.0999999999999</v>
      </c>
      <c r="D459" s="36">
        <v>1089.1000000000001</v>
      </c>
      <c r="E459" s="36">
        <v>1078.2000000000003</v>
      </c>
      <c r="F459" s="36">
        <v>1071.3000000000002</v>
      </c>
      <c r="G459" s="36">
        <v>1060.4000000000003</v>
      </c>
      <c r="H459" s="36">
        <v>1096.0000000000002</v>
      </c>
      <c r="I459" s="36">
        <v>1106.9000000000003</v>
      </c>
      <c r="J459" s="36">
        <v>1113.8000000000002</v>
      </c>
      <c r="K459" s="31">
        <v>1100</v>
      </c>
      <c r="L459" s="31">
        <v>1082.2</v>
      </c>
      <c r="M459" s="31">
        <v>50.887309999999999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433.95</v>
      </c>
      <c r="D460" s="36">
        <v>433.29999999999995</v>
      </c>
      <c r="E460" s="36">
        <v>431.94999999999993</v>
      </c>
      <c r="F460" s="36">
        <v>429.95</v>
      </c>
      <c r="G460" s="36">
        <v>428.59999999999997</v>
      </c>
      <c r="H460" s="36">
        <v>435.2999999999999</v>
      </c>
      <c r="I460" s="36">
        <v>436.64999999999992</v>
      </c>
      <c r="J460" s="36">
        <v>438.64999999999986</v>
      </c>
      <c r="K460" s="31">
        <v>434.65</v>
      </c>
      <c r="L460" s="31">
        <v>431.3</v>
      </c>
      <c r="M460" s="31">
        <v>97.124790000000004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152.15</v>
      </c>
      <c r="D461" s="36">
        <v>152.53666666666666</v>
      </c>
      <c r="E461" s="36">
        <v>151.62333333333333</v>
      </c>
      <c r="F461" s="36">
        <v>151.09666666666666</v>
      </c>
      <c r="G461" s="36">
        <v>150.18333333333334</v>
      </c>
      <c r="H461" s="36">
        <v>153.06333333333333</v>
      </c>
      <c r="I461" s="36">
        <v>153.97666666666669</v>
      </c>
      <c r="J461" s="36">
        <v>154.50333333333333</v>
      </c>
      <c r="K461" s="31">
        <v>153.44999999999999</v>
      </c>
      <c r="L461" s="31">
        <v>152.01</v>
      </c>
      <c r="M461" s="31">
        <v>197.80065999999999</v>
      </c>
      <c r="N461" s="1"/>
      <c r="O461" s="1"/>
    </row>
    <row r="462" spans="1:15" ht="12.75" customHeight="1">
      <c r="A462" s="33">
        <v>452</v>
      </c>
      <c r="B462" s="53" t="s">
        <v>870</v>
      </c>
      <c r="C462" s="31">
        <v>1068.8</v>
      </c>
      <c r="D462" s="36">
        <v>1062.8833333333332</v>
      </c>
      <c r="E462" s="36">
        <v>1051.4666666666665</v>
      </c>
      <c r="F462" s="36">
        <v>1034.1333333333332</v>
      </c>
      <c r="G462" s="36">
        <v>1022.7166666666665</v>
      </c>
      <c r="H462" s="36">
        <v>1080.2166666666665</v>
      </c>
      <c r="I462" s="36">
        <v>1091.6333333333334</v>
      </c>
      <c r="J462" s="36">
        <v>1108.9666666666665</v>
      </c>
      <c r="K462" s="31">
        <v>1074.3</v>
      </c>
      <c r="L462" s="31">
        <v>1045.55</v>
      </c>
      <c r="M462" s="31">
        <v>44.039729999999999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95.39</v>
      </c>
      <c r="D463" s="36">
        <v>96.399999999999991</v>
      </c>
      <c r="E463" s="36">
        <v>93.999999999999986</v>
      </c>
      <c r="F463" s="36">
        <v>92.61</v>
      </c>
      <c r="G463" s="36">
        <v>90.21</v>
      </c>
      <c r="H463" s="36">
        <v>97.789999999999978</v>
      </c>
      <c r="I463" s="36">
        <v>100.18999999999998</v>
      </c>
      <c r="J463" s="36">
        <v>101.57999999999997</v>
      </c>
      <c r="K463" s="31">
        <v>98.8</v>
      </c>
      <c r="L463" s="31">
        <v>95.01</v>
      </c>
      <c r="M463" s="31">
        <v>129.44647000000001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1644.1</v>
      </c>
      <c r="D464" s="36">
        <v>1645.1499999999999</v>
      </c>
      <c r="E464" s="36">
        <v>1631.0499999999997</v>
      </c>
      <c r="F464" s="36">
        <v>1617.9999999999998</v>
      </c>
      <c r="G464" s="36">
        <v>1603.8999999999996</v>
      </c>
      <c r="H464" s="36">
        <v>1658.1999999999998</v>
      </c>
      <c r="I464" s="36">
        <v>1672.2999999999997</v>
      </c>
      <c r="J464" s="36">
        <v>1685.35</v>
      </c>
      <c r="K464" s="31">
        <v>1659.25</v>
      </c>
      <c r="L464" s="31">
        <v>1632.1</v>
      </c>
      <c r="M464" s="31">
        <v>17.395530000000001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1333.4</v>
      </c>
      <c r="D465" s="36">
        <v>1337.3666666666666</v>
      </c>
      <c r="E465" s="36">
        <v>1325.1333333333332</v>
      </c>
      <c r="F465" s="36">
        <v>1316.8666666666666</v>
      </c>
      <c r="G465" s="36">
        <v>1304.6333333333332</v>
      </c>
      <c r="H465" s="36">
        <v>1345.6333333333332</v>
      </c>
      <c r="I465" s="36">
        <v>1357.8666666666663</v>
      </c>
      <c r="J465" s="36">
        <v>1366.1333333333332</v>
      </c>
      <c r="K465" s="31">
        <v>1349.6</v>
      </c>
      <c r="L465" s="31">
        <v>1329.1</v>
      </c>
      <c r="M465" s="31">
        <v>1.88504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267.64999999999998</v>
      </c>
      <c r="D466" s="36">
        <v>266.55</v>
      </c>
      <c r="E466" s="36">
        <v>263.10000000000002</v>
      </c>
      <c r="F466" s="36">
        <v>258.55</v>
      </c>
      <c r="G466" s="36">
        <v>255.10000000000002</v>
      </c>
      <c r="H466" s="36">
        <v>271.10000000000002</v>
      </c>
      <c r="I466" s="36">
        <v>274.54999999999995</v>
      </c>
      <c r="J466" s="36">
        <v>279.10000000000002</v>
      </c>
      <c r="K466" s="31">
        <v>270</v>
      </c>
      <c r="L466" s="31">
        <v>262</v>
      </c>
      <c r="M466" s="31">
        <v>10.61181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833.2</v>
      </c>
      <c r="D467" s="36">
        <v>834.08333333333337</v>
      </c>
      <c r="E467" s="36">
        <v>829.51666666666677</v>
      </c>
      <c r="F467" s="36">
        <v>825.83333333333337</v>
      </c>
      <c r="G467" s="36">
        <v>821.26666666666677</v>
      </c>
      <c r="H467" s="36">
        <v>837.76666666666677</v>
      </c>
      <c r="I467" s="36">
        <v>842.33333333333337</v>
      </c>
      <c r="J467" s="36">
        <v>846.01666666666677</v>
      </c>
      <c r="K467" s="31">
        <v>838.65</v>
      </c>
      <c r="L467" s="31">
        <v>830.4</v>
      </c>
      <c r="M467" s="31">
        <v>2.5843099999999999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4382.45</v>
      </c>
      <c r="D468" s="36">
        <v>4394.4333333333334</v>
      </c>
      <c r="E468" s="36">
        <v>4341.0166666666664</v>
      </c>
      <c r="F468" s="36">
        <v>4299.583333333333</v>
      </c>
      <c r="G468" s="36">
        <v>4246.1666666666661</v>
      </c>
      <c r="H468" s="36">
        <v>4435.8666666666668</v>
      </c>
      <c r="I468" s="36">
        <v>4489.2833333333328</v>
      </c>
      <c r="J468" s="36">
        <v>4530.7166666666672</v>
      </c>
      <c r="K468" s="31">
        <v>4447.8500000000004</v>
      </c>
      <c r="L468" s="31">
        <v>4353</v>
      </c>
      <c r="M468" s="31">
        <v>0.47860999999999998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3850.15</v>
      </c>
      <c r="D469" s="36">
        <v>3846.85</v>
      </c>
      <c r="E469" s="36">
        <v>3801.2999999999997</v>
      </c>
      <c r="F469" s="36">
        <v>3752.45</v>
      </c>
      <c r="G469" s="36">
        <v>3706.8999999999996</v>
      </c>
      <c r="H469" s="36">
        <v>3895.7</v>
      </c>
      <c r="I469" s="36">
        <v>3941.25</v>
      </c>
      <c r="J469" s="36">
        <v>3990.1</v>
      </c>
      <c r="K469" s="31">
        <v>3892.4</v>
      </c>
      <c r="L469" s="31">
        <v>3798</v>
      </c>
      <c r="M469" s="31">
        <v>0.71497999999999995</v>
      </c>
      <c r="N469" s="1"/>
      <c r="O469" s="1"/>
    </row>
    <row r="470" spans="1:15" ht="12.75" customHeight="1">
      <c r="A470" s="33">
        <v>460</v>
      </c>
      <c r="B470" s="53" t="s">
        <v>871</v>
      </c>
      <c r="C470" s="31">
        <v>1451.55</v>
      </c>
      <c r="D470" s="36">
        <v>1435.5166666666667</v>
      </c>
      <c r="E470" s="36">
        <v>1415.0333333333333</v>
      </c>
      <c r="F470" s="36">
        <v>1378.5166666666667</v>
      </c>
      <c r="G470" s="36">
        <v>1358.0333333333333</v>
      </c>
      <c r="H470" s="36">
        <v>1472.0333333333333</v>
      </c>
      <c r="I470" s="36">
        <v>1492.5166666666664</v>
      </c>
      <c r="J470" s="36">
        <v>1529.0333333333333</v>
      </c>
      <c r="K470" s="31">
        <v>1456</v>
      </c>
      <c r="L470" s="31">
        <v>1399</v>
      </c>
      <c r="M470" s="31">
        <v>12.378679999999999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3621.15</v>
      </c>
      <c r="D471" s="36">
        <v>3605.4</v>
      </c>
      <c r="E471" s="36">
        <v>3575.9</v>
      </c>
      <c r="F471" s="36">
        <v>3530.65</v>
      </c>
      <c r="G471" s="36">
        <v>3501.15</v>
      </c>
      <c r="H471" s="36">
        <v>3650.65</v>
      </c>
      <c r="I471" s="36">
        <v>3680.15</v>
      </c>
      <c r="J471" s="36">
        <v>3725.4</v>
      </c>
      <c r="K471" s="31">
        <v>3634.9</v>
      </c>
      <c r="L471" s="31">
        <v>3560.15</v>
      </c>
      <c r="M471" s="31">
        <v>11.126139999999999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3426.1</v>
      </c>
      <c r="D472" s="36">
        <v>3445.3666666666668</v>
      </c>
      <c r="E472" s="36">
        <v>3400.7333333333336</v>
      </c>
      <c r="F472" s="36">
        <v>3375.3666666666668</v>
      </c>
      <c r="G472" s="36">
        <v>3330.7333333333336</v>
      </c>
      <c r="H472" s="36">
        <v>3470.7333333333336</v>
      </c>
      <c r="I472" s="36">
        <v>3515.3666666666668</v>
      </c>
      <c r="J472" s="36">
        <v>3540.7333333333336</v>
      </c>
      <c r="K472" s="31">
        <v>3490</v>
      </c>
      <c r="L472" s="31">
        <v>3420</v>
      </c>
      <c r="M472" s="31">
        <v>3.1436299999999999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1712.85</v>
      </c>
      <c r="D473" s="36">
        <v>1729.1499999999999</v>
      </c>
      <c r="E473" s="36">
        <v>1690.2999999999997</v>
      </c>
      <c r="F473" s="36">
        <v>1667.7499999999998</v>
      </c>
      <c r="G473" s="36">
        <v>1628.8999999999996</v>
      </c>
      <c r="H473" s="36">
        <v>1751.6999999999998</v>
      </c>
      <c r="I473" s="36">
        <v>1790.5499999999997</v>
      </c>
      <c r="J473" s="36">
        <v>1813.1</v>
      </c>
      <c r="K473" s="31">
        <v>1768</v>
      </c>
      <c r="L473" s="31">
        <v>1706.6</v>
      </c>
      <c r="M473" s="31">
        <v>6.2330800000000002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7042.8</v>
      </c>
      <c r="D474" s="36">
        <v>7072.5999999999995</v>
      </c>
      <c r="E474" s="36">
        <v>6965.1999999999989</v>
      </c>
      <c r="F474" s="36">
        <v>6887.5999999999995</v>
      </c>
      <c r="G474" s="36">
        <v>6780.1999999999989</v>
      </c>
      <c r="H474" s="36">
        <v>7150.1999999999989</v>
      </c>
      <c r="I474" s="36">
        <v>7257.5999999999985</v>
      </c>
      <c r="J474" s="36">
        <v>7335.1999999999989</v>
      </c>
      <c r="K474" s="31">
        <v>7180</v>
      </c>
      <c r="L474" s="31">
        <v>6995</v>
      </c>
      <c r="M474" s="31">
        <v>8.5790799999999994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36.909999999999997</v>
      </c>
      <c r="D475" s="36">
        <v>36.979999999999997</v>
      </c>
      <c r="E475" s="36">
        <v>36.779999999999994</v>
      </c>
      <c r="F475" s="36">
        <v>36.65</v>
      </c>
      <c r="G475" s="36">
        <v>36.449999999999996</v>
      </c>
      <c r="H475" s="36">
        <v>37.109999999999992</v>
      </c>
      <c r="I475" s="36">
        <v>37.309999999999995</v>
      </c>
      <c r="J475" s="36">
        <v>37.439999999999991</v>
      </c>
      <c r="K475" s="31">
        <v>37.18</v>
      </c>
      <c r="L475" s="31">
        <v>36.85</v>
      </c>
      <c r="M475" s="31">
        <v>34.093150000000001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471.4</v>
      </c>
      <c r="D476" s="36">
        <v>473</v>
      </c>
      <c r="E476" s="36">
        <v>466.5</v>
      </c>
      <c r="F476" s="36">
        <v>461.6</v>
      </c>
      <c r="G476" s="36">
        <v>455.1</v>
      </c>
      <c r="H476" s="36">
        <v>477.9</v>
      </c>
      <c r="I476" s="36">
        <v>484.4</v>
      </c>
      <c r="J476" s="36">
        <v>489.29999999999995</v>
      </c>
      <c r="K476" s="31">
        <v>479.5</v>
      </c>
      <c r="L476" s="31">
        <v>468.1</v>
      </c>
      <c r="M476" s="31">
        <v>6.43459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762.25</v>
      </c>
      <c r="D477" s="36">
        <v>755.19999999999993</v>
      </c>
      <c r="E477" s="36">
        <v>742.04999999999984</v>
      </c>
      <c r="F477" s="36">
        <v>721.84999999999991</v>
      </c>
      <c r="G477" s="36">
        <v>708.69999999999982</v>
      </c>
      <c r="H477" s="36">
        <v>775.39999999999986</v>
      </c>
      <c r="I477" s="36">
        <v>788.55</v>
      </c>
      <c r="J477" s="31">
        <v>808.74999999999989</v>
      </c>
      <c r="K477" s="31">
        <v>768.35</v>
      </c>
      <c r="L477" s="31">
        <v>735</v>
      </c>
      <c r="M477" s="53">
        <v>24.533909999999999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4085.55</v>
      </c>
      <c r="D478" s="36">
        <v>4105.1833333333334</v>
      </c>
      <c r="E478" s="36">
        <v>4041.5166666666664</v>
      </c>
      <c r="F478" s="36">
        <v>3997.4833333333331</v>
      </c>
      <c r="G478" s="36">
        <v>3933.8166666666662</v>
      </c>
      <c r="H478" s="36">
        <v>4149.2166666666672</v>
      </c>
      <c r="I478" s="36">
        <v>4212.8833333333332</v>
      </c>
      <c r="J478" s="31">
        <v>4256.916666666667</v>
      </c>
      <c r="K478" s="31">
        <v>4168.8500000000004</v>
      </c>
      <c r="L478" s="31">
        <v>4061.15</v>
      </c>
      <c r="M478" s="53">
        <v>1.5048299999999999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50.67</v>
      </c>
      <c r="D479" s="36">
        <v>50.69</v>
      </c>
      <c r="E479" s="36">
        <v>49.989999999999995</v>
      </c>
      <c r="F479" s="36">
        <v>49.309999999999995</v>
      </c>
      <c r="G479" s="36">
        <v>48.609999999999992</v>
      </c>
      <c r="H479" s="36">
        <v>51.37</v>
      </c>
      <c r="I479" s="36">
        <v>52.07</v>
      </c>
      <c r="J479" s="36">
        <v>52.75</v>
      </c>
      <c r="K479" s="31">
        <v>51.39</v>
      </c>
      <c r="L479" s="31">
        <v>50.01</v>
      </c>
      <c r="M479" s="31">
        <v>32.551589999999997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1172.0999999999999</v>
      </c>
      <c r="D480" s="36">
        <v>1169.5333333333335</v>
      </c>
      <c r="E480" s="36">
        <v>1155.366666666667</v>
      </c>
      <c r="F480" s="36">
        <v>1138.6333333333334</v>
      </c>
      <c r="G480" s="36">
        <v>1124.4666666666669</v>
      </c>
      <c r="H480" s="36">
        <v>1186.2666666666671</v>
      </c>
      <c r="I480" s="36">
        <v>1200.4333333333336</v>
      </c>
      <c r="J480" s="31">
        <v>1217.1666666666672</v>
      </c>
      <c r="K480" s="31">
        <v>1183.7</v>
      </c>
      <c r="L480" s="31">
        <v>1152.8</v>
      </c>
      <c r="M480" s="53">
        <v>10.9434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602.20000000000005</v>
      </c>
      <c r="D481" s="36">
        <v>601.38333333333333</v>
      </c>
      <c r="E481" s="36">
        <v>596.81666666666661</v>
      </c>
      <c r="F481" s="36">
        <v>591.43333333333328</v>
      </c>
      <c r="G481" s="36">
        <v>586.86666666666656</v>
      </c>
      <c r="H481" s="36">
        <v>606.76666666666665</v>
      </c>
      <c r="I481" s="36">
        <v>611.33333333333348</v>
      </c>
      <c r="J481" s="36">
        <v>616.7166666666667</v>
      </c>
      <c r="K481" s="31">
        <v>605.95000000000005</v>
      </c>
      <c r="L481" s="31">
        <v>596</v>
      </c>
      <c r="M481" s="31">
        <v>21.47598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1182.0999999999999</v>
      </c>
      <c r="D482" s="36">
        <v>1189.0166666666667</v>
      </c>
      <c r="E482" s="36">
        <v>1169.0833333333333</v>
      </c>
      <c r="F482" s="36">
        <v>1156.0666666666666</v>
      </c>
      <c r="G482" s="36">
        <v>1136.1333333333332</v>
      </c>
      <c r="H482" s="36">
        <v>1202.0333333333333</v>
      </c>
      <c r="I482" s="36">
        <v>1221.9666666666667</v>
      </c>
      <c r="J482" s="36">
        <v>1234.9833333333333</v>
      </c>
      <c r="K482" s="31">
        <v>1208.95</v>
      </c>
      <c r="L482" s="31">
        <v>1176</v>
      </c>
      <c r="M482" s="31">
        <v>5.1340399999999997</v>
      </c>
      <c r="N482" s="1"/>
      <c r="O482" s="1"/>
    </row>
    <row r="483" spans="1:15" ht="12.75" customHeight="1">
      <c r="A483" s="33">
        <v>473</v>
      </c>
      <c r="B483" s="31" t="s">
        <v>828</v>
      </c>
      <c r="C483" s="31">
        <v>44.62</v>
      </c>
      <c r="D483" s="36">
        <v>44.576666666666661</v>
      </c>
      <c r="E483" s="36">
        <v>44.253333333333323</v>
      </c>
      <c r="F483" s="36">
        <v>43.886666666666663</v>
      </c>
      <c r="G483" s="36">
        <v>43.563333333333325</v>
      </c>
      <c r="H483" s="36">
        <v>44.943333333333321</v>
      </c>
      <c r="I483" s="36">
        <v>45.266666666666659</v>
      </c>
      <c r="J483" s="36">
        <v>45.633333333333319</v>
      </c>
      <c r="K483" s="31">
        <v>44.9</v>
      </c>
      <c r="L483" s="31">
        <v>44.21</v>
      </c>
      <c r="M483" s="31">
        <v>124.94574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11460.8</v>
      </c>
      <c r="D484" s="36">
        <v>11441.949999999999</v>
      </c>
      <c r="E484" s="36">
        <v>11379.849999999999</v>
      </c>
      <c r="F484" s="36">
        <v>11298.9</v>
      </c>
      <c r="G484" s="36">
        <v>11236.8</v>
      </c>
      <c r="H484" s="36">
        <v>11522.899999999998</v>
      </c>
      <c r="I484" s="36">
        <v>11585</v>
      </c>
      <c r="J484" s="36">
        <v>11665.949999999997</v>
      </c>
      <c r="K484" s="31">
        <v>11504.05</v>
      </c>
      <c r="L484" s="31">
        <v>11361</v>
      </c>
      <c r="M484" s="31">
        <v>1.8172299999999999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122.54</v>
      </c>
      <c r="D485" s="36">
        <v>122.49000000000001</v>
      </c>
      <c r="E485" s="36">
        <v>121.53000000000002</v>
      </c>
      <c r="F485" s="36">
        <v>120.52000000000001</v>
      </c>
      <c r="G485" s="36">
        <v>119.56000000000002</v>
      </c>
      <c r="H485" s="36">
        <v>123.50000000000001</v>
      </c>
      <c r="I485" s="36">
        <v>124.46</v>
      </c>
      <c r="J485" s="36">
        <v>125.47000000000001</v>
      </c>
      <c r="K485" s="31">
        <v>123.45</v>
      </c>
      <c r="L485" s="31">
        <v>121.48</v>
      </c>
      <c r="M485" s="31">
        <v>85.437550000000002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2015.6</v>
      </c>
      <c r="D486" s="36">
        <v>2024.2666666666667</v>
      </c>
      <c r="E486" s="36">
        <v>2001.0333333333333</v>
      </c>
      <c r="F486" s="36">
        <v>1986.4666666666667</v>
      </c>
      <c r="G486" s="36">
        <v>1963.2333333333333</v>
      </c>
      <c r="H486" s="36">
        <v>2038.8333333333333</v>
      </c>
      <c r="I486" s="36">
        <v>2062.0666666666666</v>
      </c>
      <c r="J486" s="36">
        <v>2076.6333333333332</v>
      </c>
      <c r="K486" s="31">
        <v>2047.5</v>
      </c>
      <c r="L486" s="31">
        <v>2009.7</v>
      </c>
      <c r="M486" s="31">
        <v>1.51614</v>
      </c>
      <c r="N486" s="1"/>
      <c r="O486" s="1"/>
    </row>
    <row r="487" spans="1:15" ht="12.75" customHeight="1">
      <c r="A487" s="33">
        <v>477</v>
      </c>
      <c r="B487" s="53" t="s">
        <v>875</v>
      </c>
      <c r="C487" s="31">
        <v>1478.9</v>
      </c>
      <c r="D487" s="36">
        <v>1485.6833333333334</v>
      </c>
      <c r="E487" s="36">
        <v>1468.2166666666667</v>
      </c>
      <c r="F487" s="36">
        <v>1457.5333333333333</v>
      </c>
      <c r="G487" s="36">
        <v>1440.0666666666666</v>
      </c>
      <c r="H487" s="36">
        <v>1496.3666666666668</v>
      </c>
      <c r="I487" s="36">
        <v>1513.8333333333335</v>
      </c>
      <c r="J487" s="36">
        <v>1524.5166666666669</v>
      </c>
      <c r="K487" s="31">
        <v>1503.15</v>
      </c>
      <c r="L487" s="31">
        <v>1475</v>
      </c>
      <c r="M487" s="31">
        <v>7.0294600000000003</v>
      </c>
      <c r="N487" s="1"/>
      <c r="O487" s="1"/>
    </row>
    <row r="488" spans="1:15" ht="12.75" customHeight="1">
      <c r="A488" s="33">
        <v>478</v>
      </c>
      <c r="B488" s="53" t="s">
        <v>829</v>
      </c>
      <c r="C488" s="36">
        <v>333.9</v>
      </c>
      <c r="D488" s="36">
        <v>335.63333333333333</v>
      </c>
      <c r="E488" s="36">
        <v>330.26666666666665</v>
      </c>
      <c r="F488" s="36">
        <v>326.63333333333333</v>
      </c>
      <c r="G488" s="36">
        <v>321.26666666666665</v>
      </c>
      <c r="H488" s="36">
        <v>339.26666666666665</v>
      </c>
      <c r="I488" s="36">
        <v>344.63333333333333</v>
      </c>
      <c r="J488" s="36">
        <v>348.26666666666665</v>
      </c>
      <c r="K488" s="31">
        <v>341</v>
      </c>
      <c r="L488" s="31">
        <v>332</v>
      </c>
      <c r="M488" s="31">
        <v>10.23367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464.25</v>
      </c>
      <c r="D489" s="36">
        <v>461.56666666666666</v>
      </c>
      <c r="E489" s="36">
        <v>457.5333333333333</v>
      </c>
      <c r="F489" s="36">
        <v>450.81666666666666</v>
      </c>
      <c r="G489" s="36">
        <v>446.7833333333333</v>
      </c>
      <c r="H489" s="36">
        <v>468.2833333333333</v>
      </c>
      <c r="I489" s="36">
        <v>472.31666666666672</v>
      </c>
      <c r="J489" s="36">
        <v>479.0333333333333</v>
      </c>
      <c r="K489" s="31">
        <v>465.6</v>
      </c>
      <c r="L489" s="31">
        <v>454.85</v>
      </c>
      <c r="M489" s="31">
        <v>5.8013899999999996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489.2</v>
      </c>
      <c r="D490" s="36">
        <v>491.06666666666666</v>
      </c>
      <c r="E490" s="36">
        <v>484.33333333333331</v>
      </c>
      <c r="F490" s="36">
        <v>479.46666666666664</v>
      </c>
      <c r="G490" s="36">
        <v>472.73333333333329</v>
      </c>
      <c r="H490" s="36">
        <v>495.93333333333334</v>
      </c>
      <c r="I490" s="36">
        <v>502.66666666666669</v>
      </c>
      <c r="J490" s="36">
        <v>507.53333333333336</v>
      </c>
      <c r="K490" s="31">
        <v>497.8</v>
      </c>
      <c r="L490" s="31">
        <v>486.2</v>
      </c>
      <c r="M490" s="31">
        <v>4.9892200000000004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313.05</v>
      </c>
      <c r="D491" s="36">
        <v>313.63333333333338</v>
      </c>
      <c r="E491" s="36">
        <v>311.36666666666679</v>
      </c>
      <c r="F491" s="36">
        <v>309.68333333333339</v>
      </c>
      <c r="G491" s="36">
        <v>307.4166666666668</v>
      </c>
      <c r="H491" s="36">
        <v>315.31666666666678</v>
      </c>
      <c r="I491" s="36">
        <v>317.58333333333331</v>
      </c>
      <c r="J491" s="36">
        <v>319.26666666666677</v>
      </c>
      <c r="K491" s="31">
        <v>315.89999999999998</v>
      </c>
      <c r="L491" s="31">
        <v>311.95</v>
      </c>
      <c r="M491" s="31">
        <v>3.4592800000000001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490.05</v>
      </c>
      <c r="D492" s="36">
        <v>491.05</v>
      </c>
      <c r="E492" s="36">
        <v>485.1</v>
      </c>
      <c r="F492" s="36">
        <v>480.15000000000003</v>
      </c>
      <c r="G492" s="36">
        <v>474.20000000000005</v>
      </c>
      <c r="H492" s="36">
        <v>496</v>
      </c>
      <c r="I492" s="36">
        <v>501.94999999999993</v>
      </c>
      <c r="J492" s="36">
        <v>506.9</v>
      </c>
      <c r="K492" s="31">
        <v>497</v>
      </c>
      <c r="L492" s="31">
        <v>486.1</v>
      </c>
      <c r="M492" s="31">
        <v>2.1450100000000001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571.70000000000005</v>
      </c>
      <c r="D493" s="36">
        <v>569.98333333333335</v>
      </c>
      <c r="E493" s="36">
        <v>566.9666666666667</v>
      </c>
      <c r="F493" s="36">
        <v>562.23333333333335</v>
      </c>
      <c r="G493" s="36">
        <v>559.2166666666667</v>
      </c>
      <c r="H493" s="36">
        <v>574.7166666666667</v>
      </c>
      <c r="I493" s="36">
        <v>577.73333333333335</v>
      </c>
      <c r="J493" s="36">
        <v>582.4666666666667</v>
      </c>
      <c r="K493" s="31">
        <v>573</v>
      </c>
      <c r="L493" s="31">
        <v>565.25</v>
      </c>
      <c r="M493" s="31">
        <v>2.9270999999999998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1499.85</v>
      </c>
      <c r="D494" s="36">
        <v>1513.6166666666668</v>
      </c>
      <c r="E494" s="36">
        <v>1483.2333333333336</v>
      </c>
      <c r="F494" s="36">
        <v>1466.6166666666668</v>
      </c>
      <c r="G494" s="36">
        <v>1436.2333333333336</v>
      </c>
      <c r="H494" s="36">
        <v>1530.2333333333336</v>
      </c>
      <c r="I494" s="36">
        <v>1560.6166666666668</v>
      </c>
      <c r="J494" s="36">
        <v>1577.2333333333336</v>
      </c>
      <c r="K494" s="31">
        <v>1544</v>
      </c>
      <c r="L494" s="31">
        <v>1497</v>
      </c>
      <c r="M494" s="31">
        <v>19.100899999999999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1270.55</v>
      </c>
      <c r="D495" s="36">
        <v>1258.2333333333333</v>
      </c>
      <c r="E495" s="36">
        <v>1241.1166666666668</v>
      </c>
      <c r="F495" s="36">
        <v>1211.6833333333334</v>
      </c>
      <c r="G495" s="36">
        <v>1194.5666666666668</v>
      </c>
      <c r="H495" s="36">
        <v>1287.6666666666667</v>
      </c>
      <c r="I495" s="36">
        <v>1304.7833333333331</v>
      </c>
      <c r="J495" s="36">
        <v>1334.2166666666667</v>
      </c>
      <c r="K495" s="31">
        <v>1275.3499999999999</v>
      </c>
      <c r="L495" s="31">
        <v>1228.8</v>
      </c>
      <c r="M495" s="31">
        <v>2.8827099999999999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464.55</v>
      </c>
      <c r="D496" s="36">
        <v>466.63333333333338</v>
      </c>
      <c r="E496" s="36">
        <v>460.01666666666677</v>
      </c>
      <c r="F496" s="36">
        <v>455.48333333333341</v>
      </c>
      <c r="G496" s="36">
        <v>448.86666666666679</v>
      </c>
      <c r="H496" s="36">
        <v>471.16666666666674</v>
      </c>
      <c r="I496" s="36">
        <v>477.78333333333342</v>
      </c>
      <c r="J496" s="36">
        <v>482.31666666666672</v>
      </c>
      <c r="K496" s="31">
        <v>473.25</v>
      </c>
      <c r="L496" s="31">
        <v>462.1</v>
      </c>
      <c r="M496" s="31">
        <v>233.19237000000001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898.75</v>
      </c>
      <c r="D497" s="36">
        <v>902.23333333333323</v>
      </c>
      <c r="E497" s="36">
        <v>892.86666666666645</v>
      </c>
      <c r="F497" s="36">
        <v>886.98333333333323</v>
      </c>
      <c r="G497" s="36">
        <v>877.61666666666645</v>
      </c>
      <c r="H497" s="36">
        <v>908.11666666666645</v>
      </c>
      <c r="I497" s="36">
        <v>917.48333333333323</v>
      </c>
      <c r="J497" s="36">
        <v>923.36666666666645</v>
      </c>
      <c r="K497" s="31">
        <v>911.6</v>
      </c>
      <c r="L497" s="31">
        <v>896.35</v>
      </c>
      <c r="M497" s="31">
        <v>0.70284000000000002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15.11</v>
      </c>
      <c r="D498" s="36">
        <v>15.123333333333333</v>
      </c>
      <c r="E498" s="36">
        <v>14.986666666666666</v>
      </c>
      <c r="F498" s="36">
        <v>14.863333333333333</v>
      </c>
      <c r="G498" s="36">
        <v>14.726666666666667</v>
      </c>
      <c r="H498" s="36">
        <v>15.246666666666666</v>
      </c>
      <c r="I498" s="36">
        <v>15.383333333333333</v>
      </c>
      <c r="J498" s="36">
        <v>15.506666666666666</v>
      </c>
      <c r="K498" s="31">
        <v>15.26</v>
      </c>
      <c r="L498" s="31">
        <v>15</v>
      </c>
      <c r="M498" s="31">
        <v>2724.2703799999999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1810.95</v>
      </c>
      <c r="D499" s="36">
        <v>1804.5833333333333</v>
      </c>
      <c r="E499" s="36">
        <v>1780.4166666666665</v>
      </c>
      <c r="F499" s="36">
        <v>1749.8833333333332</v>
      </c>
      <c r="G499" s="36">
        <v>1725.7166666666665</v>
      </c>
      <c r="H499" s="36">
        <v>1835.1166666666666</v>
      </c>
      <c r="I499" s="36">
        <v>1859.2833333333331</v>
      </c>
      <c r="J499" s="31">
        <v>1889.8166666666666</v>
      </c>
      <c r="K499" s="31">
        <v>1828.75</v>
      </c>
      <c r="L499" s="31">
        <v>1774.05</v>
      </c>
      <c r="M499" s="53">
        <v>31.84506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697.45</v>
      </c>
      <c r="D500" s="36">
        <v>699.4</v>
      </c>
      <c r="E500" s="36">
        <v>692.84999999999991</v>
      </c>
      <c r="F500" s="36">
        <v>688.24999999999989</v>
      </c>
      <c r="G500" s="36">
        <v>681.69999999999982</v>
      </c>
      <c r="H500" s="36">
        <v>704</v>
      </c>
      <c r="I500" s="36">
        <v>710.55</v>
      </c>
      <c r="J500" s="31">
        <v>715.15000000000009</v>
      </c>
      <c r="K500" s="31">
        <v>705.95</v>
      </c>
      <c r="L500" s="31">
        <v>694.8</v>
      </c>
      <c r="M500" s="53">
        <v>3.0899399999999999</v>
      </c>
      <c r="N500" s="1"/>
      <c r="O500" s="1"/>
    </row>
    <row r="501" spans="1:15" ht="12.75" customHeight="1">
      <c r="A501" s="33">
        <v>491</v>
      </c>
      <c r="B501" s="53" t="s">
        <v>830</v>
      </c>
      <c r="C501" s="53">
        <v>187.33</v>
      </c>
      <c r="D501" s="36">
        <v>187.80999999999997</v>
      </c>
      <c r="E501" s="36">
        <v>184.91999999999996</v>
      </c>
      <c r="F501" s="36">
        <v>182.51</v>
      </c>
      <c r="G501" s="36">
        <v>179.61999999999998</v>
      </c>
      <c r="H501" s="36">
        <v>190.21999999999994</v>
      </c>
      <c r="I501" s="36">
        <v>193.10999999999999</v>
      </c>
      <c r="J501" s="36">
        <v>195.51999999999992</v>
      </c>
      <c r="K501" s="31">
        <v>190.7</v>
      </c>
      <c r="L501" s="31">
        <v>185.4</v>
      </c>
      <c r="M501" s="31">
        <v>41.216389999999997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819.4</v>
      </c>
      <c r="D502" s="36">
        <v>821.48333333333323</v>
      </c>
      <c r="E502" s="36">
        <v>813.96666666666647</v>
      </c>
      <c r="F502" s="36">
        <v>808.53333333333319</v>
      </c>
      <c r="G502" s="36">
        <v>801.01666666666642</v>
      </c>
      <c r="H502" s="36">
        <v>826.91666666666652</v>
      </c>
      <c r="I502" s="36">
        <v>834.43333333333317</v>
      </c>
      <c r="J502" s="36">
        <v>839.86666666666656</v>
      </c>
      <c r="K502" s="31">
        <v>829</v>
      </c>
      <c r="L502" s="31">
        <v>816.05</v>
      </c>
      <c r="M502" s="31">
        <v>0.40903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2205.5</v>
      </c>
      <c r="D503" s="36">
        <v>2213.25</v>
      </c>
      <c r="E503" s="36">
        <v>2182.6</v>
      </c>
      <c r="F503" s="36">
        <v>2159.6999999999998</v>
      </c>
      <c r="G503" s="36">
        <v>2129.0499999999997</v>
      </c>
      <c r="H503" s="36">
        <v>2236.15</v>
      </c>
      <c r="I503" s="36">
        <v>2266.7999999999997</v>
      </c>
      <c r="J503" s="31">
        <v>2289.7000000000003</v>
      </c>
      <c r="K503" s="31">
        <v>2243.9</v>
      </c>
      <c r="L503" s="31">
        <v>2190.35</v>
      </c>
      <c r="M503" s="53">
        <v>0.88119999999999998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536.04999999999995</v>
      </c>
      <c r="D504" s="36">
        <v>535.4666666666667</v>
      </c>
      <c r="E504" s="36">
        <v>530.08333333333337</v>
      </c>
      <c r="F504" s="36">
        <v>524.11666666666667</v>
      </c>
      <c r="G504" s="36">
        <v>518.73333333333335</v>
      </c>
      <c r="H504" s="36">
        <v>541.43333333333339</v>
      </c>
      <c r="I504" s="36">
        <v>546.81666666666661</v>
      </c>
      <c r="J504" s="36">
        <v>552.78333333333342</v>
      </c>
      <c r="K504" s="31">
        <v>540.85</v>
      </c>
      <c r="L504" s="31">
        <v>529.5</v>
      </c>
      <c r="M504" s="31">
        <v>75.283429999999996</v>
      </c>
      <c r="N504" s="1"/>
      <c r="O504" s="1"/>
    </row>
    <row r="505" spans="1:15" ht="12.75" customHeight="1">
      <c r="A505" s="33">
        <v>495</v>
      </c>
      <c r="B505" s="192" t="s">
        <v>299</v>
      </c>
      <c r="C505" s="192">
        <v>23.71</v>
      </c>
      <c r="D505" s="193">
        <v>23.783333333333331</v>
      </c>
      <c r="E505" s="193">
        <v>23.566666666666663</v>
      </c>
      <c r="F505" s="193">
        <v>23.423333333333332</v>
      </c>
      <c r="G505" s="193">
        <v>23.206666666666663</v>
      </c>
      <c r="H505" s="193">
        <v>23.926666666666662</v>
      </c>
      <c r="I505" s="193">
        <v>24.143333333333331</v>
      </c>
      <c r="J505" s="193">
        <v>24.286666666666662</v>
      </c>
      <c r="K505" s="194">
        <v>24</v>
      </c>
      <c r="L505" s="194">
        <v>23.64</v>
      </c>
      <c r="M505" s="194">
        <v>729.82106999999996</v>
      </c>
      <c r="N505" s="1"/>
      <c r="O505" s="1"/>
    </row>
    <row r="506" spans="1:15" ht="12.75" customHeight="1">
      <c r="A506" s="33">
        <v>496</v>
      </c>
      <c r="B506" s="265" t="s">
        <v>515</v>
      </c>
      <c r="C506" s="265">
        <v>15469.5</v>
      </c>
      <c r="D506" s="266">
        <v>15428.166666666666</v>
      </c>
      <c r="E506" s="266">
        <v>15256.333333333332</v>
      </c>
      <c r="F506" s="266">
        <v>15043.166666666666</v>
      </c>
      <c r="G506" s="266">
        <v>14871.333333333332</v>
      </c>
      <c r="H506" s="266">
        <v>15641.333333333332</v>
      </c>
      <c r="I506" s="266">
        <v>15813.166666666664</v>
      </c>
      <c r="J506" s="266">
        <v>16026.333333333332</v>
      </c>
      <c r="K506" s="267">
        <v>15600</v>
      </c>
      <c r="L506" s="267">
        <v>15215</v>
      </c>
      <c r="M506" s="267">
        <v>5.7459999999999997E-2</v>
      </c>
      <c r="N506" s="1"/>
      <c r="O506" s="1"/>
    </row>
    <row r="507" spans="1:15" ht="12.75" customHeight="1">
      <c r="A507" s="33">
        <v>497</v>
      </c>
      <c r="B507" s="207" t="s">
        <v>235</v>
      </c>
      <c r="C507" s="207">
        <v>136.9</v>
      </c>
      <c r="D507" s="208">
        <v>138.82666666666668</v>
      </c>
      <c r="E507" s="208">
        <v>134.78333333333336</v>
      </c>
      <c r="F507" s="208">
        <v>132.66666666666669</v>
      </c>
      <c r="G507" s="208">
        <v>128.62333333333336</v>
      </c>
      <c r="H507" s="208">
        <v>140.94333333333336</v>
      </c>
      <c r="I507" s="208">
        <v>144.98666666666671</v>
      </c>
      <c r="J507" s="208">
        <v>147.10333333333335</v>
      </c>
      <c r="K507" s="206">
        <v>142.87</v>
      </c>
      <c r="L507" s="206">
        <v>136.71</v>
      </c>
      <c r="M507" s="206">
        <v>197.22508999999999</v>
      </c>
      <c r="N507" s="191"/>
      <c r="O507" s="191"/>
    </row>
    <row r="508" spans="1:15" ht="12.75" customHeight="1">
      <c r="A508" s="33">
        <v>498</v>
      </c>
      <c r="B508" s="268" t="s">
        <v>516</v>
      </c>
      <c r="C508" s="268">
        <v>794.7</v>
      </c>
      <c r="D508" s="268">
        <v>793.88333333333333</v>
      </c>
      <c r="E508" s="268">
        <v>784.76666666666665</v>
      </c>
      <c r="F508" s="268">
        <v>774.83333333333337</v>
      </c>
      <c r="G508" s="268">
        <v>765.7166666666667</v>
      </c>
      <c r="H508" s="268">
        <v>803.81666666666661</v>
      </c>
      <c r="I508" s="268">
        <v>812.93333333333317</v>
      </c>
      <c r="J508" s="268">
        <v>822.86666666666656</v>
      </c>
      <c r="K508" s="268">
        <v>803</v>
      </c>
      <c r="L508" s="268">
        <v>783.95</v>
      </c>
      <c r="M508" s="268">
        <v>4.8358999999999996</v>
      </c>
      <c r="N508" s="191"/>
      <c r="O508" s="191"/>
    </row>
    <row r="509" spans="1:15" ht="12.75" customHeight="1">
      <c r="A509" s="264">
        <v>499</v>
      </c>
      <c r="B509" s="270" t="s">
        <v>300</v>
      </c>
      <c r="C509" s="270">
        <v>247.7</v>
      </c>
      <c r="D509" s="270">
        <v>248.68333333333331</v>
      </c>
      <c r="E509" s="270">
        <v>244.41666666666663</v>
      </c>
      <c r="F509" s="270">
        <v>241.13333333333333</v>
      </c>
      <c r="G509" s="270">
        <v>236.86666666666665</v>
      </c>
      <c r="H509" s="270">
        <v>251.96666666666661</v>
      </c>
      <c r="I509" s="270">
        <v>256.23333333333335</v>
      </c>
      <c r="J509" s="270">
        <v>259.51666666666659</v>
      </c>
      <c r="K509" s="270">
        <v>252.95</v>
      </c>
      <c r="L509" s="270">
        <v>245.4</v>
      </c>
      <c r="M509" s="270">
        <v>665.38683000000003</v>
      </c>
      <c r="N509" s="191"/>
      <c r="O509" s="191"/>
    </row>
    <row r="510" spans="1:15" ht="12.75" customHeight="1">
      <c r="A510" s="206">
        <v>500</v>
      </c>
      <c r="B510" s="268" t="s">
        <v>236</v>
      </c>
      <c r="C510" s="268">
        <v>1114</v>
      </c>
      <c r="D510" s="268">
        <v>1116.3666666666666</v>
      </c>
      <c r="E510" s="268">
        <v>1109.1333333333332</v>
      </c>
      <c r="F510" s="268">
        <v>1104.2666666666667</v>
      </c>
      <c r="G510" s="268">
        <v>1097.0333333333333</v>
      </c>
      <c r="H510" s="268">
        <v>1121.2333333333331</v>
      </c>
      <c r="I510" s="268">
        <v>1128.4666666666662</v>
      </c>
      <c r="J510" s="268">
        <v>1133.333333333333</v>
      </c>
      <c r="K510" s="268">
        <v>1123.5999999999999</v>
      </c>
      <c r="L510" s="268">
        <v>1111.5</v>
      </c>
      <c r="M510" s="268">
        <v>16.481829999999999</v>
      </c>
      <c r="N510" s="191"/>
      <c r="O510" s="191"/>
    </row>
    <row r="511" spans="1:15" ht="12.75" customHeight="1">
      <c r="A511" s="206">
        <v>501</v>
      </c>
      <c r="B511" s="271" t="s">
        <v>872</v>
      </c>
      <c r="C511" s="271">
        <v>2899.65</v>
      </c>
      <c r="D511" s="271">
        <v>2893.4166666666665</v>
      </c>
      <c r="E511" s="271">
        <v>2841.833333333333</v>
      </c>
      <c r="F511" s="271">
        <v>2784.0166666666664</v>
      </c>
      <c r="G511" s="271">
        <v>2732.4333333333329</v>
      </c>
      <c r="H511" s="271">
        <v>2951.2333333333331</v>
      </c>
      <c r="I511" s="271">
        <v>3002.8166666666662</v>
      </c>
      <c r="J511" s="271">
        <v>3060.6333333333332</v>
      </c>
      <c r="K511" s="271">
        <v>2945</v>
      </c>
      <c r="L511" s="271">
        <v>2835.6</v>
      </c>
      <c r="M511" s="271">
        <v>1.37354</v>
      </c>
      <c r="N511" s="191"/>
      <c r="O511" s="191"/>
    </row>
    <row r="512" spans="1:15" ht="12.75" customHeight="1">
      <c r="N512" s="191"/>
      <c r="O512" s="191"/>
    </row>
    <row r="513" spans="1:15" ht="12.75" customHeight="1">
      <c r="N513" s="1"/>
      <c r="O513" s="1"/>
    </row>
    <row r="514" spans="1:15" ht="12.75" customHeight="1">
      <c r="N514" s="191"/>
      <c r="O514" s="191"/>
    </row>
    <row r="515" spans="1:15" ht="12.75" customHeight="1">
      <c r="N515" s="191"/>
      <c r="O515" s="19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80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281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58"/>
      <c r="B5" s="359"/>
      <c r="C5" s="358"/>
      <c r="D5" s="35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60" t="s">
        <v>519</v>
      </c>
      <c r="C7" s="360"/>
      <c r="D7" s="7">
        <f>Main!B10</f>
        <v>45539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45538</v>
      </c>
      <c r="B10" s="32">
        <v>511463</v>
      </c>
      <c r="C10" s="31" t="s">
        <v>1024</v>
      </c>
      <c r="D10" s="31" t="s">
        <v>1025</v>
      </c>
      <c r="E10" s="31" t="s">
        <v>528</v>
      </c>
      <c r="F10" s="84">
        <v>53004</v>
      </c>
      <c r="G10" s="32">
        <v>16.7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45538</v>
      </c>
      <c r="B11" s="32">
        <v>540135</v>
      </c>
      <c r="C11" s="31" t="s">
        <v>959</v>
      </c>
      <c r="D11" s="31" t="s">
        <v>960</v>
      </c>
      <c r="E11" s="31" t="s">
        <v>528</v>
      </c>
      <c r="F11" s="84">
        <v>2507432</v>
      </c>
      <c r="G11" s="32">
        <v>1.59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45538</v>
      </c>
      <c r="B12" s="32">
        <v>540135</v>
      </c>
      <c r="C12" s="31" t="s">
        <v>959</v>
      </c>
      <c r="D12" s="31" t="s">
        <v>960</v>
      </c>
      <c r="E12" s="31" t="s">
        <v>529</v>
      </c>
      <c r="F12" s="84">
        <v>2627634</v>
      </c>
      <c r="G12" s="32">
        <v>1.61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45538</v>
      </c>
      <c r="B13" s="32">
        <v>513401</v>
      </c>
      <c r="C13" s="31" t="s">
        <v>1026</v>
      </c>
      <c r="D13" s="31" t="s">
        <v>1027</v>
      </c>
      <c r="E13" s="31" t="s">
        <v>529</v>
      </c>
      <c r="F13" s="84">
        <v>55000</v>
      </c>
      <c r="G13" s="32">
        <v>48.39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45538</v>
      </c>
      <c r="B14" s="32">
        <v>540611</v>
      </c>
      <c r="C14" s="31" t="s">
        <v>62</v>
      </c>
      <c r="D14" s="31" t="s">
        <v>1028</v>
      </c>
      <c r="E14" s="31" t="s">
        <v>529</v>
      </c>
      <c r="F14" s="84">
        <v>10895517</v>
      </c>
      <c r="G14" s="32">
        <v>676.06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45538</v>
      </c>
      <c r="B15" s="32">
        <v>539621</v>
      </c>
      <c r="C15" s="31" t="s">
        <v>1029</v>
      </c>
      <c r="D15" s="31" t="s">
        <v>1030</v>
      </c>
      <c r="E15" s="31" t="s">
        <v>529</v>
      </c>
      <c r="F15" s="84">
        <v>1400000</v>
      </c>
      <c r="G15" s="32">
        <v>0.94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45538</v>
      </c>
      <c r="B16" s="32">
        <v>543606</v>
      </c>
      <c r="C16" s="31" t="s">
        <v>961</v>
      </c>
      <c r="D16" s="31" t="s">
        <v>1031</v>
      </c>
      <c r="E16" s="31" t="s">
        <v>528</v>
      </c>
      <c r="F16" s="84">
        <v>50000</v>
      </c>
      <c r="G16" s="32">
        <v>83.11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45538</v>
      </c>
      <c r="B17" s="32">
        <v>539559</v>
      </c>
      <c r="C17" s="31" t="s">
        <v>962</v>
      </c>
      <c r="D17" s="31" t="s">
        <v>1032</v>
      </c>
      <c r="E17" s="31" t="s">
        <v>528</v>
      </c>
      <c r="F17" s="84">
        <v>1248991</v>
      </c>
      <c r="G17" s="32">
        <v>8.36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45538</v>
      </c>
      <c r="B18" s="32">
        <v>539559</v>
      </c>
      <c r="C18" s="31" t="s">
        <v>962</v>
      </c>
      <c r="D18" s="31" t="s">
        <v>1032</v>
      </c>
      <c r="E18" s="31" t="s">
        <v>529</v>
      </c>
      <c r="F18" s="84">
        <v>544773</v>
      </c>
      <c r="G18" s="32">
        <v>8.76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45538</v>
      </c>
      <c r="B19" s="32">
        <v>539559</v>
      </c>
      <c r="C19" s="31" t="s">
        <v>962</v>
      </c>
      <c r="D19" s="31" t="s">
        <v>1033</v>
      </c>
      <c r="E19" s="31" t="s">
        <v>529</v>
      </c>
      <c r="F19" s="84">
        <v>254787</v>
      </c>
      <c r="G19" s="32">
        <v>8.3800000000000008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45538</v>
      </c>
      <c r="B20" s="32">
        <v>539559</v>
      </c>
      <c r="C20" s="31" t="s">
        <v>962</v>
      </c>
      <c r="D20" s="31" t="s">
        <v>1033</v>
      </c>
      <c r="E20" s="31" t="s">
        <v>528</v>
      </c>
      <c r="F20" s="84">
        <v>213349</v>
      </c>
      <c r="G20" s="32">
        <v>8.36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45538</v>
      </c>
      <c r="B21" s="32">
        <v>539559</v>
      </c>
      <c r="C21" s="31" t="s">
        <v>962</v>
      </c>
      <c r="D21" s="31" t="s">
        <v>1034</v>
      </c>
      <c r="E21" s="31" t="s">
        <v>528</v>
      </c>
      <c r="F21" s="84">
        <v>29502</v>
      </c>
      <c r="G21" s="32">
        <v>8.68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45538</v>
      </c>
      <c r="B22" s="32">
        <v>539559</v>
      </c>
      <c r="C22" s="31" t="s">
        <v>962</v>
      </c>
      <c r="D22" s="31" t="s">
        <v>1034</v>
      </c>
      <c r="E22" s="31" t="s">
        <v>529</v>
      </c>
      <c r="F22" s="84">
        <v>305526</v>
      </c>
      <c r="G22" s="32">
        <v>8.75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45538</v>
      </c>
      <c r="B23" s="32">
        <v>539559</v>
      </c>
      <c r="C23" s="31" t="s">
        <v>962</v>
      </c>
      <c r="D23" s="31" t="s">
        <v>963</v>
      </c>
      <c r="E23" s="31" t="s">
        <v>529</v>
      </c>
      <c r="F23" s="84">
        <v>789305</v>
      </c>
      <c r="G23" s="32">
        <v>8.42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45538</v>
      </c>
      <c r="B24" s="32">
        <v>539559</v>
      </c>
      <c r="C24" s="31" t="s">
        <v>962</v>
      </c>
      <c r="D24" s="31" t="s">
        <v>963</v>
      </c>
      <c r="E24" s="31" t="s">
        <v>528</v>
      </c>
      <c r="F24" s="84">
        <v>456342</v>
      </c>
      <c r="G24" s="32">
        <v>8.66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45538</v>
      </c>
      <c r="B25" s="32">
        <v>539559</v>
      </c>
      <c r="C25" s="31" t="s">
        <v>962</v>
      </c>
      <c r="D25" s="31" t="s">
        <v>1035</v>
      </c>
      <c r="E25" s="31" t="s">
        <v>528</v>
      </c>
      <c r="F25" s="84">
        <v>196361</v>
      </c>
      <c r="G25" s="32">
        <v>8.6300000000000008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45538</v>
      </c>
      <c r="B26" s="32">
        <v>539559</v>
      </c>
      <c r="C26" s="31" t="s">
        <v>962</v>
      </c>
      <c r="D26" s="31" t="s">
        <v>1035</v>
      </c>
      <c r="E26" s="31" t="s">
        <v>529</v>
      </c>
      <c r="F26" s="84">
        <v>251433</v>
      </c>
      <c r="G26" s="32">
        <v>8.57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45538</v>
      </c>
      <c r="B27" s="32">
        <v>539559</v>
      </c>
      <c r="C27" s="31" t="s">
        <v>962</v>
      </c>
      <c r="D27" s="31" t="s">
        <v>964</v>
      </c>
      <c r="E27" s="31" t="s">
        <v>528</v>
      </c>
      <c r="F27" s="84">
        <v>297799</v>
      </c>
      <c r="G27" s="32">
        <v>7.91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45538</v>
      </c>
      <c r="B28" s="32">
        <v>539559</v>
      </c>
      <c r="C28" s="31" t="s">
        <v>962</v>
      </c>
      <c r="D28" s="31" t="s">
        <v>964</v>
      </c>
      <c r="E28" s="31" t="s">
        <v>529</v>
      </c>
      <c r="F28" s="84">
        <v>254849</v>
      </c>
      <c r="G28" s="32">
        <v>8.34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45538</v>
      </c>
      <c r="B29" s="32">
        <v>502865</v>
      </c>
      <c r="C29" s="31" t="s">
        <v>1036</v>
      </c>
      <c r="D29" s="31" t="s">
        <v>946</v>
      </c>
      <c r="E29" s="31" t="s">
        <v>529</v>
      </c>
      <c r="F29" s="84">
        <v>69115</v>
      </c>
      <c r="G29" s="32">
        <v>596.07000000000005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45538</v>
      </c>
      <c r="B30" s="32">
        <v>512443</v>
      </c>
      <c r="C30" s="31" t="s">
        <v>965</v>
      </c>
      <c r="D30" s="31" t="s">
        <v>1037</v>
      </c>
      <c r="E30" s="31" t="s">
        <v>529</v>
      </c>
      <c r="F30" s="84">
        <v>59000</v>
      </c>
      <c r="G30" s="32">
        <v>7.78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45538</v>
      </c>
      <c r="B31" s="32">
        <v>530615</v>
      </c>
      <c r="C31" s="31" t="s">
        <v>1038</v>
      </c>
      <c r="D31" s="31" t="s">
        <v>1039</v>
      </c>
      <c r="E31" s="31" t="s">
        <v>528</v>
      </c>
      <c r="F31" s="84">
        <v>33702</v>
      </c>
      <c r="G31" s="32">
        <v>363.57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45538</v>
      </c>
      <c r="B32" s="32">
        <v>530615</v>
      </c>
      <c r="C32" s="31" t="s">
        <v>1038</v>
      </c>
      <c r="D32" s="31" t="s">
        <v>1040</v>
      </c>
      <c r="E32" s="31" t="s">
        <v>528</v>
      </c>
      <c r="F32" s="84">
        <v>165098</v>
      </c>
      <c r="G32" s="32">
        <v>364.84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45538</v>
      </c>
      <c r="B33" s="32">
        <v>530615</v>
      </c>
      <c r="C33" s="31" t="s">
        <v>1038</v>
      </c>
      <c r="D33" s="31" t="s">
        <v>873</v>
      </c>
      <c r="E33" s="31" t="s">
        <v>528</v>
      </c>
      <c r="F33" s="84">
        <v>103708</v>
      </c>
      <c r="G33" s="32">
        <v>363.49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45538</v>
      </c>
      <c r="B34" s="32">
        <v>530615</v>
      </c>
      <c r="C34" s="31" t="s">
        <v>1038</v>
      </c>
      <c r="D34" s="31" t="s">
        <v>1041</v>
      </c>
      <c r="E34" s="31" t="s">
        <v>528</v>
      </c>
      <c r="F34" s="84">
        <v>27000</v>
      </c>
      <c r="G34" s="32">
        <v>368.42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45538</v>
      </c>
      <c r="B35" s="32">
        <v>530615</v>
      </c>
      <c r="C35" s="31" t="s">
        <v>1038</v>
      </c>
      <c r="D35" s="31" t="s">
        <v>941</v>
      </c>
      <c r="E35" s="31" t="s">
        <v>528</v>
      </c>
      <c r="F35" s="84">
        <v>25653</v>
      </c>
      <c r="G35" s="32">
        <v>365.58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45538</v>
      </c>
      <c r="B36" s="32">
        <v>530615</v>
      </c>
      <c r="C36" s="31" t="s">
        <v>1038</v>
      </c>
      <c r="D36" s="31" t="s">
        <v>1042</v>
      </c>
      <c r="E36" s="31" t="s">
        <v>528</v>
      </c>
      <c r="F36" s="84">
        <v>35000</v>
      </c>
      <c r="G36" s="32">
        <v>362.07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45538</v>
      </c>
      <c r="B37" s="32">
        <v>530615</v>
      </c>
      <c r="C37" s="31" t="s">
        <v>1038</v>
      </c>
      <c r="D37" s="31" t="s">
        <v>1041</v>
      </c>
      <c r="E37" s="31" t="s">
        <v>529</v>
      </c>
      <c r="F37" s="84">
        <v>25000</v>
      </c>
      <c r="G37" s="32">
        <v>361.31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45538</v>
      </c>
      <c r="B38" s="32">
        <v>530615</v>
      </c>
      <c r="C38" s="31" t="s">
        <v>1038</v>
      </c>
      <c r="D38" s="31" t="s">
        <v>941</v>
      </c>
      <c r="E38" s="31" t="s">
        <v>529</v>
      </c>
      <c r="F38" s="84">
        <v>25653</v>
      </c>
      <c r="G38" s="32">
        <v>366.06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45538</v>
      </c>
      <c r="B39" s="32">
        <v>530615</v>
      </c>
      <c r="C39" s="31" t="s">
        <v>1038</v>
      </c>
      <c r="D39" s="31" t="s">
        <v>1042</v>
      </c>
      <c r="E39" s="31" t="s">
        <v>529</v>
      </c>
      <c r="F39" s="84">
        <v>25000</v>
      </c>
      <c r="G39" s="32">
        <v>367.5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45538</v>
      </c>
      <c r="B40" s="32">
        <v>530615</v>
      </c>
      <c r="C40" s="31" t="s">
        <v>1038</v>
      </c>
      <c r="D40" s="31" t="s">
        <v>1043</v>
      </c>
      <c r="E40" s="31" t="s">
        <v>528</v>
      </c>
      <c r="F40" s="84">
        <v>30500</v>
      </c>
      <c r="G40" s="32">
        <v>365.27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45538</v>
      </c>
      <c r="B41" s="32">
        <v>530615</v>
      </c>
      <c r="C41" s="31" t="s">
        <v>1038</v>
      </c>
      <c r="D41" s="31" t="s">
        <v>1044</v>
      </c>
      <c r="E41" s="31" t="s">
        <v>528</v>
      </c>
      <c r="F41" s="84">
        <v>60222</v>
      </c>
      <c r="G41" s="32">
        <v>361.98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45538</v>
      </c>
      <c r="B42" s="32">
        <v>530615</v>
      </c>
      <c r="C42" s="31" t="s">
        <v>1038</v>
      </c>
      <c r="D42" s="31" t="s">
        <v>904</v>
      </c>
      <c r="E42" s="31" t="s">
        <v>528</v>
      </c>
      <c r="F42" s="84">
        <v>115879</v>
      </c>
      <c r="G42" s="32">
        <v>364.16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45538</v>
      </c>
      <c r="B43" s="32">
        <v>530615</v>
      </c>
      <c r="C43" s="31" t="s">
        <v>1038</v>
      </c>
      <c r="D43" s="31" t="s">
        <v>1044</v>
      </c>
      <c r="E43" s="31" t="s">
        <v>529</v>
      </c>
      <c r="F43" s="84">
        <v>20006</v>
      </c>
      <c r="G43" s="32">
        <v>361.1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45538</v>
      </c>
      <c r="B44" s="32">
        <v>530615</v>
      </c>
      <c r="C44" s="31" t="s">
        <v>1038</v>
      </c>
      <c r="D44" s="31" t="s">
        <v>904</v>
      </c>
      <c r="E44" s="31" t="s">
        <v>529</v>
      </c>
      <c r="F44" s="84">
        <v>115879</v>
      </c>
      <c r="G44" s="32">
        <v>366.17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45538</v>
      </c>
      <c r="B45" s="32">
        <v>530615</v>
      </c>
      <c r="C45" s="31" t="s">
        <v>1038</v>
      </c>
      <c r="D45" s="31" t="s">
        <v>1045</v>
      </c>
      <c r="E45" s="31" t="s">
        <v>529</v>
      </c>
      <c r="F45" s="84">
        <v>900000</v>
      </c>
      <c r="G45" s="32">
        <v>364.27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45538</v>
      </c>
      <c r="B46" s="32">
        <v>530615</v>
      </c>
      <c r="C46" s="31" t="s">
        <v>1038</v>
      </c>
      <c r="D46" s="31" t="s">
        <v>1046</v>
      </c>
      <c r="E46" s="31" t="s">
        <v>528</v>
      </c>
      <c r="F46" s="84">
        <v>200000</v>
      </c>
      <c r="G46" s="32">
        <v>365.09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45538</v>
      </c>
      <c r="B47" s="32">
        <v>530615</v>
      </c>
      <c r="C47" s="31" t="s">
        <v>1038</v>
      </c>
      <c r="D47" s="31" t="s">
        <v>1047</v>
      </c>
      <c r="E47" s="31" t="s">
        <v>529</v>
      </c>
      <c r="F47" s="84">
        <v>26000</v>
      </c>
      <c r="G47" s="32">
        <v>362.07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45538</v>
      </c>
      <c r="B48" s="32">
        <v>530615</v>
      </c>
      <c r="C48" s="31" t="s">
        <v>1038</v>
      </c>
      <c r="D48" s="31" t="s">
        <v>1047</v>
      </c>
      <c r="E48" s="31" t="s">
        <v>528</v>
      </c>
      <c r="F48" s="84">
        <v>26000</v>
      </c>
      <c r="G48" s="32">
        <v>368.47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45538</v>
      </c>
      <c r="B49" s="32">
        <v>530615</v>
      </c>
      <c r="C49" s="31" t="s">
        <v>1038</v>
      </c>
      <c r="D49" s="31" t="s">
        <v>1048</v>
      </c>
      <c r="E49" s="31" t="s">
        <v>528</v>
      </c>
      <c r="F49" s="84">
        <v>100000</v>
      </c>
      <c r="G49" s="32">
        <v>361.1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45538</v>
      </c>
      <c r="B50" s="32">
        <v>530615</v>
      </c>
      <c r="C50" s="31" t="s">
        <v>1038</v>
      </c>
      <c r="D50" s="31" t="s">
        <v>1035</v>
      </c>
      <c r="E50" s="31" t="s">
        <v>528</v>
      </c>
      <c r="F50" s="84">
        <v>30907</v>
      </c>
      <c r="G50" s="32">
        <v>365.41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45538</v>
      </c>
      <c r="B51" s="32">
        <v>530615</v>
      </c>
      <c r="C51" s="31" t="s">
        <v>1038</v>
      </c>
      <c r="D51" s="31" t="s">
        <v>1048</v>
      </c>
      <c r="E51" s="31" t="s">
        <v>529</v>
      </c>
      <c r="F51" s="84">
        <v>30946</v>
      </c>
      <c r="G51" s="32">
        <v>365.55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45538</v>
      </c>
      <c r="B52" s="32">
        <v>530615</v>
      </c>
      <c r="C52" s="31" t="s">
        <v>1038</v>
      </c>
      <c r="D52" s="31" t="s">
        <v>1035</v>
      </c>
      <c r="E52" s="31" t="s">
        <v>529</v>
      </c>
      <c r="F52" s="84">
        <v>30907</v>
      </c>
      <c r="G52" s="32">
        <v>367.3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45538</v>
      </c>
      <c r="B53" s="32">
        <v>530615</v>
      </c>
      <c r="C53" s="31" t="s">
        <v>1038</v>
      </c>
      <c r="D53" s="31" t="s">
        <v>1049</v>
      </c>
      <c r="E53" s="31" t="s">
        <v>528</v>
      </c>
      <c r="F53" s="84">
        <v>32500</v>
      </c>
      <c r="G53" s="32">
        <v>362</v>
      </c>
      <c r="H53" s="32" t="s">
        <v>324</v>
      </c>
    </row>
    <row r="54" spans="1:28" customFormat="1" ht="15" customHeight="1">
      <c r="A54" s="83">
        <v>45538</v>
      </c>
      <c r="B54" s="32">
        <v>530615</v>
      </c>
      <c r="C54" s="31" t="s">
        <v>1038</v>
      </c>
      <c r="D54" s="31" t="s">
        <v>1050</v>
      </c>
      <c r="E54" s="31" t="s">
        <v>528</v>
      </c>
      <c r="F54" s="84">
        <v>30000</v>
      </c>
      <c r="G54" s="32">
        <v>365.12</v>
      </c>
      <c r="H54" s="32" t="s">
        <v>324</v>
      </c>
    </row>
    <row r="55" spans="1:28" customFormat="1" ht="15" customHeight="1">
      <c r="A55" s="83">
        <v>45538</v>
      </c>
      <c r="B55" s="32">
        <v>530615</v>
      </c>
      <c r="C55" s="31" t="s">
        <v>1038</v>
      </c>
      <c r="D55" s="31" t="s">
        <v>873</v>
      </c>
      <c r="E55" s="31" t="s">
        <v>529</v>
      </c>
      <c r="F55" s="84">
        <v>103708</v>
      </c>
      <c r="G55" s="32">
        <v>362.31</v>
      </c>
      <c r="H55" s="32" t="s">
        <v>324</v>
      </c>
    </row>
    <row r="56" spans="1:28" customFormat="1" ht="15" customHeight="1">
      <c r="A56" s="83">
        <v>45538</v>
      </c>
      <c r="B56" s="32">
        <v>530615</v>
      </c>
      <c r="C56" s="31" t="s">
        <v>1038</v>
      </c>
      <c r="D56" s="31" t="s">
        <v>1040</v>
      </c>
      <c r="E56" s="31" t="s">
        <v>529</v>
      </c>
      <c r="F56" s="84">
        <v>165100</v>
      </c>
      <c r="G56" s="32">
        <v>364.9</v>
      </c>
      <c r="H56" s="32" t="s">
        <v>324</v>
      </c>
    </row>
    <row r="57" spans="1:28" customFormat="1" ht="15" customHeight="1">
      <c r="A57" s="83">
        <v>45538</v>
      </c>
      <c r="B57" s="32">
        <v>530615</v>
      </c>
      <c r="C57" s="31" t="s">
        <v>1038</v>
      </c>
      <c r="D57" s="31" t="s">
        <v>1039</v>
      </c>
      <c r="E57" s="31" t="s">
        <v>529</v>
      </c>
      <c r="F57" s="84">
        <v>33702</v>
      </c>
      <c r="G57" s="32">
        <v>366.44</v>
      </c>
      <c r="H57" s="32" t="s">
        <v>324</v>
      </c>
    </row>
    <row r="58" spans="1:28" customFormat="1" ht="15" customHeight="1">
      <c r="A58" s="83">
        <v>45538</v>
      </c>
      <c r="B58" s="32">
        <v>530615</v>
      </c>
      <c r="C58" s="31" t="s">
        <v>1038</v>
      </c>
      <c r="D58" s="31" t="s">
        <v>1051</v>
      </c>
      <c r="E58" s="31" t="s">
        <v>528</v>
      </c>
      <c r="F58" s="84">
        <v>63711</v>
      </c>
      <c r="G58" s="32">
        <v>366.87</v>
      </c>
      <c r="H58" s="32" t="s">
        <v>324</v>
      </c>
    </row>
    <row r="59" spans="1:28" customFormat="1" ht="15" customHeight="1">
      <c r="A59" s="83">
        <v>45538</v>
      </c>
      <c r="B59" s="32">
        <v>530615</v>
      </c>
      <c r="C59" s="31" t="s">
        <v>1038</v>
      </c>
      <c r="D59" s="31" t="s">
        <v>1052</v>
      </c>
      <c r="E59" s="31" t="s">
        <v>528</v>
      </c>
      <c r="F59" s="84">
        <v>90008</v>
      </c>
      <c r="G59" s="32">
        <v>361.23</v>
      </c>
      <c r="H59" s="32" t="s">
        <v>324</v>
      </c>
    </row>
    <row r="60" spans="1:28" customFormat="1" ht="15" customHeight="1">
      <c r="A60" s="83">
        <v>45538</v>
      </c>
      <c r="B60" s="32">
        <v>531137</v>
      </c>
      <c r="C60" s="31" t="s">
        <v>1053</v>
      </c>
      <c r="D60" s="31" t="s">
        <v>873</v>
      </c>
      <c r="E60" s="31" t="s">
        <v>529</v>
      </c>
      <c r="F60" s="84">
        <v>654401</v>
      </c>
      <c r="G60" s="32">
        <v>4.76</v>
      </c>
      <c r="H60" s="32" t="s">
        <v>324</v>
      </c>
    </row>
    <row r="61" spans="1:28" customFormat="1" ht="15" customHeight="1">
      <c r="A61" s="83">
        <v>45538</v>
      </c>
      <c r="B61" s="32">
        <v>531592</v>
      </c>
      <c r="C61" s="31" t="s">
        <v>1054</v>
      </c>
      <c r="D61" s="31" t="s">
        <v>873</v>
      </c>
      <c r="E61" s="31" t="s">
        <v>528</v>
      </c>
      <c r="F61" s="84">
        <v>3057693</v>
      </c>
      <c r="G61" s="32">
        <v>3.18</v>
      </c>
      <c r="H61" s="32" t="s">
        <v>324</v>
      </c>
    </row>
    <row r="62" spans="1:28" customFormat="1" ht="15" customHeight="1">
      <c r="A62" s="83">
        <v>45538</v>
      </c>
      <c r="B62" s="32">
        <v>531592</v>
      </c>
      <c r="C62" s="31" t="s">
        <v>1054</v>
      </c>
      <c r="D62" s="31" t="s">
        <v>873</v>
      </c>
      <c r="E62" s="31" t="s">
        <v>529</v>
      </c>
      <c r="F62" s="84">
        <v>931149</v>
      </c>
      <c r="G62" s="32">
        <v>3.27</v>
      </c>
      <c r="H62" s="32" t="s">
        <v>324</v>
      </c>
    </row>
    <row r="63" spans="1:28" customFormat="1" ht="15" customHeight="1">
      <c r="A63" s="83">
        <v>45538</v>
      </c>
      <c r="B63" s="32">
        <v>540936</v>
      </c>
      <c r="C63" s="31" t="s">
        <v>1055</v>
      </c>
      <c r="D63" s="31" t="s">
        <v>1056</v>
      </c>
      <c r="E63" s="31" t="s">
        <v>529</v>
      </c>
      <c r="F63" s="84">
        <v>700000</v>
      </c>
      <c r="G63" s="32">
        <v>7.74</v>
      </c>
      <c r="H63" s="32" t="s">
        <v>324</v>
      </c>
    </row>
    <row r="64" spans="1:28" customFormat="1" ht="15" customHeight="1">
      <c r="A64" s="83">
        <v>45538</v>
      </c>
      <c r="B64" s="32">
        <v>540936</v>
      </c>
      <c r="C64" s="31" t="s">
        <v>1055</v>
      </c>
      <c r="D64" s="31" t="s">
        <v>1057</v>
      </c>
      <c r="E64" s="31" t="s">
        <v>529</v>
      </c>
      <c r="F64" s="84">
        <v>131000</v>
      </c>
      <c r="G64" s="32">
        <v>8.08</v>
      </c>
      <c r="H64" s="32" t="s">
        <v>324</v>
      </c>
    </row>
    <row r="65" spans="1:8" customFormat="1" ht="15" customHeight="1">
      <c r="A65" s="83">
        <v>45538</v>
      </c>
      <c r="B65" s="32">
        <v>540936</v>
      </c>
      <c r="C65" s="31" t="s">
        <v>1055</v>
      </c>
      <c r="D65" s="31" t="s">
        <v>1057</v>
      </c>
      <c r="E65" s="31" t="s">
        <v>528</v>
      </c>
      <c r="F65" s="84">
        <v>222000</v>
      </c>
      <c r="G65" s="32">
        <v>8.86</v>
      </c>
      <c r="H65" s="32" t="s">
        <v>324</v>
      </c>
    </row>
    <row r="66" spans="1:8" customFormat="1" ht="15" customHeight="1">
      <c r="A66" s="83">
        <v>45538</v>
      </c>
      <c r="B66" s="32">
        <v>540936</v>
      </c>
      <c r="C66" s="31" t="s">
        <v>1055</v>
      </c>
      <c r="D66" s="31" t="s">
        <v>1058</v>
      </c>
      <c r="E66" s="31" t="s">
        <v>528</v>
      </c>
      <c r="F66" s="84">
        <v>215903</v>
      </c>
      <c r="G66" s="32">
        <v>8.6199999999999992</v>
      </c>
      <c r="H66" s="32" t="s">
        <v>324</v>
      </c>
    </row>
    <row r="67" spans="1:8" customFormat="1" ht="15" customHeight="1">
      <c r="A67" s="83">
        <v>45538</v>
      </c>
      <c r="B67" s="32">
        <v>540936</v>
      </c>
      <c r="C67" s="31" t="s">
        <v>1055</v>
      </c>
      <c r="D67" s="31" t="s">
        <v>1058</v>
      </c>
      <c r="E67" s="31" t="s">
        <v>529</v>
      </c>
      <c r="F67" s="84">
        <v>55903</v>
      </c>
      <c r="G67" s="32">
        <v>8.6199999999999992</v>
      </c>
      <c r="H67" s="32" t="s">
        <v>324</v>
      </c>
    </row>
    <row r="68" spans="1:8" customFormat="1" ht="15" customHeight="1">
      <c r="A68" s="83">
        <v>45538</v>
      </c>
      <c r="B68" s="32">
        <v>539206</v>
      </c>
      <c r="C68" s="31" t="s">
        <v>942</v>
      </c>
      <c r="D68" s="31" t="s">
        <v>1059</v>
      </c>
      <c r="E68" s="31" t="s">
        <v>529</v>
      </c>
      <c r="F68" s="84">
        <v>16845</v>
      </c>
      <c r="G68" s="32">
        <v>68.599999999999994</v>
      </c>
      <c r="H68" s="32" t="s">
        <v>324</v>
      </c>
    </row>
    <row r="69" spans="1:8" customFormat="1" ht="15" customHeight="1">
      <c r="A69" s="83">
        <v>45538</v>
      </c>
      <c r="B69" s="32">
        <v>543546</v>
      </c>
      <c r="C69" s="31" t="s">
        <v>1060</v>
      </c>
      <c r="D69" s="31" t="s">
        <v>1061</v>
      </c>
      <c r="E69" s="31" t="s">
        <v>528</v>
      </c>
      <c r="F69" s="84">
        <v>150000</v>
      </c>
      <c r="G69" s="32">
        <v>57.51</v>
      </c>
      <c r="H69" s="32" t="s">
        <v>324</v>
      </c>
    </row>
    <row r="70" spans="1:8" customFormat="1" ht="15" customHeight="1">
      <c r="A70" s="83">
        <v>45538</v>
      </c>
      <c r="B70" s="32">
        <v>526967</v>
      </c>
      <c r="C70" s="31" t="s">
        <v>1062</v>
      </c>
      <c r="D70" s="31" t="s">
        <v>975</v>
      </c>
      <c r="E70" s="31" t="s">
        <v>528</v>
      </c>
      <c r="F70" s="84">
        <v>44065</v>
      </c>
      <c r="G70" s="32">
        <v>6.55</v>
      </c>
      <c r="H70" s="32" t="s">
        <v>324</v>
      </c>
    </row>
    <row r="71" spans="1:8" customFormat="1" ht="15" customHeight="1">
      <c r="A71" s="83">
        <v>45538</v>
      </c>
      <c r="B71" s="32">
        <v>532847</v>
      </c>
      <c r="C71" s="31" t="s">
        <v>1063</v>
      </c>
      <c r="D71" s="31" t="s">
        <v>1064</v>
      </c>
      <c r="E71" s="31" t="s">
        <v>528</v>
      </c>
      <c r="F71" s="84">
        <v>293138</v>
      </c>
      <c r="G71" s="32">
        <v>90.94</v>
      </c>
      <c r="H71" s="32" t="s">
        <v>324</v>
      </c>
    </row>
    <row r="72" spans="1:8" customFormat="1" ht="15" customHeight="1">
      <c r="A72" s="83">
        <v>45538</v>
      </c>
      <c r="B72" s="32">
        <v>532847</v>
      </c>
      <c r="C72" s="31" t="s">
        <v>1063</v>
      </c>
      <c r="D72" s="31" t="s">
        <v>1065</v>
      </c>
      <c r="E72" s="31" t="s">
        <v>528</v>
      </c>
      <c r="F72" s="84">
        <v>9258</v>
      </c>
      <c r="G72" s="32">
        <v>88.91</v>
      </c>
      <c r="H72" s="32" t="s">
        <v>324</v>
      </c>
    </row>
    <row r="73" spans="1:8" customFormat="1" ht="15" customHeight="1">
      <c r="A73" s="83">
        <v>45538</v>
      </c>
      <c r="B73" s="32">
        <v>532847</v>
      </c>
      <c r="C73" s="31" t="s">
        <v>1063</v>
      </c>
      <c r="D73" s="31" t="s">
        <v>1065</v>
      </c>
      <c r="E73" s="31" t="s">
        <v>529</v>
      </c>
      <c r="F73" s="84">
        <v>110817</v>
      </c>
      <c r="G73" s="32">
        <v>90.13</v>
      </c>
      <c r="H73" s="32" t="s">
        <v>324</v>
      </c>
    </row>
    <row r="74" spans="1:8" customFormat="1" ht="15" customHeight="1">
      <c r="A74" s="83">
        <v>45538</v>
      </c>
      <c r="B74" s="32">
        <v>539175</v>
      </c>
      <c r="C74" s="31" t="s">
        <v>967</v>
      </c>
      <c r="D74" s="31" t="s">
        <v>968</v>
      </c>
      <c r="E74" s="31" t="s">
        <v>529</v>
      </c>
      <c r="F74" s="84">
        <v>313442</v>
      </c>
      <c r="G74" s="32">
        <v>6.39</v>
      </c>
      <c r="H74" s="32" t="s">
        <v>324</v>
      </c>
    </row>
    <row r="75" spans="1:8" customFormat="1" ht="15" customHeight="1">
      <c r="A75" s="83">
        <v>45538</v>
      </c>
      <c r="B75" s="32">
        <v>539175</v>
      </c>
      <c r="C75" s="31" t="s">
        <v>967</v>
      </c>
      <c r="D75" s="31" t="s">
        <v>969</v>
      </c>
      <c r="E75" s="31" t="s">
        <v>529</v>
      </c>
      <c r="F75" s="84">
        <v>435599</v>
      </c>
      <c r="G75" s="32">
        <v>6.43</v>
      </c>
      <c r="H75" s="32" t="s">
        <v>324</v>
      </c>
    </row>
    <row r="76" spans="1:8" customFormat="1" ht="15" customHeight="1">
      <c r="A76" s="83">
        <v>45538</v>
      </c>
      <c r="B76" s="32">
        <v>539175</v>
      </c>
      <c r="C76" s="31" t="s">
        <v>967</v>
      </c>
      <c r="D76" s="31" t="s">
        <v>1066</v>
      </c>
      <c r="E76" s="31" t="s">
        <v>528</v>
      </c>
      <c r="F76" s="84">
        <v>51071</v>
      </c>
      <c r="G76" s="32">
        <v>6.47</v>
      </c>
      <c r="H76" s="32" t="s">
        <v>324</v>
      </c>
    </row>
    <row r="77" spans="1:8" customFormat="1" ht="15" customHeight="1">
      <c r="A77" s="83">
        <v>45538</v>
      </c>
      <c r="B77" s="32">
        <v>539175</v>
      </c>
      <c r="C77" s="31" t="s">
        <v>967</v>
      </c>
      <c r="D77" s="31" t="s">
        <v>970</v>
      </c>
      <c r="E77" s="31" t="s">
        <v>528</v>
      </c>
      <c r="F77" s="84">
        <v>522000</v>
      </c>
      <c r="G77" s="32">
        <v>6.45</v>
      </c>
      <c r="H77" s="32" t="s">
        <v>324</v>
      </c>
    </row>
    <row r="78" spans="1:8" customFormat="1" ht="15" customHeight="1">
      <c r="A78" s="83">
        <v>45538</v>
      </c>
      <c r="B78" s="32">
        <v>539175</v>
      </c>
      <c r="C78" s="31" t="s">
        <v>967</v>
      </c>
      <c r="D78" s="31" t="s">
        <v>1067</v>
      </c>
      <c r="E78" s="31" t="s">
        <v>528</v>
      </c>
      <c r="F78" s="84">
        <v>92000</v>
      </c>
      <c r="G78" s="32">
        <v>6.48</v>
      </c>
      <c r="H78" s="32" t="s">
        <v>324</v>
      </c>
    </row>
    <row r="79" spans="1:8" customFormat="1" ht="15" customHeight="1">
      <c r="A79" s="83">
        <v>45538</v>
      </c>
      <c r="B79" s="32">
        <v>543951</v>
      </c>
      <c r="C79" s="31" t="s">
        <v>896</v>
      </c>
      <c r="D79" s="31" t="s">
        <v>897</v>
      </c>
      <c r="E79" s="31" t="s">
        <v>529</v>
      </c>
      <c r="F79" s="84">
        <v>72000</v>
      </c>
      <c r="G79" s="32">
        <v>66.94</v>
      </c>
      <c r="H79" s="32" t="s">
        <v>324</v>
      </c>
    </row>
    <row r="80" spans="1:8" customFormat="1" ht="15" customHeight="1">
      <c r="A80" s="83">
        <v>45538</v>
      </c>
      <c r="B80" s="32">
        <v>543951</v>
      </c>
      <c r="C80" s="31" t="s">
        <v>896</v>
      </c>
      <c r="D80" s="31" t="s">
        <v>1068</v>
      </c>
      <c r="E80" s="31" t="s">
        <v>528</v>
      </c>
      <c r="F80" s="84">
        <v>21000</v>
      </c>
      <c r="G80" s="32">
        <v>66.95</v>
      </c>
      <c r="H80" s="32" t="s">
        <v>324</v>
      </c>
    </row>
    <row r="81" spans="1:8" customFormat="1" ht="15" customHeight="1">
      <c r="A81" s="83">
        <v>45538</v>
      </c>
      <c r="B81" s="32">
        <v>514312</v>
      </c>
      <c r="C81" s="31" t="s">
        <v>1069</v>
      </c>
      <c r="D81" s="31" t="s">
        <v>1070</v>
      </c>
      <c r="E81" s="31" t="s">
        <v>529</v>
      </c>
      <c r="F81" s="84">
        <v>39020</v>
      </c>
      <c r="G81" s="32">
        <v>25.53</v>
      </c>
      <c r="H81" s="32" t="s">
        <v>324</v>
      </c>
    </row>
    <row r="82" spans="1:8" customFormat="1" ht="15" customHeight="1">
      <c r="A82" s="83">
        <v>45538</v>
      </c>
      <c r="B82" s="32">
        <v>514312</v>
      </c>
      <c r="C82" s="31" t="s">
        <v>1069</v>
      </c>
      <c r="D82" s="31" t="s">
        <v>1071</v>
      </c>
      <c r="E82" s="31" t="s">
        <v>528</v>
      </c>
      <c r="F82" s="84">
        <v>64970</v>
      </c>
      <c r="G82" s="32">
        <v>25.5</v>
      </c>
      <c r="H82" s="32" t="s">
        <v>324</v>
      </c>
    </row>
    <row r="83" spans="1:8" customFormat="1" ht="15" customHeight="1">
      <c r="A83" s="83">
        <v>45538</v>
      </c>
      <c r="B83" s="32">
        <v>544160</v>
      </c>
      <c r="C83" s="31" t="s">
        <v>1072</v>
      </c>
      <c r="D83" s="31" t="s">
        <v>1073</v>
      </c>
      <c r="E83" s="31" t="s">
        <v>528</v>
      </c>
      <c r="F83" s="84">
        <v>80000</v>
      </c>
      <c r="G83" s="32">
        <v>70.02</v>
      </c>
      <c r="H83" s="32" t="s">
        <v>324</v>
      </c>
    </row>
    <row r="84" spans="1:8" customFormat="1" ht="15" customHeight="1">
      <c r="A84" s="83">
        <v>45538</v>
      </c>
      <c r="B84" s="32">
        <v>544160</v>
      </c>
      <c r="C84" s="31" t="s">
        <v>1072</v>
      </c>
      <c r="D84" s="31" t="s">
        <v>1073</v>
      </c>
      <c r="E84" s="31" t="s">
        <v>529</v>
      </c>
      <c r="F84" s="84">
        <v>80000</v>
      </c>
      <c r="G84" s="32">
        <v>61.49</v>
      </c>
      <c r="H84" s="32" t="s">
        <v>324</v>
      </c>
    </row>
    <row r="85" spans="1:8" customFormat="1" ht="15" customHeight="1">
      <c r="A85" s="83">
        <v>45538</v>
      </c>
      <c r="B85" s="32">
        <v>544160</v>
      </c>
      <c r="C85" s="31" t="s">
        <v>1072</v>
      </c>
      <c r="D85" s="31" t="s">
        <v>1074</v>
      </c>
      <c r="E85" s="31" t="s">
        <v>528</v>
      </c>
      <c r="F85" s="84">
        <v>32000</v>
      </c>
      <c r="G85" s="32">
        <v>61.1</v>
      </c>
      <c r="H85" s="32" t="s">
        <v>324</v>
      </c>
    </row>
    <row r="86" spans="1:8" customFormat="1" ht="15" customHeight="1">
      <c r="A86" s="83">
        <v>45538</v>
      </c>
      <c r="B86" s="32">
        <v>526409</v>
      </c>
      <c r="C86" s="31" t="s">
        <v>1075</v>
      </c>
      <c r="D86" s="31" t="s">
        <v>1076</v>
      </c>
      <c r="E86" s="31" t="s">
        <v>529</v>
      </c>
      <c r="F86" s="84">
        <v>900535</v>
      </c>
      <c r="G86" s="32">
        <v>15.47</v>
      </c>
      <c r="H86" s="32" t="s">
        <v>324</v>
      </c>
    </row>
    <row r="87" spans="1:8" customFormat="1" ht="15" customHeight="1">
      <c r="A87" s="83">
        <v>45538</v>
      </c>
      <c r="B87" s="32">
        <v>533602</v>
      </c>
      <c r="C87" s="31" t="s">
        <v>914</v>
      </c>
      <c r="D87" s="31" t="s">
        <v>971</v>
      </c>
      <c r="E87" s="31" t="s">
        <v>529</v>
      </c>
      <c r="F87" s="84">
        <v>3937412</v>
      </c>
      <c r="G87" s="32">
        <v>2.65</v>
      </c>
      <c r="H87" s="32" t="s">
        <v>324</v>
      </c>
    </row>
    <row r="88" spans="1:8" customFormat="1" ht="15" customHeight="1">
      <c r="A88" s="83">
        <v>45538</v>
      </c>
      <c r="B88" s="32">
        <v>533602</v>
      </c>
      <c r="C88" s="31" t="s">
        <v>914</v>
      </c>
      <c r="D88" s="31" t="s">
        <v>970</v>
      </c>
      <c r="E88" s="31" t="s">
        <v>528</v>
      </c>
      <c r="F88" s="84">
        <v>1163337</v>
      </c>
      <c r="G88" s="32">
        <v>2.75</v>
      </c>
      <c r="H88" s="32" t="s">
        <v>324</v>
      </c>
    </row>
    <row r="89" spans="1:8" customFormat="1" ht="15" customHeight="1">
      <c r="A89" s="83">
        <v>45538</v>
      </c>
      <c r="B89" s="32">
        <v>533602</v>
      </c>
      <c r="C89" s="31" t="s">
        <v>914</v>
      </c>
      <c r="D89" s="31" t="s">
        <v>970</v>
      </c>
      <c r="E89" s="31" t="s">
        <v>529</v>
      </c>
      <c r="F89" s="84">
        <v>1842795</v>
      </c>
      <c r="G89" s="32">
        <v>2.61</v>
      </c>
      <c r="H89" s="32" t="s">
        <v>324</v>
      </c>
    </row>
    <row r="90" spans="1:8" customFormat="1" ht="15" customHeight="1">
      <c r="A90" s="83">
        <v>45538</v>
      </c>
      <c r="B90" s="32">
        <v>535910</v>
      </c>
      <c r="C90" s="31" t="s">
        <v>1077</v>
      </c>
      <c r="D90" s="31" t="s">
        <v>1078</v>
      </c>
      <c r="E90" s="31" t="s">
        <v>528</v>
      </c>
      <c r="F90" s="84">
        <v>810000</v>
      </c>
      <c r="G90" s="32">
        <v>13.4</v>
      </c>
      <c r="H90" s="32" t="s">
        <v>324</v>
      </c>
    </row>
    <row r="91" spans="1:8" customFormat="1" ht="15" customHeight="1">
      <c r="A91" s="83">
        <v>45538</v>
      </c>
      <c r="B91" s="32">
        <v>535910</v>
      </c>
      <c r="C91" s="31" t="s">
        <v>1077</v>
      </c>
      <c r="D91" s="31" t="s">
        <v>1079</v>
      </c>
      <c r="E91" s="31" t="s">
        <v>529</v>
      </c>
      <c r="F91" s="84">
        <v>810000</v>
      </c>
      <c r="G91" s="32">
        <v>13.39</v>
      </c>
      <c r="H91" s="32" t="s">
        <v>324</v>
      </c>
    </row>
    <row r="92" spans="1:8" customFormat="1" ht="15" customHeight="1">
      <c r="A92" s="83">
        <v>45538</v>
      </c>
      <c r="B92" s="32">
        <v>503776</v>
      </c>
      <c r="C92" s="31" t="s">
        <v>1080</v>
      </c>
      <c r="D92" s="31" t="s">
        <v>1081</v>
      </c>
      <c r="E92" s="31" t="s">
        <v>529</v>
      </c>
      <c r="F92" s="84">
        <v>689940</v>
      </c>
      <c r="G92" s="32">
        <v>63</v>
      </c>
      <c r="H92" s="32" t="s">
        <v>324</v>
      </c>
    </row>
    <row r="93" spans="1:8" customFormat="1" ht="15" customHeight="1">
      <c r="A93" s="83">
        <v>45538</v>
      </c>
      <c r="B93" s="32">
        <v>503776</v>
      </c>
      <c r="C93" s="31" t="s">
        <v>1080</v>
      </c>
      <c r="D93" s="31" t="s">
        <v>943</v>
      </c>
      <c r="E93" s="31" t="s">
        <v>528</v>
      </c>
      <c r="F93" s="84">
        <v>689940</v>
      </c>
      <c r="G93" s="32">
        <v>63</v>
      </c>
      <c r="H93" s="32" t="s">
        <v>324</v>
      </c>
    </row>
    <row r="94" spans="1:8" customFormat="1" ht="15" customHeight="1">
      <c r="A94" s="83">
        <v>45538</v>
      </c>
      <c r="B94" s="32">
        <v>539402</v>
      </c>
      <c r="C94" s="31" t="s">
        <v>1082</v>
      </c>
      <c r="D94" s="31" t="s">
        <v>873</v>
      </c>
      <c r="E94" s="31" t="s">
        <v>528</v>
      </c>
      <c r="F94" s="84">
        <v>100000</v>
      </c>
      <c r="G94" s="32">
        <v>12.6</v>
      </c>
      <c r="H94" s="32" t="s">
        <v>324</v>
      </c>
    </row>
    <row r="95" spans="1:8" customFormat="1" ht="15" customHeight="1">
      <c r="A95" s="83">
        <v>45538</v>
      </c>
      <c r="B95" s="32">
        <v>539402</v>
      </c>
      <c r="C95" s="31" t="s">
        <v>1082</v>
      </c>
      <c r="D95" s="31" t="s">
        <v>873</v>
      </c>
      <c r="E95" s="31" t="s">
        <v>529</v>
      </c>
      <c r="F95" s="84">
        <v>100000</v>
      </c>
      <c r="G95" s="32">
        <v>12.6</v>
      </c>
      <c r="H95" s="32" t="s">
        <v>324</v>
      </c>
    </row>
    <row r="96" spans="1:8" customFormat="1" ht="15" customHeight="1">
      <c r="A96" s="83">
        <v>45538</v>
      </c>
      <c r="B96" s="32">
        <v>517431</v>
      </c>
      <c r="C96" s="31" t="s">
        <v>1083</v>
      </c>
      <c r="D96" s="31" t="s">
        <v>1084</v>
      </c>
      <c r="E96" s="31" t="s">
        <v>529</v>
      </c>
      <c r="F96" s="84">
        <v>88200</v>
      </c>
      <c r="G96" s="32">
        <v>24.2</v>
      </c>
      <c r="H96" s="32" t="s">
        <v>324</v>
      </c>
    </row>
    <row r="97" spans="1:8" customFormat="1" ht="15" customHeight="1">
      <c r="A97" s="83">
        <v>45538</v>
      </c>
      <c r="B97" s="32">
        <v>517431</v>
      </c>
      <c r="C97" s="31" t="s">
        <v>1083</v>
      </c>
      <c r="D97" s="31" t="s">
        <v>1085</v>
      </c>
      <c r="E97" s="31" t="s">
        <v>528</v>
      </c>
      <c r="F97" s="84">
        <v>21000</v>
      </c>
      <c r="G97" s="32">
        <v>24.1</v>
      </c>
      <c r="H97" s="32" t="s">
        <v>324</v>
      </c>
    </row>
    <row r="98" spans="1:8" customFormat="1" ht="15" customHeight="1">
      <c r="A98" s="83">
        <v>45538</v>
      </c>
      <c r="B98" s="32">
        <v>517431</v>
      </c>
      <c r="C98" s="31" t="s">
        <v>1083</v>
      </c>
      <c r="D98" s="31" t="s">
        <v>1086</v>
      </c>
      <c r="E98" s="31" t="s">
        <v>528</v>
      </c>
      <c r="F98" s="84">
        <v>40102</v>
      </c>
      <c r="G98" s="32">
        <v>24.01</v>
      </c>
      <c r="H98" s="32" t="s">
        <v>324</v>
      </c>
    </row>
    <row r="99" spans="1:8" customFormat="1" ht="15" customHeight="1">
      <c r="A99" s="83">
        <v>45538</v>
      </c>
      <c r="B99" s="32">
        <v>543579</v>
      </c>
      <c r="C99" s="31" t="s">
        <v>972</v>
      </c>
      <c r="D99" s="31" t="s">
        <v>1087</v>
      </c>
      <c r="E99" s="31" t="s">
        <v>528</v>
      </c>
      <c r="F99" s="84">
        <v>300000</v>
      </c>
      <c r="G99" s="32">
        <v>13.07</v>
      </c>
      <c r="H99" s="32" t="s">
        <v>324</v>
      </c>
    </row>
    <row r="100" spans="1:8" customFormat="1" ht="15" customHeight="1">
      <c r="A100" s="83">
        <v>45538</v>
      </c>
      <c r="B100" s="32">
        <v>543579</v>
      </c>
      <c r="C100" s="31" t="s">
        <v>972</v>
      </c>
      <c r="D100" s="31" t="s">
        <v>1088</v>
      </c>
      <c r="E100" s="31" t="s">
        <v>529</v>
      </c>
      <c r="F100" s="84">
        <v>136000</v>
      </c>
      <c r="G100" s="32">
        <v>12.69</v>
      </c>
      <c r="H100" s="32" t="s">
        <v>324</v>
      </c>
    </row>
    <row r="101" spans="1:8" customFormat="1" ht="15" customHeight="1">
      <c r="A101" s="83">
        <v>45538</v>
      </c>
      <c r="B101" s="32">
        <v>543579</v>
      </c>
      <c r="C101" s="31" t="s">
        <v>972</v>
      </c>
      <c r="D101" s="31" t="s">
        <v>973</v>
      </c>
      <c r="E101" s="31" t="s">
        <v>529</v>
      </c>
      <c r="F101" s="84">
        <v>552000</v>
      </c>
      <c r="G101" s="32">
        <v>13.03</v>
      </c>
      <c r="H101" s="32" t="s">
        <v>324</v>
      </c>
    </row>
    <row r="102" spans="1:8" customFormat="1" ht="15" customHeight="1">
      <c r="A102" s="83">
        <v>45538</v>
      </c>
      <c r="B102" s="32">
        <v>543579</v>
      </c>
      <c r="C102" s="31" t="s">
        <v>972</v>
      </c>
      <c r="D102" s="31" t="s">
        <v>1089</v>
      </c>
      <c r="E102" s="31" t="s">
        <v>528</v>
      </c>
      <c r="F102" s="84">
        <v>188000</v>
      </c>
      <c r="G102" s="32">
        <v>12.98</v>
      </c>
      <c r="H102" s="32" t="s">
        <v>324</v>
      </c>
    </row>
    <row r="103" spans="1:8" customFormat="1" ht="15" customHeight="1">
      <c r="A103" s="83">
        <v>45538</v>
      </c>
      <c r="B103" s="32">
        <v>543305</v>
      </c>
      <c r="C103" s="31" t="s">
        <v>974</v>
      </c>
      <c r="D103" s="31" t="s">
        <v>1090</v>
      </c>
      <c r="E103" s="31" t="s">
        <v>529</v>
      </c>
      <c r="F103" s="84">
        <v>48000</v>
      </c>
      <c r="G103" s="32">
        <v>10.63</v>
      </c>
      <c r="H103" s="32" t="s">
        <v>324</v>
      </c>
    </row>
    <row r="104" spans="1:8" customFormat="1" ht="15" customHeight="1">
      <c r="A104" s="83">
        <v>45538</v>
      </c>
      <c r="B104" s="32">
        <v>511557</v>
      </c>
      <c r="C104" s="31" t="s">
        <v>1091</v>
      </c>
      <c r="D104" s="31" t="s">
        <v>1092</v>
      </c>
      <c r="E104" s="31" t="s">
        <v>529</v>
      </c>
      <c r="F104" s="84">
        <v>2500000</v>
      </c>
      <c r="G104" s="32">
        <v>1.78</v>
      </c>
      <c r="H104" s="32" t="s">
        <v>324</v>
      </c>
    </row>
    <row r="105" spans="1:8" customFormat="1" ht="15" customHeight="1">
      <c r="A105" s="83">
        <v>45538</v>
      </c>
      <c r="B105" s="32">
        <v>511557</v>
      </c>
      <c r="C105" s="31" t="s">
        <v>1091</v>
      </c>
      <c r="D105" s="31" t="s">
        <v>1093</v>
      </c>
      <c r="E105" s="31" t="s">
        <v>528</v>
      </c>
      <c r="F105" s="84">
        <v>1500000</v>
      </c>
      <c r="G105" s="32">
        <v>1.78</v>
      </c>
      <c r="H105" s="32" t="s">
        <v>324</v>
      </c>
    </row>
    <row r="106" spans="1:8" customFormat="1" ht="15" customHeight="1">
      <c r="A106" s="83">
        <v>45538</v>
      </c>
      <c r="B106" s="32">
        <v>512591</v>
      </c>
      <c r="C106" s="31" t="s">
        <v>1094</v>
      </c>
      <c r="D106" s="31" t="s">
        <v>1095</v>
      </c>
      <c r="E106" s="31" t="s">
        <v>529</v>
      </c>
      <c r="F106" s="84">
        <v>900000</v>
      </c>
      <c r="G106" s="32">
        <v>14.75</v>
      </c>
      <c r="H106" s="32" t="s">
        <v>324</v>
      </c>
    </row>
    <row r="107" spans="1:8" customFormat="1" ht="15" customHeight="1">
      <c r="A107" s="83">
        <v>45538</v>
      </c>
      <c r="B107" s="32">
        <v>512591</v>
      </c>
      <c r="C107" s="31" t="s">
        <v>1094</v>
      </c>
      <c r="D107" s="31" t="s">
        <v>1096</v>
      </c>
      <c r="E107" s="31" t="s">
        <v>529</v>
      </c>
      <c r="F107" s="84">
        <v>600462</v>
      </c>
      <c r="G107" s="32">
        <v>14.72</v>
      </c>
      <c r="H107" s="32" t="s">
        <v>324</v>
      </c>
    </row>
    <row r="108" spans="1:8" customFormat="1" ht="15" customHeight="1">
      <c r="A108" s="83">
        <v>45538</v>
      </c>
      <c r="B108" s="32">
        <v>512591</v>
      </c>
      <c r="C108" s="31" t="s">
        <v>1094</v>
      </c>
      <c r="D108" s="31" t="s">
        <v>1096</v>
      </c>
      <c r="E108" s="31" t="s">
        <v>528</v>
      </c>
      <c r="F108" s="84">
        <v>597396</v>
      </c>
      <c r="G108" s="32">
        <v>14.75</v>
      </c>
      <c r="H108" s="32" t="s">
        <v>324</v>
      </c>
    </row>
    <row r="109" spans="1:8" customFormat="1" ht="15" customHeight="1">
      <c r="A109" s="83">
        <v>45538</v>
      </c>
      <c r="B109" s="32">
        <v>512591</v>
      </c>
      <c r="C109" s="31" t="s">
        <v>1094</v>
      </c>
      <c r="D109" s="31" t="s">
        <v>1097</v>
      </c>
      <c r="E109" s="31" t="s">
        <v>528</v>
      </c>
      <c r="F109" s="84">
        <v>598900</v>
      </c>
      <c r="G109" s="32">
        <v>14.72</v>
      </c>
      <c r="H109" s="32" t="s">
        <v>324</v>
      </c>
    </row>
    <row r="110" spans="1:8" customFormat="1" ht="15" customHeight="1">
      <c r="A110" s="83">
        <v>45538</v>
      </c>
      <c r="B110" s="32">
        <v>538452</v>
      </c>
      <c r="C110" s="31" t="s">
        <v>1098</v>
      </c>
      <c r="D110" s="31" t="s">
        <v>963</v>
      </c>
      <c r="E110" s="31" t="s">
        <v>529</v>
      </c>
      <c r="F110" s="84">
        <v>89638</v>
      </c>
      <c r="G110" s="32">
        <v>24.1</v>
      </c>
      <c r="H110" s="32" t="s">
        <v>324</v>
      </c>
    </row>
    <row r="111" spans="1:8" customFormat="1" ht="15" customHeight="1">
      <c r="A111" s="83">
        <v>45538</v>
      </c>
      <c r="B111" s="32">
        <v>538452</v>
      </c>
      <c r="C111" s="31" t="s">
        <v>1098</v>
      </c>
      <c r="D111" s="31" t="s">
        <v>1099</v>
      </c>
      <c r="E111" s="31" t="s">
        <v>528</v>
      </c>
      <c r="F111" s="84">
        <v>130000</v>
      </c>
      <c r="G111" s="32">
        <v>24.19</v>
      </c>
      <c r="H111" s="32" t="s">
        <v>324</v>
      </c>
    </row>
    <row r="112" spans="1:8" customFormat="1" ht="15" customHeight="1">
      <c r="A112" s="83">
        <v>45538</v>
      </c>
      <c r="B112" s="32">
        <v>538452</v>
      </c>
      <c r="C112" s="31" t="s">
        <v>1098</v>
      </c>
      <c r="D112" s="31" t="s">
        <v>1100</v>
      </c>
      <c r="E112" s="31" t="s">
        <v>529</v>
      </c>
      <c r="F112" s="84">
        <v>31600</v>
      </c>
      <c r="G112" s="32">
        <v>24.54</v>
      </c>
      <c r="H112" s="32" t="s">
        <v>324</v>
      </c>
    </row>
    <row r="113" spans="1:8" customFormat="1" ht="15" customHeight="1">
      <c r="A113" s="83">
        <v>45538</v>
      </c>
      <c r="B113" s="32">
        <v>538452</v>
      </c>
      <c r="C113" s="31" t="s">
        <v>1098</v>
      </c>
      <c r="D113" s="31" t="s">
        <v>1100</v>
      </c>
      <c r="E113" s="31" t="s">
        <v>528</v>
      </c>
      <c r="F113" s="84">
        <v>10800</v>
      </c>
      <c r="G113" s="32">
        <v>24.19</v>
      </c>
      <c r="H113" s="32" t="s">
        <v>324</v>
      </c>
    </row>
    <row r="114" spans="1:8" customFormat="1" ht="15" customHeight="1">
      <c r="A114" s="83">
        <v>45538</v>
      </c>
      <c r="B114" s="32">
        <v>538452</v>
      </c>
      <c r="C114" s="31" t="s">
        <v>1098</v>
      </c>
      <c r="D114" s="31" t="s">
        <v>963</v>
      </c>
      <c r="E114" s="31" t="s">
        <v>528</v>
      </c>
      <c r="F114" s="84">
        <v>72754</v>
      </c>
      <c r="G114" s="32">
        <v>23.41</v>
      </c>
      <c r="H114" s="32" t="s">
        <v>324</v>
      </c>
    </row>
    <row r="115" spans="1:8" customFormat="1" ht="15" customHeight="1">
      <c r="A115" s="83">
        <v>45538</v>
      </c>
      <c r="B115" s="32">
        <v>538452</v>
      </c>
      <c r="C115" s="31" t="s">
        <v>1098</v>
      </c>
      <c r="D115" s="31" t="s">
        <v>1101</v>
      </c>
      <c r="E115" s="31" t="s">
        <v>529</v>
      </c>
      <c r="F115" s="84">
        <v>38304</v>
      </c>
      <c r="G115" s="32">
        <v>23.5</v>
      </c>
      <c r="H115" s="32" t="s">
        <v>324</v>
      </c>
    </row>
    <row r="116" spans="1:8" customFormat="1" ht="15" customHeight="1">
      <c r="A116" s="83">
        <v>45538</v>
      </c>
      <c r="B116" s="32">
        <v>539495</v>
      </c>
      <c r="C116" s="31" t="s">
        <v>1102</v>
      </c>
      <c r="D116" s="31" t="s">
        <v>1103</v>
      </c>
      <c r="E116" s="31" t="s">
        <v>528</v>
      </c>
      <c r="F116" s="84">
        <v>11000</v>
      </c>
      <c r="G116" s="32">
        <v>43.21</v>
      </c>
      <c r="H116" s="32" t="s">
        <v>324</v>
      </c>
    </row>
    <row r="117" spans="1:8" customFormat="1" ht="15" customHeight="1">
      <c r="A117" s="83">
        <v>45538</v>
      </c>
      <c r="B117" s="32">
        <v>539495</v>
      </c>
      <c r="C117" s="31" t="s">
        <v>1102</v>
      </c>
      <c r="D117" s="31" t="s">
        <v>1104</v>
      </c>
      <c r="E117" s="31" t="s">
        <v>529</v>
      </c>
      <c r="F117" s="84">
        <v>27000</v>
      </c>
      <c r="G117" s="32">
        <v>43.21</v>
      </c>
      <c r="H117" s="32" t="s">
        <v>324</v>
      </c>
    </row>
    <row r="118" spans="1:8" customFormat="1" ht="15" customHeight="1">
      <c r="A118" s="83">
        <v>45538</v>
      </c>
      <c r="B118" s="32">
        <v>539495</v>
      </c>
      <c r="C118" s="31" t="s">
        <v>1102</v>
      </c>
      <c r="D118" s="31" t="s">
        <v>1105</v>
      </c>
      <c r="E118" s="31" t="s">
        <v>529</v>
      </c>
      <c r="F118" s="84">
        <v>18435</v>
      </c>
      <c r="G118" s="32">
        <v>43.21</v>
      </c>
      <c r="H118" s="32" t="s">
        <v>324</v>
      </c>
    </row>
    <row r="119" spans="1:8" customFormat="1" ht="15" customHeight="1">
      <c r="A119" s="83">
        <v>45538</v>
      </c>
      <c r="B119" s="32">
        <v>539495</v>
      </c>
      <c r="C119" s="31" t="s">
        <v>1102</v>
      </c>
      <c r="D119" s="31" t="s">
        <v>1106</v>
      </c>
      <c r="E119" s="31" t="s">
        <v>528</v>
      </c>
      <c r="F119" s="84">
        <v>27000</v>
      </c>
      <c r="G119" s="32">
        <v>43.21</v>
      </c>
      <c r="H119" s="32" t="s">
        <v>324</v>
      </c>
    </row>
    <row r="120" spans="1:8" customFormat="1" ht="15" customHeight="1">
      <c r="A120" s="83">
        <v>45538</v>
      </c>
      <c r="B120" s="32">
        <v>539673</v>
      </c>
      <c r="C120" s="31" t="s">
        <v>1107</v>
      </c>
      <c r="D120" s="31" t="s">
        <v>1108</v>
      </c>
      <c r="E120" s="31" t="s">
        <v>528</v>
      </c>
      <c r="F120" s="84">
        <v>119608</v>
      </c>
      <c r="G120" s="32">
        <v>2.5299999999999998</v>
      </c>
      <c r="H120" s="32" t="s">
        <v>324</v>
      </c>
    </row>
    <row r="121" spans="1:8" customFormat="1" ht="15" customHeight="1">
      <c r="A121" s="83">
        <v>45538</v>
      </c>
      <c r="B121" s="32">
        <v>539673</v>
      </c>
      <c r="C121" s="31" t="s">
        <v>1107</v>
      </c>
      <c r="D121" s="31" t="s">
        <v>1109</v>
      </c>
      <c r="E121" s="31" t="s">
        <v>529</v>
      </c>
      <c r="F121" s="84">
        <v>100019</v>
      </c>
      <c r="G121" s="32">
        <v>2.5299999999999998</v>
      </c>
      <c r="H121" s="32" t="s">
        <v>324</v>
      </c>
    </row>
    <row r="122" spans="1:8" customFormat="1" ht="15" customHeight="1">
      <c r="A122" s="83">
        <v>45538</v>
      </c>
      <c r="B122" s="32">
        <v>539673</v>
      </c>
      <c r="C122" s="31" t="s">
        <v>1107</v>
      </c>
      <c r="D122" s="31" t="s">
        <v>1110</v>
      </c>
      <c r="E122" s="31" t="s">
        <v>529</v>
      </c>
      <c r="F122" s="84">
        <v>109000</v>
      </c>
      <c r="G122" s="32">
        <v>2.37</v>
      </c>
      <c r="H122" s="32" t="s">
        <v>324</v>
      </c>
    </row>
    <row r="123" spans="1:8" customFormat="1" ht="15" customHeight="1">
      <c r="A123" s="83">
        <v>45538</v>
      </c>
      <c r="B123" s="32">
        <v>539760</v>
      </c>
      <c r="C123" s="31" t="s">
        <v>976</v>
      </c>
      <c r="D123" s="31" t="s">
        <v>1111</v>
      </c>
      <c r="E123" s="31" t="s">
        <v>528</v>
      </c>
      <c r="F123" s="84">
        <v>67000</v>
      </c>
      <c r="G123" s="32">
        <v>148.1</v>
      </c>
      <c r="H123" s="32" t="s">
        <v>324</v>
      </c>
    </row>
    <row r="124" spans="1:8" customFormat="1" ht="15" customHeight="1">
      <c r="A124" s="83">
        <v>45538</v>
      </c>
      <c r="B124" s="32">
        <v>539760</v>
      </c>
      <c r="C124" s="31" t="s">
        <v>976</v>
      </c>
      <c r="D124" s="31" t="s">
        <v>1112</v>
      </c>
      <c r="E124" s="31" t="s">
        <v>529</v>
      </c>
      <c r="F124" s="84">
        <v>157964</v>
      </c>
      <c r="G124" s="32">
        <v>148.1</v>
      </c>
      <c r="H124" s="32" t="s">
        <v>324</v>
      </c>
    </row>
    <row r="125" spans="1:8" customFormat="1" ht="15" customHeight="1">
      <c r="A125" s="83">
        <v>45538</v>
      </c>
      <c r="B125" s="32">
        <v>543256</v>
      </c>
      <c r="C125" s="31" t="s">
        <v>977</v>
      </c>
      <c r="D125" s="31" t="s">
        <v>978</v>
      </c>
      <c r="E125" s="31" t="s">
        <v>529</v>
      </c>
      <c r="F125" s="84">
        <v>87891</v>
      </c>
      <c r="G125" s="32">
        <v>21.86</v>
      </c>
      <c r="H125" s="32" t="s">
        <v>324</v>
      </c>
    </row>
    <row r="126" spans="1:8" customFormat="1" ht="15" customHeight="1">
      <c r="A126" s="83">
        <v>45538</v>
      </c>
      <c r="B126" s="32">
        <v>544189</v>
      </c>
      <c r="C126" s="31" t="s">
        <v>1113</v>
      </c>
      <c r="D126" s="31" t="s">
        <v>1114</v>
      </c>
      <c r="E126" s="31" t="s">
        <v>528</v>
      </c>
      <c r="F126" s="84">
        <v>61000</v>
      </c>
      <c r="G126" s="32">
        <v>181.22</v>
      </c>
      <c r="H126" s="32" t="s">
        <v>324</v>
      </c>
    </row>
    <row r="127" spans="1:8" customFormat="1" ht="15" customHeight="1">
      <c r="A127" s="83">
        <v>45538</v>
      </c>
      <c r="B127" s="32">
        <v>534708</v>
      </c>
      <c r="C127" s="31" t="s">
        <v>1115</v>
      </c>
      <c r="D127" s="31" t="s">
        <v>1116</v>
      </c>
      <c r="E127" s="31" t="s">
        <v>528</v>
      </c>
      <c r="F127" s="84">
        <v>63000</v>
      </c>
      <c r="G127" s="32">
        <v>31.38</v>
      </c>
      <c r="H127" s="32" t="s">
        <v>324</v>
      </c>
    </row>
    <row r="128" spans="1:8" customFormat="1" ht="15" customHeight="1">
      <c r="A128" s="83">
        <v>45538</v>
      </c>
      <c r="B128" s="32">
        <v>543963</v>
      </c>
      <c r="C128" s="31" t="s">
        <v>979</v>
      </c>
      <c r="D128" s="31" t="s">
        <v>1117</v>
      </c>
      <c r="E128" s="31" t="s">
        <v>529</v>
      </c>
      <c r="F128" s="84">
        <v>108000</v>
      </c>
      <c r="G128" s="32">
        <v>44.49</v>
      </c>
      <c r="H128" s="32" t="s">
        <v>324</v>
      </c>
    </row>
    <row r="129" spans="1:8" customFormat="1" ht="15" customHeight="1">
      <c r="A129" s="83">
        <v>45538</v>
      </c>
      <c r="B129" s="32">
        <v>543963</v>
      </c>
      <c r="C129" s="31" t="s">
        <v>979</v>
      </c>
      <c r="D129" s="31" t="s">
        <v>1117</v>
      </c>
      <c r="E129" s="31" t="s">
        <v>528</v>
      </c>
      <c r="F129" s="84">
        <v>108000</v>
      </c>
      <c r="G129" s="32">
        <v>46.25</v>
      </c>
      <c r="H129" s="32" t="s">
        <v>324</v>
      </c>
    </row>
    <row r="130" spans="1:8" customFormat="1" ht="15" customHeight="1">
      <c r="A130" s="83">
        <v>45538</v>
      </c>
      <c r="B130" s="32">
        <v>543963</v>
      </c>
      <c r="C130" s="31" t="s">
        <v>979</v>
      </c>
      <c r="D130" s="31" t="s">
        <v>981</v>
      </c>
      <c r="E130" s="31" t="s">
        <v>529</v>
      </c>
      <c r="F130" s="84">
        <v>99000</v>
      </c>
      <c r="G130" s="32">
        <v>46.07</v>
      </c>
      <c r="H130" s="32" t="s">
        <v>324</v>
      </c>
    </row>
    <row r="131" spans="1:8" customFormat="1" ht="15" customHeight="1">
      <c r="A131" s="83">
        <v>45538</v>
      </c>
      <c r="B131" s="32">
        <v>543963</v>
      </c>
      <c r="C131" s="31" t="s">
        <v>979</v>
      </c>
      <c r="D131" s="31" t="s">
        <v>980</v>
      </c>
      <c r="E131" s="31" t="s">
        <v>529</v>
      </c>
      <c r="F131" s="84">
        <v>297000</v>
      </c>
      <c r="G131" s="32">
        <v>46.26</v>
      </c>
      <c r="H131" s="32" t="s">
        <v>324</v>
      </c>
    </row>
    <row r="132" spans="1:8" customFormat="1" ht="15" customHeight="1">
      <c r="A132" s="83">
        <v>45538</v>
      </c>
      <c r="B132" s="32">
        <v>533014</v>
      </c>
      <c r="C132" s="31" t="s">
        <v>1118</v>
      </c>
      <c r="D132" s="31" t="s">
        <v>1119</v>
      </c>
      <c r="E132" s="31" t="s">
        <v>528</v>
      </c>
      <c r="F132" s="84">
        <v>390000</v>
      </c>
      <c r="G132" s="32">
        <v>93.5</v>
      </c>
      <c r="H132" s="32" t="s">
        <v>324</v>
      </c>
    </row>
    <row r="133" spans="1:8" customFormat="1" ht="15" customHeight="1">
      <c r="A133" s="83">
        <v>45538</v>
      </c>
      <c r="B133" s="32">
        <v>543990</v>
      </c>
      <c r="C133" s="31" t="s">
        <v>867</v>
      </c>
      <c r="D133" s="31" t="s">
        <v>1120</v>
      </c>
      <c r="E133" s="31" t="s">
        <v>529</v>
      </c>
      <c r="F133" s="84">
        <v>2300000</v>
      </c>
      <c r="G133" s="32">
        <v>1444.27</v>
      </c>
      <c r="H133" s="32" t="s">
        <v>324</v>
      </c>
    </row>
    <row r="134" spans="1:8" customFormat="1" ht="15" customHeight="1">
      <c r="A134" s="83">
        <v>45538</v>
      </c>
      <c r="B134" s="32">
        <v>543990</v>
      </c>
      <c r="C134" s="31" t="s">
        <v>867</v>
      </c>
      <c r="D134" s="31" t="s">
        <v>1121</v>
      </c>
      <c r="E134" s="31" t="s">
        <v>529</v>
      </c>
      <c r="F134" s="84">
        <v>1700000</v>
      </c>
      <c r="G134" s="32">
        <v>1432.2</v>
      </c>
      <c r="H134" s="32" t="s">
        <v>324</v>
      </c>
    </row>
    <row r="135" spans="1:8" customFormat="1" ht="15" customHeight="1">
      <c r="A135" s="83">
        <v>45538</v>
      </c>
      <c r="B135" s="32">
        <v>539217</v>
      </c>
      <c r="C135" s="31" t="s">
        <v>926</v>
      </c>
      <c r="D135" s="31" t="s">
        <v>982</v>
      </c>
      <c r="E135" s="31" t="s">
        <v>529</v>
      </c>
      <c r="F135" s="84">
        <v>5000819</v>
      </c>
      <c r="G135" s="32">
        <v>1.96</v>
      </c>
      <c r="H135" s="32" t="s">
        <v>324</v>
      </c>
    </row>
    <row r="136" spans="1:8" customFormat="1" ht="15" customHeight="1">
      <c r="A136" s="83">
        <v>45538</v>
      </c>
      <c r="B136" s="32">
        <v>540914</v>
      </c>
      <c r="C136" s="31" t="s">
        <v>1122</v>
      </c>
      <c r="D136" s="31" t="s">
        <v>1000</v>
      </c>
      <c r="E136" s="31" t="s">
        <v>529</v>
      </c>
      <c r="F136" s="84">
        <v>17000</v>
      </c>
      <c r="G136" s="32">
        <v>10.07</v>
      </c>
      <c r="H136" s="32" t="s">
        <v>324</v>
      </c>
    </row>
    <row r="137" spans="1:8" customFormat="1" ht="15" customHeight="1">
      <c r="A137" s="83">
        <v>45538</v>
      </c>
      <c r="B137" s="32">
        <v>540914</v>
      </c>
      <c r="C137" s="31" t="s">
        <v>1122</v>
      </c>
      <c r="D137" s="31" t="s">
        <v>1000</v>
      </c>
      <c r="E137" s="31" t="s">
        <v>528</v>
      </c>
      <c r="F137" s="84">
        <v>67484</v>
      </c>
      <c r="G137" s="32">
        <v>10.29</v>
      </c>
      <c r="H137" s="32" t="s">
        <v>324</v>
      </c>
    </row>
    <row r="138" spans="1:8" customFormat="1" ht="15" customHeight="1">
      <c r="A138" s="83">
        <v>45538</v>
      </c>
      <c r="B138" s="32">
        <v>540492</v>
      </c>
      <c r="C138" s="31" t="s">
        <v>1123</v>
      </c>
      <c r="D138" s="31" t="s">
        <v>966</v>
      </c>
      <c r="E138" s="31" t="s">
        <v>529</v>
      </c>
      <c r="F138" s="84">
        <v>186181</v>
      </c>
      <c r="G138" s="32">
        <v>103.3</v>
      </c>
      <c r="H138" s="32" t="s">
        <v>324</v>
      </c>
    </row>
    <row r="139" spans="1:8" customFormat="1" ht="15" customHeight="1">
      <c r="A139" s="83">
        <v>45538</v>
      </c>
      <c r="B139" s="32">
        <v>540492</v>
      </c>
      <c r="C139" s="31" t="s">
        <v>1123</v>
      </c>
      <c r="D139" s="31" t="s">
        <v>966</v>
      </c>
      <c r="E139" s="31" t="s">
        <v>528</v>
      </c>
      <c r="F139" s="84">
        <v>472068</v>
      </c>
      <c r="G139" s="32">
        <v>102.88</v>
      </c>
      <c r="H139" s="32" t="s">
        <v>324</v>
      </c>
    </row>
    <row r="140" spans="1:8" customFormat="1" ht="15" customHeight="1">
      <c r="A140" s="83">
        <v>45538</v>
      </c>
      <c r="B140" s="32">
        <v>513575</v>
      </c>
      <c r="C140" s="31" t="s">
        <v>1124</v>
      </c>
      <c r="D140" s="31" t="s">
        <v>1125</v>
      </c>
      <c r="E140" s="31" t="s">
        <v>528</v>
      </c>
      <c r="F140" s="84">
        <v>27000</v>
      </c>
      <c r="G140" s="32">
        <v>67.62</v>
      </c>
      <c r="H140" s="32" t="s">
        <v>324</v>
      </c>
    </row>
    <row r="141" spans="1:8" customFormat="1" ht="15" customHeight="1">
      <c r="A141" s="83">
        <v>45538</v>
      </c>
      <c r="B141" s="32">
        <v>543828</v>
      </c>
      <c r="C141" s="31" t="s">
        <v>1126</v>
      </c>
      <c r="D141" s="31" t="s">
        <v>1127</v>
      </c>
      <c r="E141" s="31" t="s">
        <v>528</v>
      </c>
      <c r="F141" s="84">
        <v>123200</v>
      </c>
      <c r="G141" s="32">
        <v>183.8</v>
      </c>
      <c r="H141" s="32" t="s">
        <v>324</v>
      </c>
    </row>
    <row r="142" spans="1:8" customFormat="1" ht="15" customHeight="1">
      <c r="A142" s="83">
        <v>45538</v>
      </c>
      <c r="B142" s="32">
        <v>541701</v>
      </c>
      <c r="C142" s="31" t="s">
        <v>1128</v>
      </c>
      <c r="D142" s="31" t="s">
        <v>1129</v>
      </c>
      <c r="E142" s="31" t="s">
        <v>528</v>
      </c>
      <c r="F142" s="84">
        <v>420600</v>
      </c>
      <c r="G142" s="32">
        <v>352.42</v>
      </c>
      <c r="H142" s="32" t="s">
        <v>324</v>
      </c>
    </row>
    <row r="143" spans="1:8" customFormat="1" ht="15" customHeight="1">
      <c r="A143" s="83">
        <v>45538</v>
      </c>
      <c r="B143" s="32">
        <v>541701</v>
      </c>
      <c r="C143" s="31" t="s">
        <v>1128</v>
      </c>
      <c r="D143" s="31" t="s">
        <v>1130</v>
      </c>
      <c r="E143" s="31" t="s">
        <v>529</v>
      </c>
      <c r="F143" s="84">
        <v>422700</v>
      </c>
      <c r="G143" s="32">
        <v>352.41</v>
      </c>
      <c r="H143" s="32" t="s">
        <v>324</v>
      </c>
    </row>
    <row r="144" spans="1:8" customFormat="1" ht="15" customHeight="1">
      <c r="A144" s="83">
        <v>45538</v>
      </c>
      <c r="B144" s="32">
        <v>543745</v>
      </c>
      <c r="C144" s="31" t="s">
        <v>983</v>
      </c>
      <c r="D144" s="31" t="s">
        <v>984</v>
      </c>
      <c r="E144" s="31" t="s">
        <v>529</v>
      </c>
      <c r="F144" s="84">
        <v>210000</v>
      </c>
      <c r="G144" s="32">
        <v>16.920000000000002</v>
      </c>
      <c r="H144" s="32" t="s">
        <v>324</v>
      </c>
    </row>
    <row r="145" spans="1:8" customFormat="1" ht="15" customHeight="1">
      <c r="A145" s="83">
        <v>45538</v>
      </c>
      <c r="B145" s="32">
        <v>543745</v>
      </c>
      <c r="C145" s="31" t="s">
        <v>983</v>
      </c>
      <c r="D145" s="31" t="s">
        <v>1131</v>
      </c>
      <c r="E145" s="31" t="s">
        <v>528</v>
      </c>
      <c r="F145" s="84">
        <v>198000</v>
      </c>
      <c r="G145" s="32">
        <v>16.95</v>
      </c>
      <c r="H145" s="32" t="s">
        <v>324</v>
      </c>
    </row>
    <row r="146" spans="1:8" customFormat="1" ht="15" customHeight="1">
      <c r="A146" s="83">
        <v>45538</v>
      </c>
      <c r="B146" s="32">
        <v>544186</v>
      </c>
      <c r="C146" s="31" t="s">
        <v>944</v>
      </c>
      <c r="D146" s="31" t="s">
        <v>945</v>
      </c>
      <c r="E146" s="31" t="s">
        <v>528</v>
      </c>
      <c r="F146" s="84">
        <v>600000</v>
      </c>
      <c r="G146" s="32">
        <v>336.25</v>
      </c>
      <c r="H146" s="32" t="s">
        <v>324</v>
      </c>
    </row>
    <row r="147" spans="1:8" customFormat="1" ht="15" customHeight="1">
      <c r="A147" s="83">
        <v>45538</v>
      </c>
      <c r="B147" s="32">
        <v>544186</v>
      </c>
      <c r="C147" s="31" t="s">
        <v>944</v>
      </c>
      <c r="D147" s="31" t="s">
        <v>946</v>
      </c>
      <c r="E147" s="31" t="s">
        <v>529</v>
      </c>
      <c r="F147" s="84">
        <v>600000</v>
      </c>
      <c r="G147" s="32">
        <v>336.25</v>
      </c>
      <c r="H147" s="32" t="s">
        <v>324</v>
      </c>
    </row>
    <row r="148" spans="1:8" customFormat="1" ht="15" customHeight="1">
      <c r="A148" s="83">
        <v>45538</v>
      </c>
      <c r="B148" s="32">
        <v>513063</v>
      </c>
      <c r="C148" s="31" t="s">
        <v>1132</v>
      </c>
      <c r="D148" s="31" t="s">
        <v>1133</v>
      </c>
      <c r="E148" s="31" t="s">
        <v>529</v>
      </c>
      <c r="F148" s="84">
        <v>41002</v>
      </c>
      <c r="G148" s="32">
        <v>30.31</v>
      </c>
      <c r="H148" s="32" t="s">
        <v>324</v>
      </c>
    </row>
    <row r="149" spans="1:8" customFormat="1" ht="15" customHeight="1">
      <c r="A149" s="83">
        <v>45538</v>
      </c>
      <c r="B149" s="32">
        <v>542765</v>
      </c>
      <c r="C149" s="31" t="s">
        <v>1134</v>
      </c>
      <c r="D149" s="31" t="s">
        <v>1108</v>
      </c>
      <c r="E149" s="31" t="s">
        <v>528</v>
      </c>
      <c r="F149" s="84">
        <v>2000</v>
      </c>
      <c r="G149" s="32">
        <v>193.6</v>
      </c>
      <c r="H149" s="32" t="s">
        <v>324</v>
      </c>
    </row>
    <row r="150" spans="1:8" customFormat="1" ht="15" customHeight="1">
      <c r="A150" s="83">
        <v>45538</v>
      </c>
      <c r="B150" s="32">
        <v>503657</v>
      </c>
      <c r="C150" s="31" t="s">
        <v>985</v>
      </c>
      <c r="D150" s="31" t="s">
        <v>1135</v>
      </c>
      <c r="E150" s="31" t="s">
        <v>529</v>
      </c>
      <c r="F150" s="84">
        <v>195948</v>
      </c>
      <c r="G150" s="32">
        <v>35.64</v>
      </c>
      <c r="H150" s="32" t="s">
        <v>324</v>
      </c>
    </row>
    <row r="151" spans="1:8" customFormat="1" ht="15" customHeight="1">
      <c r="A151" s="83">
        <v>45538</v>
      </c>
      <c r="B151" s="32">
        <v>503657</v>
      </c>
      <c r="C151" s="31" t="s">
        <v>985</v>
      </c>
      <c r="D151" s="31" t="s">
        <v>963</v>
      </c>
      <c r="E151" s="31" t="s">
        <v>528</v>
      </c>
      <c r="F151" s="84">
        <v>75518</v>
      </c>
      <c r="G151" s="32">
        <v>33.33</v>
      </c>
      <c r="H151" s="32" t="s">
        <v>324</v>
      </c>
    </row>
    <row r="152" spans="1:8" customFormat="1" ht="15" customHeight="1">
      <c r="A152" s="83">
        <v>45538</v>
      </c>
      <c r="B152" s="32">
        <v>503657</v>
      </c>
      <c r="C152" s="31" t="s">
        <v>985</v>
      </c>
      <c r="D152" s="31" t="s">
        <v>986</v>
      </c>
      <c r="E152" s="31" t="s">
        <v>528</v>
      </c>
      <c r="F152" s="84">
        <v>53960</v>
      </c>
      <c r="G152" s="32">
        <v>35.49</v>
      </c>
      <c r="H152" s="32" t="s">
        <v>324</v>
      </c>
    </row>
    <row r="153" spans="1:8" customFormat="1" ht="15" customHeight="1">
      <c r="A153" s="83">
        <v>45538</v>
      </c>
      <c r="B153" s="32">
        <v>503657</v>
      </c>
      <c r="C153" s="31" t="s">
        <v>985</v>
      </c>
      <c r="D153" s="31" t="s">
        <v>963</v>
      </c>
      <c r="E153" s="31" t="s">
        <v>529</v>
      </c>
      <c r="F153" s="84">
        <v>76814</v>
      </c>
      <c r="G153" s="32">
        <v>33.520000000000003</v>
      </c>
      <c r="H153" s="32" t="s">
        <v>324</v>
      </c>
    </row>
    <row r="154" spans="1:8" customFormat="1" ht="15" customHeight="1">
      <c r="A154" s="83">
        <v>45538</v>
      </c>
      <c r="B154" s="32">
        <v>503657</v>
      </c>
      <c r="C154" s="31" t="s">
        <v>985</v>
      </c>
      <c r="D154" s="31" t="s">
        <v>986</v>
      </c>
      <c r="E154" s="31" t="s">
        <v>529</v>
      </c>
      <c r="F154" s="84">
        <v>83960</v>
      </c>
      <c r="G154" s="32">
        <v>34.090000000000003</v>
      </c>
      <c r="H154" s="32" t="s">
        <v>324</v>
      </c>
    </row>
    <row r="155" spans="1:8" customFormat="1" ht="15" customHeight="1">
      <c r="A155" s="83">
        <v>45538</v>
      </c>
      <c r="B155" s="32">
        <v>541400</v>
      </c>
      <c r="C155" s="31" t="s">
        <v>1136</v>
      </c>
      <c r="D155" s="31" t="s">
        <v>1137</v>
      </c>
      <c r="E155" s="31" t="s">
        <v>529</v>
      </c>
      <c r="F155" s="84">
        <v>1660000</v>
      </c>
      <c r="G155" s="32">
        <v>119.35</v>
      </c>
      <c r="H155" s="32" t="s">
        <v>324</v>
      </c>
    </row>
    <row r="156" spans="1:8" customFormat="1" ht="15" customHeight="1">
      <c r="A156" s="83">
        <v>45538</v>
      </c>
      <c r="B156" s="32">
        <v>541400</v>
      </c>
      <c r="C156" s="31" t="s">
        <v>1136</v>
      </c>
      <c r="D156" s="31" t="s">
        <v>1138</v>
      </c>
      <c r="E156" s="31" t="s">
        <v>528</v>
      </c>
      <c r="F156" s="84">
        <v>1660000</v>
      </c>
      <c r="G156" s="32">
        <v>119.35</v>
      </c>
      <c r="H156" s="32" t="s">
        <v>324</v>
      </c>
    </row>
    <row r="157" spans="1:8" customFormat="1" ht="15" customHeight="1">
      <c r="A157" s="83">
        <v>45538</v>
      </c>
      <c r="B157" s="32">
        <v>512587</v>
      </c>
      <c r="C157" s="31" t="s">
        <v>1139</v>
      </c>
      <c r="D157" s="31" t="s">
        <v>873</v>
      </c>
      <c r="E157" s="31" t="s">
        <v>528</v>
      </c>
      <c r="F157" s="84">
        <v>37162</v>
      </c>
      <c r="G157" s="32">
        <v>99.55</v>
      </c>
      <c r="H157" s="32" t="s">
        <v>324</v>
      </c>
    </row>
    <row r="158" spans="1:8" customFormat="1" ht="15" customHeight="1">
      <c r="A158" s="83">
        <v>45538</v>
      </c>
      <c r="B158" s="32" t="s">
        <v>932</v>
      </c>
      <c r="C158" s="31" t="s">
        <v>933</v>
      </c>
      <c r="D158" s="31" t="s">
        <v>874</v>
      </c>
      <c r="E158" s="31" t="s">
        <v>528</v>
      </c>
      <c r="F158" s="84">
        <v>269174</v>
      </c>
      <c r="G158" s="32">
        <v>270.67</v>
      </c>
      <c r="H158" s="32" t="s">
        <v>835</v>
      </c>
    </row>
    <row r="159" spans="1:8" customFormat="1" ht="15" customHeight="1">
      <c r="A159" s="83">
        <v>45538</v>
      </c>
      <c r="B159" s="32" t="s">
        <v>932</v>
      </c>
      <c r="C159" s="31" t="s">
        <v>933</v>
      </c>
      <c r="D159" s="31" t="s">
        <v>1035</v>
      </c>
      <c r="E159" s="31" t="s">
        <v>528</v>
      </c>
      <c r="F159" s="84">
        <v>296389</v>
      </c>
      <c r="G159" s="32">
        <v>268.3</v>
      </c>
      <c r="H159" s="32" t="s">
        <v>835</v>
      </c>
    </row>
    <row r="160" spans="1:8" customFormat="1" ht="15" customHeight="1">
      <c r="A160" s="83">
        <v>45538</v>
      </c>
      <c r="B160" s="32" t="s">
        <v>932</v>
      </c>
      <c r="C160" s="31" t="s">
        <v>933</v>
      </c>
      <c r="D160" s="31" t="s">
        <v>881</v>
      </c>
      <c r="E160" s="31" t="s">
        <v>528</v>
      </c>
      <c r="F160" s="84">
        <v>423382</v>
      </c>
      <c r="G160" s="32">
        <v>270.88</v>
      </c>
      <c r="H160" s="32" t="s">
        <v>835</v>
      </c>
    </row>
    <row r="161" spans="1:8" customFormat="1" ht="15" customHeight="1">
      <c r="A161" s="83">
        <v>45538</v>
      </c>
      <c r="B161" s="32" t="s">
        <v>1011</v>
      </c>
      <c r="C161" s="31" t="s">
        <v>1012</v>
      </c>
      <c r="D161" s="31" t="s">
        <v>873</v>
      </c>
      <c r="E161" s="31" t="s">
        <v>528</v>
      </c>
      <c r="F161" s="84">
        <v>1961886</v>
      </c>
      <c r="G161" s="32">
        <v>2.1</v>
      </c>
      <c r="H161" s="32" t="s">
        <v>835</v>
      </c>
    </row>
    <row r="162" spans="1:8" customFormat="1" ht="15" customHeight="1">
      <c r="A162" s="83">
        <v>45538</v>
      </c>
      <c r="B162" s="32" t="s">
        <v>1140</v>
      </c>
      <c r="C162" s="31" t="s">
        <v>1141</v>
      </c>
      <c r="D162" s="31" t="s">
        <v>881</v>
      </c>
      <c r="E162" s="31" t="s">
        <v>528</v>
      </c>
      <c r="F162" s="84">
        <v>249255</v>
      </c>
      <c r="G162" s="32">
        <v>652.95000000000005</v>
      </c>
      <c r="H162" s="32" t="s">
        <v>835</v>
      </c>
    </row>
    <row r="163" spans="1:8" customFormat="1" ht="15" customHeight="1">
      <c r="A163" s="83">
        <v>45538</v>
      </c>
      <c r="B163" s="32" t="s">
        <v>990</v>
      </c>
      <c r="C163" s="31" t="s">
        <v>991</v>
      </c>
      <c r="D163" s="31" t="s">
        <v>898</v>
      </c>
      <c r="E163" s="31" t="s">
        <v>528</v>
      </c>
      <c r="F163" s="84">
        <v>36000</v>
      </c>
      <c r="G163" s="32">
        <v>76.61</v>
      </c>
      <c r="H163" s="32" t="s">
        <v>835</v>
      </c>
    </row>
    <row r="164" spans="1:8" customFormat="1" ht="15" customHeight="1">
      <c r="A164" s="83">
        <v>45538</v>
      </c>
      <c r="B164" s="32" t="s">
        <v>1142</v>
      </c>
      <c r="C164" s="31" t="s">
        <v>1143</v>
      </c>
      <c r="D164" s="31" t="s">
        <v>1144</v>
      </c>
      <c r="E164" s="31" t="s">
        <v>528</v>
      </c>
      <c r="F164" s="84">
        <v>67200</v>
      </c>
      <c r="G164" s="32">
        <v>148.66</v>
      </c>
      <c r="H164" s="32" t="s">
        <v>835</v>
      </c>
    </row>
    <row r="165" spans="1:8" customFormat="1" ht="15" customHeight="1">
      <c r="A165" s="83">
        <v>45538</v>
      </c>
      <c r="B165" s="32" t="s">
        <v>992</v>
      </c>
      <c r="C165" s="31" t="s">
        <v>993</v>
      </c>
      <c r="D165" s="31" t="s">
        <v>1145</v>
      </c>
      <c r="E165" s="31" t="s">
        <v>528</v>
      </c>
      <c r="F165" s="84">
        <v>110400</v>
      </c>
      <c r="G165" s="32">
        <v>92</v>
      </c>
      <c r="H165" s="32" t="s">
        <v>835</v>
      </c>
    </row>
    <row r="166" spans="1:8" customFormat="1" ht="15" customHeight="1">
      <c r="A166" s="83">
        <v>45538</v>
      </c>
      <c r="B166" s="32" t="s">
        <v>992</v>
      </c>
      <c r="C166" s="31" t="s">
        <v>993</v>
      </c>
      <c r="D166" s="31" t="s">
        <v>1146</v>
      </c>
      <c r="E166" s="31" t="s">
        <v>528</v>
      </c>
      <c r="F166" s="84">
        <v>123200</v>
      </c>
      <c r="G166" s="32">
        <v>90.92</v>
      </c>
      <c r="H166" s="32" t="s">
        <v>835</v>
      </c>
    </row>
    <row r="167" spans="1:8" customFormat="1" ht="15" customHeight="1">
      <c r="A167" s="83">
        <v>45538</v>
      </c>
      <c r="B167" s="32" t="s">
        <v>994</v>
      </c>
      <c r="C167" s="31" t="s">
        <v>995</v>
      </c>
      <c r="D167" s="31" t="s">
        <v>903</v>
      </c>
      <c r="E167" s="31" t="s">
        <v>528</v>
      </c>
      <c r="F167" s="84">
        <v>450657</v>
      </c>
      <c r="G167" s="32">
        <v>74.510000000000005</v>
      </c>
      <c r="H167" s="32" t="s">
        <v>835</v>
      </c>
    </row>
    <row r="168" spans="1:8" customFormat="1" ht="15" customHeight="1">
      <c r="A168" s="83">
        <v>45538</v>
      </c>
      <c r="B168" s="32" t="s">
        <v>994</v>
      </c>
      <c r="C168" s="31" t="s">
        <v>995</v>
      </c>
      <c r="D168" s="31" t="s">
        <v>1147</v>
      </c>
      <c r="E168" s="31" t="s">
        <v>528</v>
      </c>
      <c r="F168" s="84">
        <v>207731</v>
      </c>
      <c r="G168" s="32">
        <v>73.67</v>
      </c>
      <c r="H168" s="32" t="s">
        <v>835</v>
      </c>
    </row>
    <row r="169" spans="1:8" customFormat="1" ht="15" customHeight="1">
      <c r="A169" s="83">
        <v>45538</v>
      </c>
      <c r="B169" s="32" t="s">
        <v>996</v>
      </c>
      <c r="C169" s="31" t="s">
        <v>997</v>
      </c>
      <c r="D169" s="31" t="s">
        <v>881</v>
      </c>
      <c r="E169" s="31" t="s">
        <v>528</v>
      </c>
      <c r="F169" s="84">
        <v>180590</v>
      </c>
      <c r="G169" s="32">
        <v>258.2</v>
      </c>
      <c r="H169" s="32" t="s">
        <v>835</v>
      </c>
    </row>
    <row r="170" spans="1:8" customFormat="1" ht="15" customHeight="1">
      <c r="A170" s="83">
        <v>45538</v>
      </c>
      <c r="B170" s="32" t="s">
        <v>1148</v>
      </c>
      <c r="C170" s="31" t="s">
        <v>1149</v>
      </c>
      <c r="D170" s="31" t="s">
        <v>881</v>
      </c>
      <c r="E170" s="31" t="s">
        <v>528</v>
      </c>
      <c r="F170" s="84">
        <v>252768</v>
      </c>
      <c r="G170" s="32">
        <v>652.83000000000004</v>
      </c>
      <c r="H170" s="32" t="s">
        <v>835</v>
      </c>
    </row>
    <row r="171" spans="1:8" customFormat="1" ht="15" customHeight="1">
      <c r="A171" s="83">
        <v>45538</v>
      </c>
      <c r="B171" s="32" t="s">
        <v>998</v>
      </c>
      <c r="C171" s="31" t="s">
        <v>999</v>
      </c>
      <c r="D171" s="31" t="s">
        <v>1000</v>
      </c>
      <c r="E171" s="31" t="s">
        <v>528</v>
      </c>
      <c r="F171" s="84">
        <v>75000</v>
      </c>
      <c r="G171" s="32">
        <v>248.86</v>
      </c>
      <c r="H171" s="32" t="s">
        <v>835</v>
      </c>
    </row>
    <row r="172" spans="1:8" customFormat="1" ht="15" customHeight="1">
      <c r="A172" s="83">
        <v>45538</v>
      </c>
      <c r="B172" s="32" t="s">
        <v>1150</v>
      </c>
      <c r="C172" s="31" t="s">
        <v>1151</v>
      </c>
      <c r="D172" s="31" t="s">
        <v>898</v>
      </c>
      <c r="E172" s="31" t="s">
        <v>528</v>
      </c>
      <c r="F172" s="84">
        <v>262400</v>
      </c>
      <c r="G172" s="32">
        <v>107.35</v>
      </c>
      <c r="H172" s="32" t="s">
        <v>835</v>
      </c>
    </row>
    <row r="173" spans="1:8" customFormat="1" ht="15" customHeight="1">
      <c r="A173" s="83">
        <v>45538</v>
      </c>
      <c r="B173" s="32" t="s">
        <v>1150</v>
      </c>
      <c r="C173" s="31" t="s">
        <v>1151</v>
      </c>
      <c r="D173" s="31" t="s">
        <v>927</v>
      </c>
      <c r="E173" s="31" t="s">
        <v>528</v>
      </c>
      <c r="F173" s="84">
        <v>17600</v>
      </c>
      <c r="G173" s="32">
        <v>106.9</v>
      </c>
      <c r="H173" s="32" t="s">
        <v>835</v>
      </c>
    </row>
    <row r="174" spans="1:8" customFormat="1" ht="15" customHeight="1">
      <c r="A174" s="83">
        <v>45538</v>
      </c>
      <c r="B174" s="32" t="s">
        <v>1150</v>
      </c>
      <c r="C174" s="31" t="s">
        <v>1151</v>
      </c>
      <c r="D174" s="31" t="s">
        <v>1031</v>
      </c>
      <c r="E174" s="31" t="s">
        <v>528</v>
      </c>
      <c r="F174" s="84">
        <v>96000</v>
      </c>
      <c r="G174" s="32">
        <v>109.73</v>
      </c>
      <c r="H174" s="32" t="s">
        <v>835</v>
      </c>
    </row>
    <row r="175" spans="1:8" customFormat="1" ht="15" customHeight="1">
      <c r="A175" s="83">
        <v>45538</v>
      </c>
      <c r="B175" s="32" t="s">
        <v>934</v>
      </c>
      <c r="C175" s="31" t="s">
        <v>935</v>
      </c>
      <c r="D175" s="31" t="s">
        <v>966</v>
      </c>
      <c r="E175" s="31" t="s">
        <v>528</v>
      </c>
      <c r="F175" s="84">
        <v>944435</v>
      </c>
      <c r="G175" s="32">
        <v>1.65</v>
      </c>
      <c r="H175" s="32" t="s">
        <v>835</v>
      </c>
    </row>
    <row r="176" spans="1:8" customFormat="1" ht="15" customHeight="1">
      <c r="A176" s="83">
        <v>45538</v>
      </c>
      <c r="B176" s="32" t="s">
        <v>934</v>
      </c>
      <c r="C176" s="31" t="s">
        <v>935</v>
      </c>
      <c r="D176" s="31" t="s">
        <v>925</v>
      </c>
      <c r="E176" s="31" t="s">
        <v>528</v>
      </c>
      <c r="F176" s="84">
        <v>3704789</v>
      </c>
      <c r="G176" s="32">
        <v>1.65</v>
      </c>
      <c r="H176" s="32" t="s">
        <v>835</v>
      </c>
    </row>
    <row r="177" spans="1:8" customFormat="1" ht="15" customHeight="1">
      <c r="A177" s="83">
        <v>45538</v>
      </c>
      <c r="B177" s="32" t="s">
        <v>934</v>
      </c>
      <c r="C177" s="31" t="s">
        <v>935</v>
      </c>
      <c r="D177" s="31" t="s">
        <v>1152</v>
      </c>
      <c r="E177" s="31" t="s">
        <v>528</v>
      </c>
      <c r="F177" s="84">
        <v>3528313</v>
      </c>
      <c r="G177" s="32">
        <v>1.66</v>
      </c>
      <c r="H177" s="32" t="s">
        <v>835</v>
      </c>
    </row>
    <row r="178" spans="1:8" customFormat="1" ht="15" customHeight="1">
      <c r="A178" s="83">
        <v>45538</v>
      </c>
      <c r="B178" s="32" t="s">
        <v>1153</v>
      </c>
      <c r="C178" s="31" t="s">
        <v>1154</v>
      </c>
      <c r="D178" s="31" t="s">
        <v>874</v>
      </c>
      <c r="E178" s="31" t="s">
        <v>528</v>
      </c>
      <c r="F178" s="84">
        <v>1298749</v>
      </c>
      <c r="G178" s="32">
        <v>150.41</v>
      </c>
      <c r="H178" s="32" t="s">
        <v>835</v>
      </c>
    </row>
    <row r="179" spans="1:8" customFormat="1" ht="15" customHeight="1">
      <c r="A179" s="83">
        <v>45538</v>
      </c>
      <c r="B179" s="32" t="s">
        <v>1153</v>
      </c>
      <c r="C179" s="31" t="s">
        <v>1154</v>
      </c>
      <c r="D179" s="31" t="s">
        <v>881</v>
      </c>
      <c r="E179" s="31" t="s">
        <v>528</v>
      </c>
      <c r="F179" s="84">
        <v>1892661</v>
      </c>
      <c r="G179" s="32">
        <v>149.87</v>
      </c>
      <c r="H179" s="32" t="s">
        <v>835</v>
      </c>
    </row>
    <row r="180" spans="1:8" customFormat="1" ht="15" customHeight="1">
      <c r="A180" s="83">
        <v>45538</v>
      </c>
      <c r="B180" s="32" t="s">
        <v>1063</v>
      </c>
      <c r="C180" s="31" t="s">
        <v>1155</v>
      </c>
      <c r="D180" s="31" t="s">
        <v>1156</v>
      </c>
      <c r="E180" s="31" t="s">
        <v>528</v>
      </c>
      <c r="F180" s="84">
        <v>778203</v>
      </c>
      <c r="G180" s="32">
        <v>89.37</v>
      </c>
      <c r="H180" s="32" t="s">
        <v>835</v>
      </c>
    </row>
    <row r="181" spans="1:8" customFormat="1" ht="15" customHeight="1">
      <c r="A181" s="83">
        <v>45538</v>
      </c>
      <c r="B181" s="32" t="s">
        <v>1063</v>
      </c>
      <c r="C181" s="31" t="s">
        <v>1155</v>
      </c>
      <c r="D181" s="31" t="s">
        <v>890</v>
      </c>
      <c r="E181" s="31" t="s">
        <v>528</v>
      </c>
      <c r="F181" s="84">
        <v>122898</v>
      </c>
      <c r="G181" s="32">
        <v>90.42</v>
      </c>
      <c r="H181" s="32" t="s">
        <v>835</v>
      </c>
    </row>
    <row r="182" spans="1:8" customFormat="1" ht="15" customHeight="1">
      <c r="A182" s="83">
        <v>45538</v>
      </c>
      <c r="B182" s="32" t="s">
        <v>1063</v>
      </c>
      <c r="C182" s="31" t="s">
        <v>1155</v>
      </c>
      <c r="D182" s="31" t="s">
        <v>1065</v>
      </c>
      <c r="E182" s="31" t="s">
        <v>528</v>
      </c>
      <c r="F182" s="84">
        <v>110752</v>
      </c>
      <c r="G182" s="32">
        <v>90.41</v>
      </c>
      <c r="H182" s="32" t="s">
        <v>835</v>
      </c>
    </row>
    <row r="183" spans="1:8" customFormat="1" ht="15" customHeight="1">
      <c r="A183" s="83">
        <v>45538</v>
      </c>
      <c r="B183" s="32" t="s">
        <v>1063</v>
      </c>
      <c r="C183" s="31" t="s">
        <v>1155</v>
      </c>
      <c r="D183" s="31" t="s">
        <v>1157</v>
      </c>
      <c r="E183" s="31" t="s">
        <v>528</v>
      </c>
      <c r="F183" s="84">
        <v>125000</v>
      </c>
      <c r="G183" s="32">
        <v>87</v>
      </c>
      <c r="H183" s="32" t="s">
        <v>835</v>
      </c>
    </row>
    <row r="184" spans="1:8" customFormat="1" ht="15" customHeight="1">
      <c r="A184" s="83">
        <v>45538</v>
      </c>
      <c r="B184" s="32" t="s">
        <v>1063</v>
      </c>
      <c r="C184" s="31" t="s">
        <v>1155</v>
      </c>
      <c r="D184" s="31" t="s">
        <v>1158</v>
      </c>
      <c r="E184" s="31" t="s">
        <v>528</v>
      </c>
      <c r="F184" s="84">
        <v>77710</v>
      </c>
      <c r="G184" s="32">
        <v>91.13</v>
      </c>
      <c r="H184" s="32" t="s">
        <v>835</v>
      </c>
    </row>
    <row r="185" spans="1:8" customFormat="1" ht="15" customHeight="1">
      <c r="A185" s="83">
        <v>45538</v>
      </c>
      <c r="B185" s="32" t="s">
        <v>1063</v>
      </c>
      <c r="C185" s="31" t="s">
        <v>1155</v>
      </c>
      <c r="D185" s="31" t="s">
        <v>874</v>
      </c>
      <c r="E185" s="31" t="s">
        <v>528</v>
      </c>
      <c r="F185" s="84">
        <v>118328</v>
      </c>
      <c r="G185" s="32">
        <v>89.8</v>
      </c>
      <c r="H185" s="32" t="s">
        <v>835</v>
      </c>
    </row>
    <row r="186" spans="1:8" customFormat="1" ht="15" customHeight="1">
      <c r="A186" s="83">
        <v>45538</v>
      </c>
      <c r="B186" s="32" t="s">
        <v>1159</v>
      </c>
      <c r="C186" s="31" t="s">
        <v>1160</v>
      </c>
      <c r="D186" s="31" t="s">
        <v>873</v>
      </c>
      <c r="E186" s="31" t="s">
        <v>528</v>
      </c>
      <c r="F186" s="84">
        <v>92108</v>
      </c>
      <c r="G186" s="32">
        <v>104</v>
      </c>
      <c r="H186" s="32" t="s">
        <v>835</v>
      </c>
    </row>
    <row r="187" spans="1:8" customFormat="1" ht="15" customHeight="1">
      <c r="A187" s="83">
        <v>45538</v>
      </c>
      <c r="B187" s="32" t="s">
        <v>1161</v>
      </c>
      <c r="C187" s="31" t="s">
        <v>1162</v>
      </c>
      <c r="D187" s="31" t="s">
        <v>904</v>
      </c>
      <c r="E187" s="31" t="s">
        <v>528</v>
      </c>
      <c r="F187" s="84">
        <v>426000</v>
      </c>
      <c r="G187" s="32">
        <v>188.57</v>
      </c>
      <c r="H187" s="32" t="s">
        <v>835</v>
      </c>
    </row>
    <row r="188" spans="1:8" customFormat="1" ht="15" customHeight="1">
      <c r="A188" s="83">
        <v>45538</v>
      </c>
      <c r="B188" s="32" t="s">
        <v>1161</v>
      </c>
      <c r="C188" s="31" t="s">
        <v>1162</v>
      </c>
      <c r="D188" s="31" t="s">
        <v>898</v>
      </c>
      <c r="E188" s="31" t="s">
        <v>528</v>
      </c>
      <c r="F188" s="84">
        <v>216000</v>
      </c>
      <c r="G188" s="32">
        <v>183.7</v>
      </c>
      <c r="H188" s="32" t="s">
        <v>835</v>
      </c>
    </row>
    <row r="189" spans="1:8" customFormat="1" ht="15" customHeight="1">
      <c r="A189" s="83">
        <v>45538</v>
      </c>
      <c r="B189" s="32" t="s">
        <v>947</v>
      </c>
      <c r="C189" s="31" t="s">
        <v>948</v>
      </c>
      <c r="D189" s="31" t="s">
        <v>1163</v>
      </c>
      <c r="E189" s="31" t="s">
        <v>528</v>
      </c>
      <c r="F189" s="84">
        <v>90000</v>
      </c>
      <c r="G189" s="32">
        <v>187.33</v>
      </c>
      <c r="H189" s="32" t="s">
        <v>835</v>
      </c>
    </row>
    <row r="190" spans="1:8" customFormat="1" ht="15" customHeight="1">
      <c r="A190" s="83">
        <v>45538</v>
      </c>
      <c r="B190" s="32" t="s">
        <v>947</v>
      </c>
      <c r="C190" s="31" t="s">
        <v>948</v>
      </c>
      <c r="D190" s="31" t="s">
        <v>874</v>
      </c>
      <c r="E190" s="31" t="s">
        <v>528</v>
      </c>
      <c r="F190" s="84">
        <v>69910</v>
      </c>
      <c r="G190" s="32">
        <v>179.78</v>
      </c>
      <c r="H190" s="32" t="s">
        <v>835</v>
      </c>
    </row>
    <row r="191" spans="1:8" customFormat="1" ht="15" customHeight="1">
      <c r="A191" s="83">
        <v>45538</v>
      </c>
      <c r="B191" s="32" t="s">
        <v>1164</v>
      </c>
      <c r="C191" s="31" t="s">
        <v>1165</v>
      </c>
      <c r="D191" s="31" t="s">
        <v>1166</v>
      </c>
      <c r="E191" s="31" t="s">
        <v>528</v>
      </c>
      <c r="F191" s="84">
        <v>280000</v>
      </c>
      <c r="G191" s="32">
        <v>291.25</v>
      </c>
      <c r="H191" s="32" t="s">
        <v>835</v>
      </c>
    </row>
    <row r="192" spans="1:8" customFormat="1" ht="15" customHeight="1">
      <c r="A192" s="83">
        <v>45538</v>
      </c>
      <c r="B192" s="32" t="s">
        <v>1164</v>
      </c>
      <c r="C192" s="31" t="s">
        <v>1165</v>
      </c>
      <c r="D192" s="31" t="s">
        <v>873</v>
      </c>
      <c r="E192" s="31" t="s">
        <v>528</v>
      </c>
      <c r="F192" s="84">
        <v>378000</v>
      </c>
      <c r="G192" s="32">
        <v>287.66000000000003</v>
      </c>
      <c r="H192" s="32" t="s">
        <v>835</v>
      </c>
    </row>
    <row r="193" spans="1:8" customFormat="1" ht="15" customHeight="1">
      <c r="A193" s="83">
        <v>45538</v>
      </c>
      <c r="B193" s="32" t="s">
        <v>1164</v>
      </c>
      <c r="C193" s="31" t="s">
        <v>1165</v>
      </c>
      <c r="D193" s="31" t="s">
        <v>1167</v>
      </c>
      <c r="E193" s="31" t="s">
        <v>528</v>
      </c>
      <c r="F193" s="84">
        <v>130000</v>
      </c>
      <c r="G193" s="32">
        <v>291.25</v>
      </c>
      <c r="H193" s="32" t="s">
        <v>835</v>
      </c>
    </row>
    <row r="194" spans="1:8" customFormat="1" ht="15" customHeight="1">
      <c r="A194" s="83">
        <v>45538</v>
      </c>
      <c r="B194" s="32" t="s">
        <v>406</v>
      </c>
      <c r="C194" s="31" t="s">
        <v>1168</v>
      </c>
      <c r="D194" s="31" t="s">
        <v>881</v>
      </c>
      <c r="E194" s="31" t="s">
        <v>528</v>
      </c>
      <c r="F194" s="84">
        <v>5038826</v>
      </c>
      <c r="G194" s="32">
        <v>115.64</v>
      </c>
      <c r="H194" s="32" t="s">
        <v>835</v>
      </c>
    </row>
    <row r="195" spans="1:8" customFormat="1" ht="15" customHeight="1">
      <c r="A195" s="277">
        <v>45538</v>
      </c>
      <c r="B195" s="278" t="s">
        <v>1169</v>
      </c>
      <c r="C195" s="194" t="s">
        <v>1170</v>
      </c>
      <c r="D195" s="194" t="s">
        <v>1171</v>
      </c>
      <c r="E195" s="194" t="s">
        <v>528</v>
      </c>
      <c r="F195" s="279">
        <v>128294</v>
      </c>
      <c r="G195" s="278">
        <v>38.25</v>
      </c>
      <c r="H195" s="32" t="s">
        <v>835</v>
      </c>
    </row>
    <row r="196" spans="1:8" ht="15" customHeight="1">
      <c r="A196" s="280">
        <v>45538</v>
      </c>
      <c r="B196" s="218" t="s">
        <v>1172</v>
      </c>
      <c r="C196" s="206" t="s">
        <v>1173</v>
      </c>
      <c r="D196" s="206" t="s">
        <v>881</v>
      </c>
      <c r="E196" s="206" t="s">
        <v>528</v>
      </c>
      <c r="F196" s="281">
        <v>185300</v>
      </c>
      <c r="G196" s="218">
        <v>819.96</v>
      </c>
      <c r="H196" s="32" t="s">
        <v>835</v>
      </c>
    </row>
    <row r="197" spans="1:8" ht="15" customHeight="1">
      <c r="A197" s="280">
        <v>45538</v>
      </c>
      <c r="B197" s="218" t="s">
        <v>1172</v>
      </c>
      <c r="C197" s="206" t="s">
        <v>1173</v>
      </c>
      <c r="D197" s="206" t="s">
        <v>903</v>
      </c>
      <c r="E197" s="206" t="s">
        <v>528</v>
      </c>
      <c r="F197" s="281">
        <v>112817</v>
      </c>
      <c r="G197" s="218">
        <v>820.68</v>
      </c>
      <c r="H197" s="32" t="s">
        <v>835</v>
      </c>
    </row>
    <row r="198" spans="1:8" ht="15" customHeight="1">
      <c r="A198" s="280">
        <v>45538</v>
      </c>
      <c r="B198" s="218" t="s">
        <v>1172</v>
      </c>
      <c r="C198" s="206" t="s">
        <v>1173</v>
      </c>
      <c r="D198" s="206" t="s">
        <v>890</v>
      </c>
      <c r="E198" s="206" t="s">
        <v>528</v>
      </c>
      <c r="F198" s="281">
        <v>126516</v>
      </c>
      <c r="G198" s="218">
        <v>822.04</v>
      </c>
      <c r="H198" s="32" t="s">
        <v>835</v>
      </c>
    </row>
    <row r="199" spans="1:8" ht="15" customHeight="1">
      <c r="A199" s="280">
        <v>45538</v>
      </c>
      <c r="B199" s="218" t="s">
        <v>1174</v>
      </c>
      <c r="C199" s="206" t="s">
        <v>1175</v>
      </c>
      <c r="D199" s="206" t="s">
        <v>1176</v>
      </c>
      <c r="E199" s="206" t="s">
        <v>528</v>
      </c>
      <c r="F199" s="281">
        <v>1155631</v>
      </c>
      <c r="G199" s="218">
        <v>611.70000000000005</v>
      </c>
      <c r="H199" s="32" t="s">
        <v>835</v>
      </c>
    </row>
    <row r="200" spans="1:8" ht="15" customHeight="1">
      <c r="A200" s="280">
        <v>45538</v>
      </c>
      <c r="B200" s="218" t="s">
        <v>1174</v>
      </c>
      <c r="C200" s="206" t="s">
        <v>1175</v>
      </c>
      <c r="D200" s="206" t="s">
        <v>1015</v>
      </c>
      <c r="E200" s="206" t="s">
        <v>528</v>
      </c>
      <c r="F200" s="281">
        <v>3106098</v>
      </c>
      <c r="G200" s="218">
        <v>611.70000000000005</v>
      </c>
      <c r="H200" s="32" t="s">
        <v>835</v>
      </c>
    </row>
    <row r="201" spans="1:8" ht="15" customHeight="1">
      <c r="A201" s="280">
        <v>45538</v>
      </c>
      <c r="B201" s="218" t="s">
        <v>1174</v>
      </c>
      <c r="C201" s="206" t="s">
        <v>1175</v>
      </c>
      <c r="D201" s="206" t="s">
        <v>1177</v>
      </c>
      <c r="E201" s="206" t="s">
        <v>528</v>
      </c>
      <c r="F201" s="281">
        <v>820581</v>
      </c>
      <c r="G201" s="218">
        <v>611.70000000000005</v>
      </c>
      <c r="H201" s="32" t="s">
        <v>835</v>
      </c>
    </row>
    <row r="202" spans="1:8" ht="15" customHeight="1">
      <c r="A202" s="280">
        <v>45538</v>
      </c>
      <c r="B202" s="218" t="s">
        <v>1174</v>
      </c>
      <c r="C202" s="206" t="s">
        <v>1175</v>
      </c>
      <c r="D202" s="206" t="s">
        <v>1178</v>
      </c>
      <c r="E202" s="206" t="s">
        <v>528</v>
      </c>
      <c r="F202" s="281">
        <v>2059833</v>
      </c>
      <c r="G202" s="218">
        <v>611.70000000000005</v>
      </c>
      <c r="H202" s="32" t="s">
        <v>835</v>
      </c>
    </row>
    <row r="203" spans="1:8" ht="15" customHeight="1">
      <c r="A203" s="280">
        <v>45538</v>
      </c>
      <c r="B203" s="218" t="s">
        <v>1174</v>
      </c>
      <c r="C203" s="206" t="s">
        <v>1175</v>
      </c>
      <c r="D203" s="206" t="s">
        <v>1179</v>
      </c>
      <c r="E203" s="206" t="s">
        <v>528</v>
      </c>
      <c r="F203" s="281">
        <v>1311019</v>
      </c>
      <c r="G203" s="218">
        <v>611.70000000000005</v>
      </c>
      <c r="H203" s="32" t="s">
        <v>835</v>
      </c>
    </row>
    <row r="204" spans="1:8" ht="15" customHeight="1">
      <c r="A204" s="280">
        <v>45538</v>
      </c>
      <c r="B204" s="218" t="s">
        <v>1003</v>
      </c>
      <c r="C204" s="206" t="s">
        <v>1004</v>
      </c>
      <c r="D204" s="206" t="s">
        <v>881</v>
      </c>
      <c r="E204" s="206" t="s">
        <v>528</v>
      </c>
      <c r="F204" s="281">
        <v>705936</v>
      </c>
      <c r="G204" s="218">
        <v>124.61</v>
      </c>
      <c r="H204" s="32" t="s">
        <v>835</v>
      </c>
    </row>
    <row r="205" spans="1:8" ht="15" customHeight="1">
      <c r="A205" s="280">
        <v>45538</v>
      </c>
      <c r="B205" s="218" t="s">
        <v>609</v>
      </c>
      <c r="C205" s="206" t="s">
        <v>1180</v>
      </c>
      <c r="D205" s="206" t="s">
        <v>1181</v>
      </c>
      <c r="E205" s="206" t="s">
        <v>528</v>
      </c>
      <c r="F205" s="281">
        <v>1347252</v>
      </c>
      <c r="G205" s="218">
        <v>307.14999999999998</v>
      </c>
      <c r="H205" s="32" t="s">
        <v>835</v>
      </c>
    </row>
    <row r="206" spans="1:8" ht="15" customHeight="1">
      <c r="A206" s="280">
        <v>45538</v>
      </c>
      <c r="B206" s="218" t="s">
        <v>1182</v>
      </c>
      <c r="C206" s="206" t="s">
        <v>1183</v>
      </c>
      <c r="D206" s="206" t="s">
        <v>903</v>
      </c>
      <c r="E206" s="206" t="s">
        <v>528</v>
      </c>
      <c r="F206" s="281">
        <v>2598461</v>
      </c>
      <c r="G206" s="218">
        <v>883.1</v>
      </c>
      <c r="H206" s="32" t="s">
        <v>835</v>
      </c>
    </row>
    <row r="207" spans="1:8" ht="15" customHeight="1">
      <c r="A207" s="280">
        <v>45538</v>
      </c>
      <c r="B207" s="218" t="s">
        <v>1184</v>
      </c>
      <c r="C207" s="206" t="s">
        <v>1185</v>
      </c>
      <c r="D207" s="206" t="s">
        <v>1186</v>
      </c>
      <c r="E207" s="206" t="s">
        <v>528</v>
      </c>
      <c r="F207" s="281">
        <v>180000</v>
      </c>
      <c r="G207" s="218">
        <v>160.44999999999999</v>
      </c>
      <c r="H207" s="32" t="s">
        <v>835</v>
      </c>
    </row>
    <row r="208" spans="1:8" ht="15" customHeight="1">
      <c r="A208" s="280">
        <v>45538</v>
      </c>
      <c r="B208" s="218" t="s">
        <v>1184</v>
      </c>
      <c r="C208" s="206" t="s">
        <v>1185</v>
      </c>
      <c r="D208" s="206" t="s">
        <v>1187</v>
      </c>
      <c r="E208" s="206" t="s">
        <v>528</v>
      </c>
      <c r="F208" s="281">
        <v>84000</v>
      </c>
      <c r="G208" s="218">
        <v>160.44999999999999</v>
      </c>
      <c r="H208" s="32" t="s">
        <v>835</v>
      </c>
    </row>
    <row r="209" spans="1:8" ht="15" customHeight="1">
      <c r="A209" s="280">
        <v>45538</v>
      </c>
      <c r="B209" s="218" t="s">
        <v>1188</v>
      </c>
      <c r="C209" s="206" t="s">
        <v>1189</v>
      </c>
      <c r="D209" s="206" t="s">
        <v>1190</v>
      </c>
      <c r="E209" s="206" t="s">
        <v>528</v>
      </c>
      <c r="F209" s="281">
        <v>14112138</v>
      </c>
      <c r="G209" s="218">
        <v>10.51</v>
      </c>
      <c r="H209" s="32" t="s">
        <v>835</v>
      </c>
    </row>
    <row r="210" spans="1:8" ht="15" customHeight="1">
      <c r="A210" s="280">
        <v>45538</v>
      </c>
      <c r="B210" s="218" t="s">
        <v>1188</v>
      </c>
      <c r="C210" s="206" t="s">
        <v>1189</v>
      </c>
      <c r="D210" s="206" t="s">
        <v>874</v>
      </c>
      <c r="E210" s="206" t="s">
        <v>528</v>
      </c>
      <c r="F210" s="281">
        <v>14404680</v>
      </c>
      <c r="G210" s="218">
        <v>10.53</v>
      </c>
      <c r="H210" s="32" t="s">
        <v>835</v>
      </c>
    </row>
    <row r="211" spans="1:8" ht="15" customHeight="1">
      <c r="A211" s="280">
        <v>45538</v>
      </c>
      <c r="B211" s="218" t="s">
        <v>1013</v>
      </c>
      <c r="C211" s="206" t="s">
        <v>1014</v>
      </c>
      <c r="D211" s="206" t="s">
        <v>1191</v>
      </c>
      <c r="E211" s="206" t="s">
        <v>528</v>
      </c>
      <c r="F211" s="281">
        <v>150000</v>
      </c>
      <c r="G211" s="218">
        <v>19.43</v>
      </c>
      <c r="H211" s="32" t="s">
        <v>835</v>
      </c>
    </row>
    <row r="212" spans="1:8" ht="15" customHeight="1">
      <c r="A212" s="280">
        <v>45538</v>
      </c>
      <c r="B212" s="218" t="s">
        <v>1013</v>
      </c>
      <c r="C212" s="206" t="s">
        <v>1014</v>
      </c>
      <c r="D212" s="206" t="s">
        <v>989</v>
      </c>
      <c r="E212" s="206" t="s">
        <v>528</v>
      </c>
      <c r="F212" s="281">
        <v>285000</v>
      </c>
      <c r="G212" s="218">
        <v>19.350000000000001</v>
      </c>
      <c r="H212" s="32" t="s">
        <v>835</v>
      </c>
    </row>
    <row r="213" spans="1:8" ht="15" customHeight="1">
      <c r="A213" s="280">
        <v>45538</v>
      </c>
      <c r="B213" s="218" t="s">
        <v>1192</v>
      </c>
      <c r="C213" s="206" t="s">
        <v>1193</v>
      </c>
      <c r="D213" s="206" t="s">
        <v>1194</v>
      </c>
      <c r="E213" s="206" t="s">
        <v>528</v>
      </c>
      <c r="F213" s="281">
        <v>40000</v>
      </c>
      <c r="G213" s="218">
        <v>52.14</v>
      </c>
      <c r="H213" s="32" t="s">
        <v>835</v>
      </c>
    </row>
    <row r="214" spans="1:8" ht="15" customHeight="1">
      <c r="A214" s="280">
        <v>45538</v>
      </c>
      <c r="B214" s="218" t="s">
        <v>1195</v>
      </c>
      <c r="C214" s="206" t="s">
        <v>1196</v>
      </c>
      <c r="D214" s="206" t="s">
        <v>873</v>
      </c>
      <c r="E214" s="206" t="s">
        <v>528</v>
      </c>
      <c r="F214" s="281">
        <v>198500</v>
      </c>
      <c r="G214" s="218">
        <v>351.23</v>
      </c>
      <c r="H214" s="32" t="s">
        <v>835</v>
      </c>
    </row>
    <row r="215" spans="1:8" ht="15" customHeight="1">
      <c r="A215" s="280">
        <v>45538</v>
      </c>
      <c r="B215" s="218" t="s">
        <v>949</v>
      </c>
      <c r="C215" s="206" t="s">
        <v>950</v>
      </c>
      <c r="D215" s="206" t="s">
        <v>873</v>
      </c>
      <c r="E215" s="206" t="s">
        <v>528</v>
      </c>
      <c r="F215" s="281">
        <v>78000</v>
      </c>
      <c r="G215" s="218">
        <v>186.85</v>
      </c>
      <c r="H215" s="32" t="s">
        <v>835</v>
      </c>
    </row>
    <row r="216" spans="1:8" ht="15" customHeight="1">
      <c r="A216" s="280">
        <v>45538</v>
      </c>
      <c r="B216" s="218" t="s">
        <v>1197</v>
      </c>
      <c r="C216" s="206" t="s">
        <v>1198</v>
      </c>
      <c r="D216" s="206" t="s">
        <v>1199</v>
      </c>
      <c r="E216" s="206" t="s">
        <v>528</v>
      </c>
      <c r="F216" s="281">
        <v>62000</v>
      </c>
      <c r="G216" s="218">
        <v>80</v>
      </c>
      <c r="H216" s="32" t="s">
        <v>835</v>
      </c>
    </row>
    <row r="217" spans="1:8" ht="15" customHeight="1">
      <c r="A217" s="280">
        <v>45538</v>
      </c>
      <c r="B217" s="218" t="s">
        <v>1200</v>
      </c>
      <c r="C217" s="206" t="s">
        <v>1201</v>
      </c>
      <c r="D217" s="206" t="s">
        <v>873</v>
      </c>
      <c r="E217" s="206" t="s">
        <v>528</v>
      </c>
      <c r="F217" s="281">
        <v>40000</v>
      </c>
      <c r="G217" s="218">
        <v>19.05</v>
      </c>
      <c r="H217" s="32" t="s">
        <v>835</v>
      </c>
    </row>
    <row r="218" spans="1:8" ht="15" customHeight="1">
      <c r="A218" s="280">
        <v>45538</v>
      </c>
      <c r="B218" s="218" t="s">
        <v>1005</v>
      </c>
      <c r="C218" s="206" t="s">
        <v>1006</v>
      </c>
      <c r="D218" s="206" t="s">
        <v>873</v>
      </c>
      <c r="E218" s="206" t="s">
        <v>528</v>
      </c>
      <c r="F218" s="281">
        <v>84950</v>
      </c>
      <c r="G218" s="218">
        <v>386.73</v>
      </c>
      <c r="H218" s="32" t="s">
        <v>835</v>
      </c>
    </row>
    <row r="219" spans="1:8" ht="15" customHeight="1">
      <c r="A219" s="280">
        <v>45538</v>
      </c>
      <c r="B219" s="218" t="s">
        <v>1005</v>
      </c>
      <c r="C219" s="206" t="s">
        <v>1006</v>
      </c>
      <c r="D219" s="206" t="s">
        <v>890</v>
      </c>
      <c r="E219" s="206" t="s">
        <v>528</v>
      </c>
      <c r="F219" s="281">
        <v>110695</v>
      </c>
      <c r="G219" s="218">
        <v>363.35</v>
      </c>
      <c r="H219" s="32" t="s">
        <v>835</v>
      </c>
    </row>
    <row r="220" spans="1:8" ht="15" customHeight="1">
      <c r="A220" s="280">
        <v>45538</v>
      </c>
      <c r="B220" s="218" t="s">
        <v>1005</v>
      </c>
      <c r="C220" s="206" t="s">
        <v>1006</v>
      </c>
      <c r="D220" s="206" t="s">
        <v>874</v>
      </c>
      <c r="E220" s="206" t="s">
        <v>528</v>
      </c>
      <c r="F220" s="281">
        <v>88316</v>
      </c>
      <c r="G220" s="218">
        <v>363.78</v>
      </c>
      <c r="H220" s="32" t="s">
        <v>835</v>
      </c>
    </row>
    <row r="221" spans="1:8" ht="15" customHeight="1">
      <c r="A221" s="280">
        <v>45538</v>
      </c>
      <c r="B221" s="218" t="s">
        <v>1005</v>
      </c>
      <c r="C221" s="206" t="s">
        <v>1006</v>
      </c>
      <c r="D221" s="206" t="s">
        <v>881</v>
      </c>
      <c r="E221" s="206" t="s">
        <v>528</v>
      </c>
      <c r="F221" s="281">
        <v>83125</v>
      </c>
      <c r="G221" s="218">
        <v>351.34</v>
      </c>
      <c r="H221" s="32" t="s">
        <v>835</v>
      </c>
    </row>
    <row r="222" spans="1:8" ht="15" customHeight="1">
      <c r="A222" s="280">
        <v>45538</v>
      </c>
      <c r="B222" s="218" t="s">
        <v>1005</v>
      </c>
      <c r="C222" s="206" t="s">
        <v>1006</v>
      </c>
      <c r="D222" s="206" t="s">
        <v>903</v>
      </c>
      <c r="E222" s="206" t="s">
        <v>528</v>
      </c>
      <c r="F222" s="281">
        <v>100786</v>
      </c>
      <c r="G222" s="218">
        <v>367.18</v>
      </c>
      <c r="H222" s="32" t="s">
        <v>835</v>
      </c>
    </row>
    <row r="223" spans="1:8" ht="15" customHeight="1">
      <c r="A223" s="280">
        <v>45538</v>
      </c>
      <c r="B223" s="218" t="s">
        <v>1005</v>
      </c>
      <c r="C223" s="206" t="s">
        <v>1006</v>
      </c>
      <c r="D223" s="206" t="s">
        <v>894</v>
      </c>
      <c r="E223" s="206" t="s">
        <v>528</v>
      </c>
      <c r="F223" s="281">
        <v>116362</v>
      </c>
      <c r="G223" s="218">
        <v>363.64</v>
      </c>
      <c r="H223" s="32" t="s">
        <v>835</v>
      </c>
    </row>
    <row r="224" spans="1:8" ht="15" customHeight="1">
      <c r="A224" s="280">
        <v>45538</v>
      </c>
      <c r="B224" s="218" t="s">
        <v>1202</v>
      </c>
      <c r="C224" s="206" t="s">
        <v>1203</v>
      </c>
      <c r="D224" s="206" t="s">
        <v>1204</v>
      </c>
      <c r="E224" s="206" t="s">
        <v>528</v>
      </c>
      <c r="F224" s="281">
        <v>1100000</v>
      </c>
      <c r="G224" s="218">
        <v>178.4</v>
      </c>
      <c r="H224" s="32" t="s">
        <v>835</v>
      </c>
    </row>
    <row r="225" spans="1:8" ht="15" customHeight="1">
      <c r="A225" s="280">
        <v>45538</v>
      </c>
      <c r="B225" s="218" t="s">
        <v>1205</v>
      </c>
      <c r="C225" s="206" t="s">
        <v>1206</v>
      </c>
      <c r="D225" s="206" t="s">
        <v>881</v>
      </c>
      <c r="E225" s="206" t="s">
        <v>528</v>
      </c>
      <c r="F225" s="281">
        <v>1107914</v>
      </c>
      <c r="G225" s="218">
        <v>297.39</v>
      </c>
      <c r="H225" s="32" t="s">
        <v>835</v>
      </c>
    </row>
    <row r="226" spans="1:8" ht="15" customHeight="1">
      <c r="A226" s="280">
        <v>45538</v>
      </c>
      <c r="B226" s="218" t="s">
        <v>1207</v>
      </c>
      <c r="C226" s="206" t="s">
        <v>1208</v>
      </c>
      <c r="D226" s="206" t="s">
        <v>1209</v>
      </c>
      <c r="E226" s="206" t="s">
        <v>528</v>
      </c>
      <c r="F226" s="281">
        <v>25200</v>
      </c>
      <c r="G226" s="218">
        <v>164.05</v>
      </c>
      <c r="H226" s="32" t="s">
        <v>835</v>
      </c>
    </row>
    <row r="227" spans="1:8" ht="15" customHeight="1">
      <c r="A227" s="280">
        <v>45538</v>
      </c>
      <c r="B227" s="218" t="s">
        <v>1207</v>
      </c>
      <c r="C227" s="206" t="s">
        <v>1208</v>
      </c>
      <c r="D227" s="206" t="s">
        <v>1210</v>
      </c>
      <c r="E227" s="206" t="s">
        <v>528</v>
      </c>
      <c r="F227" s="281">
        <v>31200</v>
      </c>
      <c r="G227" s="218">
        <v>171.61</v>
      </c>
      <c r="H227" s="32" t="s">
        <v>835</v>
      </c>
    </row>
    <row r="228" spans="1:8" ht="15" customHeight="1">
      <c r="A228" s="280">
        <v>45538</v>
      </c>
      <c r="B228" s="218" t="s">
        <v>1207</v>
      </c>
      <c r="C228" s="206" t="s">
        <v>1208</v>
      </c>
      <c r="D228" s="206" t="s">
        <v>1211</v>
      </c>
      <c r="E228" s="206" t="s">
        <v>528</v>
      </c>
      <c r="F228" s="281">
        <v>28800</v>
      </c>
      <c r="G228" s="218">
        <v>170</v>
      </c>
      <c r="H228" s="32" t="s">
        <v>835</v>
      </c>
    </row>
    <row r="229" spans="1:8" ht="15" customHeight="1">
      <c r="A229" s="280">
        <v>45538</v>
      </c>
      <c r="B229" s="218" t="s">
        <v>1207</v>
      </c>
      <c r="C229" s="206" t="s">
        <v>1208</v>
      </c>
      <c r="D229" s="206" t="s">
        <v>1212</v>
      </c>
      <c r="E229" s="206" t="s">
        <v>528</v>
      </c>
      <c r="F229" s="281">
        <v>42000</v>
      </c>
      <c r="G229" s="218">
        <v>173.27</v>
      </c>
      <c r="H229" s="32" t="s">
        <v>835</v>
      </c>
    </row>
    <row r="230" spans="1:8" ht="15" customHeight="1">
      <c r="A230" s="280">
        <v>45538</v>
      </c>
      <c r="B230" s="218" t="s">
        <v>1007</v>
      </c>
      <c r="C230" s="206" t="s">
        <v>1008</v>
      </c>
      <c r="D230" s="206" t="s">
        <v>1000</v>
      </c>
      <c r="E230" s="206" t="s">
        <v>528</v>
      </c>
      <c r="F230" s="281">
        <v>716612</v>
      </c>
      <c r="G230" s="218">
        <v>35.520000000000003</v>
      </c>
      <c r="H230" s="32" t="s">
        <v>835</v>
      </c>
    </row>
    <row r="231" spans="1:8" ht="15" customHeight="1">
      <c r="A231" s="280">
        <v>45538</v>
      </c>
      <c r="B231" s="218" t="s">
        <v>1213</v>
      </c>
      <c r="C231" s="206" t="s">
        <v>1214</v>
      </c>
      <c r="D231" s="206" t="s">
        <v>1215</v>
      </c>
      <c r="E231" s="206" t="s">
        <v>528</v>
      </c>
      <c r="F231" s="281">
        <v>725103</v>
      </c>
      <c r="G231" s="218">
        <v>123.77</v>
      </c>
      <c r="H231" s="32" t="s">
        <v>835</v>
      </c>
    </row>
    <row r="232" spans="1:8" ht="15" customHeight="1">
      <c r="A232" s="280">
        <v>45538</v>
      </c>
      <c r="B232" s="218" t="s">
        <v>1009</v>
      </c>
      <c r="C232" s="206" t="s">
        <v>1010</v>
      </c>
      <c r="D232" s="206" t="s">
        <v>941</v>
      </c>
      <c r="E232" s="206" t="s">
        <v>528</v>
      </c>
      <c r="F232" s="281">
        <v>75000</v>
      </c>
      <c r="G232" s="218">
        <v>96.25</v>
      </c>
      <c r="H232" s="32" t="s">
        <v>835</v>
      </c>
    </row>
    <row r="233" spans="1:8" ht="15" customHeight="1">
      <c r="A233" s="280">
        <v>45538</v>
      </c>
      <c r="B233" s="218" t="s">
        <v>932</v>
      </c>
      <c r="C233" s="206" t="s">
        <v>933</v>
      </c>
      <c r="D233" s="206" t="s">
        <v>881</v>
      </c>
      <c r="E233" s="206" t="s">
        <v>529</v>
      </c>
      <c r="F233" s="281">
        <v>423382</v>
      </c>
      <c r="G233" s="218">
        <v>270.92</v>
      </c>
      <c r="H233" s="32" t="s">
        <v>835</v>
      </c>
    </row>
    <row r="234" spans="1:8" ht="15" customHeight="1">
      <c r="A234" s="280">
        <v>45538</v>
      </c>
      <c r="B234" s="218" t="s">
        <v>932</v>
      </c>
      <c r="C234" s="206" t="s">
        <v>933</v>
      </c>
      <c r="D234" s="206" t="s">
        <v>1035</v>
      </c>
      <c r="E234" s="206" t="s">
        <v>529</v>
      </c>
      <c r="F234" s="281">
        <v>296389</v>
      </c>
      <c r="G234" s="218">
        <v>268.77999999999997</v>
      </c>
      <c r="H234" s="32" t="s">
        <v>835</v>
      </c>
    </row>
    <row r="235" spans="1:8" ht="15" customHeight="1">
      <c r="A235" s="280">
        <v>45538</v>
      </c>
      <c r="B235" s="218" t="s">
        <v>932</v>
      </c>
      <c r="C235" s="206" t="s">
        <v>933</v>
      </c>
      <c r="D235" s="206" t="s">
        <v>874</v>
      </c>
      <c r="E235" s="206" t="s">
        <v>529</v>
      </c>
      <c r="F235" s="281">
        <v>462449</v>
      </c>
      <c r="G235" s="218">
        <v>270.24</v>
      </c>
      <c r="H235" s="32" t="s">
        <v>835</v>
      </c>
    </row>
    <row r="236" spans="1:8" ht="15" customHeight="1">
      <c r="A236" s="280">
        <v>45538</v>
      </c>
      <c r="B236" s="218" t="s">
        <v>987</v>
      </c>
      <c r="C236" s="206" t="s">
        <v>988</v>
      </c>
      <c r="D236" s="206" t="s">
        <v>898</v>
      </c>
      <c r="E236" s="206" t="s">
        <v>529</v>
      </c>
      <c r="F236" s="281">
        <v>102000</v>
      </c>
      <c r="G236" s="218">
        <v>86.7</v>
      </c>
      <c r="H236" s="32" t="s">
        <v>835</v>
      </c>
    </row>
    <row r="237" spans="1:8" ht="15" customHeight="1">
      <c r="A237" s="280">
        <v>45538</v>
      </c>
      <c r="B237" s="218" t="s">
        <v>1216</v>
      </c>
      <c r="C237" s="206" t="s">
        <v>1217</v>
      </c>
      <c r="D237" s="206" t="s">
        <v>1218</v>
      </c>
      <c r="E237" s="206" t="s">
        <v>529</v>
      </c>
      <c r="F237" s="281">
        <v>1500000</v>
      </c>
      <c r="G237" s="218">
        <v>1.85</v>
      </c>
      <c r="H237" s="32" t="s">
        <v>835</v>
      </c>
    </row>
    <row r="238" spans="1:8" ht="15" customHeight="1">
      <c r="A238" s="280">
        <v>45538</v>
      </c>
      <c r="B238" s="218" t="s">
        <v>1011</v>
      </c>
      <c r="C238" s="206" t="s">
        <v>1012</v>
      </c>
      <c r="D238" s="206" t="s">
        <v>873</v>
      </c>
      <c r="E238" s="206" t="s">
        <v>529</v>
      </c>
      <c r="F238" s="281">
        <v>1701502</v>
      </c>
      <c r="G238" s="218">
        <v>2.13</v>
      </c>
      <c r="H238" s="32" t="s">
        <v>835</v>
      </c>
    </row>
    <row r="239" spans="1:8" ht="15" customHeight="1">
      <c r="A239" s="280">
        <v>45538</v>
      </c>
      <c r="B239" s="218" t="s">
        <v>1140</v>
      </c>
      <c r="C239" s="206" t="s">
        <v>1141</v>
      </c>
      <c r="D239" s="206" t="s">
        <v>881</v>
      </c>
      <c r="E239" s="206" t="s">
        <v>529</v>
      </c>
      <c r="F239" s="281">
        <v>249255</v>
      </c>
      <c r="G239" s="218">
        <v>653.12</v>
      </c>
      <c r="H239" s="32" t="s">
        <v>835</v>
      </c>
    </row>
    <row r="240" spans="1:8" ht="15" customHeight="1">
      <c r="A240" s="280">
        <v>45538</v>
      </c>
      <c r="B240" s="218" t="s">
        <v>1219</v>
      </c>
      <c r="C240" s="206" t="s">
        <v>1220</v>
      </c>
      <c r="D240" s="206" t="s">
        <v>1221</v>
      </c>
      <c r="E240" s="206" t="s">
        <v>529</v>
      </c>
      <c r="F240" s="281">
        <v>588000</v>
      </c>
      <c r="G240" s="218">
        <v>0.23</v>
      </c>
      <c r="H240" s="32" t="s">
        <v>835</v>
      </c>
    </row>
    <row r="241" spans="1:8" ht="15" customHeight="1">
      <c r="A241" s="280">
        <v>45538</v>
      </c>
      <c r="B241" s="218" t="s">
        <v>1142</v>
      </c>
      <c r="C241" s="206" t="s">
        <v>1143</v>
      </c>
      <c r="D241" s="206" t="s">
        <v>941</v>
      </c>
      <c r="E241" s="206" t="s">
        <v>529</v>
      </c>
      <c r="F241" s="281">
        <v>112000</v>
      </c>
      <c r="G241" s="218">
        <v>148.80000000000001</v>
      </c>
      <c r="H241" s="32" t="s">
        <v>835</v>
      </c>
    </row>
    <row r="242" spans="1:8" ht="15" customHeight="1">
      <c r="A242" s="280">
        <v>45538</v>
      </c>
      <c r="B242" s="218" t="s">
        <v>1142</v>
      </c>
      <c r="C242" s="206" t="s">
        <v>1143</v>
      </c>
      <c r="D242" s="206" t="s">
        <v>1144</v>
      </c>
      <c r="E242" s="206" t="s">
        <v>529</v>
      </c>
      <c r="F242" s="281">
        <v>1600</v>
      </c>
      <c r="G242" s="218">
        <v>156.5</v>
      </c>
      <c r="H242" s="32" t="s">
        <v>835</v>
      </c>
    </row>
    <row r="243" spans="1:8" ht="15" customHeight="1">
      <c r="A243" s="280">
        <v>45538</v>
      </c>
      <c r="B243" s="218" t="s">
        <v>992</v>
      </c>
      <c r="C243" s="206" t="s">
        <v>993</v>
      </c>
      <c r="D243" s="206" t="s">
        <v>1146</v>
      </c>
      <c r="E243" s="206" t="s">
        <v>529</v>
      </c>
      <c r="F243" s="281">
        <v>147200</v>
      </c>
      <c r="G243" s="218">
        <v>93.88</v>
      </c>
      <c r="H243" s="32" t="s">
        <v>835</v>
      </c>
    </row>
    <row r="244" spans="1:8" ht="15" customHeight="1">
      <c r="A244" s="280">
        <v>45538</v>
      </c>
      <c r="B244" s="218" t="s">
        <v>994</v>
      </c>
      <c r="C244" s="206" t="s">
        <v>995</v>
      </c>
      <c r="D244" s="206" t="s">
        <v>903</v>
      </c>
      <c r="E244" s="206" t="s">
        <v>529</v>
      </c>
      <c r="F244" s="281">
        <v>450657</v>
      </c>
      <c r="G244" s="218">
        <v>74.63</v>
      </c>
      <c r="H244" s="32" t="s">
        <v>835</v>
      </c>
    </row>
    <row r="245" spans="1:8" ht="15" customHeight="1">
      <c r="A245" s="280">
        <v>45538</v>
      </c>
      <c r="B245" s="218" t="s">
        <v>994</v>
      </c>
      <c r="C245" s="206" t="s">
        <v>995</v>
      </c>
      <c r="D245" s="206" t="s">
        <v>1147</v>
      </c>
      <c r="E245" s="206" t="s">
        <v>529</v>
      </c>
      <c r="F245" s="281">
        <v>207731</v>
      </c>
      <c r="G245" s="218">
        <v>73.819999999999993</v>
      </c>
      <c r="H245" s="32" t="s">
        <v>835</v>
      </c>
    </row>
    <row r="246" spans="1:8" ht="15" customHeight="1">
      <c r="A246" s="280">
        <v>45538</v>
      </c>
      <c r="B246" s="218" t="s">
        <v>996</v>
      </c>
      <c r="C246" s="206" t="s">
        <v>997</v>
      </c>
      <c r="D246" s="206" t="s">
        <v>881</v>
      </c>
      <c r="E246" s="206" t="s">
        <v>529</v>
      </c>
      <c r="F246" s="281">
        <v>180590</v>
      </c>
      <c r="G246" s="218">
        <v>258.92</v>
      </c>
      <c r="H246" s="32" t="s">
        <v>835</v>
      </c>
    </row>
    <row r="247" spans="1:8" ht="15" customHeight="1">
      <c r="A247" s="280">
        <v>45538</v>
      </c>
      <c r="B247" s="218" t="s">
        <v>1148</v>
      </c>
      <c r="C247" s="206" t="s">
        <v>1149</v>
      </c>
      <c r="D247" s="206" t="s">
        <v>881</v>
      </c>
      <c r="E247" s="206" t="s">
        <v>529</v>
      </c>
      <c r="F247" s="281">
        <v>252768</v>
      </c>
      <c r="G247" s="218">
        <v>652.88</v>
      </c>
      <c r="H247" s="32" t="s">
        <v>835</v>
      </c>
    </row>
    <row r="248" spans="1:8" ht="15" customHeight="1">
      <c r="A248" s="280">
        <v>45538</v>
      </c>
      <c r="B248" s="218" t="s">
        <v>1222</v>
      </c>
      <c r="C248" s="206" t="s">
        <v>1223</v>
      </c>
      <c r="D248" s="206" t="s">
        <v>1224</v>
      </c>
      <c r="E248" s="206" t="s">
        <v>529</v>
      </c>
      <c r="F248" s="281">
        <v>1585000</v>
      </c>
      <c r="G248" s="218">
        <v>348.6</v>
      </c>
      <c r="H248" s="32" t="s">
        <v>835</v>
      </c>
    </row>
    <row r="249" spans="1:8" ht="15" customHeight="1">
      <c r="A249" s="280">
        <v>45538</v>
      </c>
      <c r="B249" s="218" t="s">
        <v>998</v>
      </c>
      <c r="C249" s="206" t="s">
        <v>999</v>
      </c>
      <c r="D249" s="206" t="s">
        <v>1000</v>
      </c>
      <c r="E249" s="206" t="s">
        <v>529</v>
      </c>
      <c r="F249" s="281">
        <v>67500</v>
      </c>
      <c r="G249" s="218">
        <v>248.17</v>
      </c>
      <c r="H249" s="32" t="s">
        <v>835</v>
      </c>
    </row>
    <row r="250" spans="1:8" ht="15" customHeight="1">
      <c r="A250" s="280">
        <v>45538</v>
      </c>
      <c r="B250" s="218" t="s">
        <v>1150</v>
      </c>
      <c r="C250" s="206" t="s">
        <v>1151</v>
      </c>
      <c r="D250" s="206" t="s">
        <v>1225</v>
      </c>
      <c r="E250" s="206" t="s">
        <v>529</v>
      </c>
      <c r="F250" s="281">
        <v>118400</v>
      </c>
      <c r="G250" s="218">
        <v>107.31</v>
      </c>
      <c r="H250" s="32" t="s">
        <v>835</v>
      </c>
    </row>
    <row r="251" spans="1:8" ht="15" customHeight="1">
      <c r="A251" s="280">
        <v>45538</v>
      </c>
      <c r="B251" s="218" t="s">
        <v>1150</v>
      </c>
      <c r="C251" s="206" t="s">
        <v>1151</v>
      </c>
      <c r="D251" s="206" t="s">
        <v>927</v>
      </c>
      <c r="E251" s="206" t="s">
        <v>529</v>
      </c>
      <c r="F251" s="281">
        <v>91200</v>
      </c>
      <c r="G251" s="218">
        <v>112.37</v>
      </c>
      <c r="H251" s="32" t="s">
        <v>835</v>
      </c>
    </row>
    <row r="252" spans="1:8" ht="15" customHeight="1">
      <c r="A252" s="280">
        <v>45538</v>
      </c>
      <c r="B252" s="218" t="s">
        <v>934</v>
      </c>
      <c r="C252" s="206" t="s">
        <v>935</v>
      </c>
      <c r="D252" s="206" t="s">
        <v>1152</v>
      </c>
      <c r="E252" s="206" t="s">
        <v>529</v>
      </c>
      <c r="F252" s="281">
        <v>78313</v>
      </c>
      <c r="G252" s="218">
        <v>1.66</v>
      </c>
      <c r="H252" s="32" t="s">
        <v>835</v>
      </c>
    </row>
    <row r="253" spans="1:8" ht="15" customHeight="1">
      <c r="A253" s="280">
        <v>45538</v>
      </c>
      <c r="B253" s="218" t="s">
        <v>934</v>
      </c>
      <c r="C253" s="206" t="s">
        <v>935</v>
      </c>
      <c r="D253" s="206" t="s">
        <v>966</v>
      </c>
      <c r="E253" s="206" t="s">
        <v>529</v>
      </c>
      <c r="F253" s="281">
        <v>5421794</v>
      </c>
      <c r="G253" s="218">
        <v>1.66</v>
      </c>
      <c r="H253" s="32" t="s">
        <v>835</v>
      </c>
    </row>
    <row r="254" spans="1:8" ht="15" customHeight="1">
      <c r="A254" s="280">
        <v>45538</v>
      </c>
      <c r="B254" s="218" t="s">
        <v>934</v>
      </c>
      <c r="C254" s="206" t="s">
        <v>935</v>
      </c>
      <c r="D254" s="206" t="s">
        <v>1226</v>
      </c>
      <c r="E254" s="206" t="s">
        <v>529</v>
      </c>
      <c r="F254" s="281">
        <v>14500000</v>
      </c>
      <c r="G254" s="218">
        <v>1.66</v>
      </c>
      <c r="H254" s="32" t="s">
        <v>835</v>
      </c>
    </row>
    <row r="255" spans="1:8" ht="15" customHeight="1">
      <c r="A255" s="280">
        <v>45538</v>
      </c>
      <c r="B255" s="218" t="s">
        <v>934</v>
      </c>
      <c r="C255" s="206" t="s">
        <v>935</v>
      </c>
      <c r="D255" s="206" t="s">
        <v>925</v>
      </c>
      <c r="E255" s="206" t="s">
        <v>529</v>
      </c>
      <c r="F255" s="281">
        <v>12119153</v>
      </c>
      <c r="G255" s="218">
        <v>1.66</v>
      </c>
      <c r="H255" s="32" t="s">
        <v>835</v>
      </c>
    </row>
    <row r="256" spans="1:8" ht="15" customHeight="1">
      <c r="A256" s="280">
        <v>45538</v>
      </c>
      <c r="B256" s="218" t="s">
        <v>1153</v>
      </c>
      <c r="C256" s="206" t="s">
        <v>1154</v>
      </c>
      <c r="D256" s="206" t="s">
        <v>881</v>
      </c>
      <c r="E256" s="206" t="s">
        <v>529</v>
      </c>
      <c r="F256" s="281">
        <v>1892661</v>
      </c>
      <c r="G256" s="218">
        <v>149.86000000000001</v>
      </c>
      <c r="H256" s="32" t="s">
        <v>835</v>
      </c>
    </row>
    <row r="257" spans="1:8" ht="15" customHeight="1">
      <c r="A257" s="280">
        <v>45538</v>
      </c>
      <c r="B257" s="218" t="s">
        <v>1153</v>
      </c>
      <c r="C257" s="206" t="s">
        <v>1154</v>
      </c>
      <c r="D257" s="206" t="s">
        <v>874</v>
      </c>
      <c r="E257" s="206" t="s">
        <v>529</v>
      </c>
      <c r="F257" s="281">
        <v>1104310</v>
      </c>
      <c r="G257" s="218">
        <v>149.85</v>
      </c>
      <c r="H257" s="32" t="s">
        <v>835</v>
      </c>
    </row>
    <row r="258" spans="1:8" ht="15" customHeight="1">
      <c r="A258" s="280">
        <v>45538</v>
      </c>
      <c r="B258" s="218" t="s">
        <v>1227</v>
      </c>
      <c r="C258" s="206" t="s">
        <v>1228</v>
      </c>
      <c r="D258" s="206" t="s">
        <v>1229</v>
      </c>
      <c r="E258" s="206" t="s">
        <v>529</v>
      </c>
      <c r="F258" s="281">
        <v>1000000</v>
      </c>
      <c r="G258" s="218">
        <v>340</v>
      </c>
      <c r="H258" s="32" t="s">
        <v>835</v>
      </c>
    </row>
    <row r="259" spans="1:8" ht="15" customHeight="1">
      <c r="A259" s="280">
        <v>45538</v>
      </c>
      <c r="B259" s="218" t="s">
        <v>1001</v>
      </c>
      <c r="C259" s="206" t="s">
        <v>1002</v>
      </c>
      <c r="D259" s="206" t="s">
        <v>1230</v>
      </c>
      <c r="E259" s="206" t="s">
        <v>529</v>
      </c>
      <c r="F259" s="281">
        <v>158000</v>
      </c>
      <c r="G259" s="218">
        <v>43.69</v>
      </c>
      <c r="H259" s="32" t="s">
        <v>835</v>
      </c>
    </row>
    <row r="260" spans="1:8" ht="15" customHeight="1">
      <c r="A260" s="280">
        <v>45538</v>
      </c>
      <c r="B260" s="218" t="s">
        <v>1063</v>
      </c>
      <c r="C260" s="206" t="s">
        <v>1155</v>
      </c>
      <c r="D260" s="206" t="s">
        <v>890</v>
      </c>
      <c r="E260" s="206" t="s">
        <v>529</v>
      </c>
      <c r="F260" s="281">
        <v>118225</v>
      </c>
      <c r="G260" s="218">
        <v>90.76</v>
      </c>
      <c r="H260" s="32" t="s">
        <v>835</v>
      </c>
    </row>
    <row r="261" spans="1:8" ht="15" customHeight="1">
      <c r="A261" s="280">
        <v>45538</v>
      </c>
      <c r="B261" s="218" t="s">
        <v>1063</v>
      </c>
      <c r="C261" s="206" t="s">
        <v>1155</v>
      </c>
      <c r="D261" s="206" t="s">
        <v>874</v>
      </c>
      <c r="E261" s="206" t="s">
        <v>529</v>
      </c>
      <c r="F261" s="281">
        <v>123995</v>
      </c>
      <c r="G261" s="218">
        <v>90.46</v>
      </c>
      <c r="H261" s="32" t="s">
        <v>835</v>
      </c>
    </row>
    <row r="262" spans="1:8" ht="15" customHeight="1">
      <c r="A262" s="280">
        <v>45538</v>
      </c>
      <c r="B262" s="218" t="s">
        <v>1063</v>
      </c>
      <c r="C262" s="206" t="s">
        <v>1155</v>
      </c>
      <c r="D262" s="206" t="s">
        <v>1158</v>
      </c>
      <c r="E262" s="206" t="s">
        <v>529</v>
      </c>
      <c r="F262" s="281">
        <v>114710</v>
      </c>
      <c r="G262" s="218">
        <v>90.17</v>
      </c>
      <c r="H262" s="32" t="s">
        <v>835</v>
      </c>
    </row>
    <row r="263" spans="1:8" ht="15" customHeight="1">
      <c r="A263" s="280">
        <v>45538</v>
      </c>
      <c r="B263" s="218" t="s">
        <v>1063</v>
      </c>
      <c r="C263" s="206" t="s">
        <v>1155</v>
      </c>
      <c r="D263" s="206" t="s">
        <v>1156</v>
      </c>
      <c r="E263" s="206" t="s">
        <v>529</v>
      </c>
      <c r="F263" s="281">
        <v>778203</v>
      </c>
      <c r="G263" s="218">
        <v>90</v>
      </c>
      <c r="H263" s="32" t="s">
        <v>835</v>
      </c>
    </row>
    <row r="264" spans="1:8" ht="15" customHeight="1">
      <c r="A264" s="280">
        <v>45538</v>
      </c>
      <c r="B264" s="218" t="s">
        <v>1063</v>
      </c>
      <c r="C264" s="206" t="s">
        <v>1155</v>
      </c>
      <c r="D264" s="206" t="s">
        <v>1157</v>
      </c>
      <c r="E264" s="206" t="s">
        <v>529</v>
      </c>
      <c r="F264" s="281">
        <v>125000</v>
      </c>
      <c r="G264" s="218">
        <v>89</v>
      </c>
      <c r="H264" s="32" t="s">
        <v>835</v>
      </c>
    </row>
    <row r="265" spans="1:8" ht="15" customHeight="1">
      <c r="A265" s="280">
        <v>45538</v>
      </c>
      <c r="B265" s="218" t="s">
        <v>1063</v>
      </c>
      <c r="C265" s="206" t="s">
        <v>1155</v>
      </c>
      <c r="D265" s="206" t="s">
        <v>1065</v>
      </c>
      <c r="E265" s="206" t="s">
        <v>529</v>
      </c>
      <c r="F265" s="281">
        <v>9193</v>
      </c>
      <c r="G265" s="218">
        <v>88.67</v>
      </c>
      <c r="H265" s="32" t="s">
        <v>835</v>
      </c>
    </row>
    <row r="266" spans="1:8" ht="15" customHeight="1">
      <c r="A266" s="280">
        <v>45538</v>
      </c>
      <c r="B266" s="218" t="s">
        <v>1063</v>
      </c>
      <c r="C266" s="206" t="s">
        <v>1155</v>
      </c>
      <c r="D266" s="206" t="s">
        <v>1231</v>
      </c>
      <c r="E266" s="206" t="s">
        <v>529</v>
      </c>
      <c r="F266" s="281">
        <v>700000</v>
      </c>
      <c r="G266" s="218">
        <v>87</v>
      </c>
      <c r="H266" s="32" t="s">
        <v>835</v>
      </c>
    </row>
    <row r="267" spans="1:8" ht="15" customHeight="1">
      <c r="A267" s="280">
        <v>45538</v>
      </c>
      <c r="B267" s="218" t="s">
        <v>1159</v>
      </c>
      <c r="C267" s="206" t="s">
        <v>1160</v>
      </c>
      <c r="D267" s="206" t="s">
        <v>873</v>
      </c>
      <c r="E267" s="206" t="s">
        <v>529</v>
      </c>
      <c r="F267" s="281">
        <v>31908</v>
      </c>
      <c r="G267" s="218">
        <v>103.87</v>
      </c>
      <c r="H267" s="32" t="s">
        <v>835</v>
      </c>
    </row>
    <row r="268" spans="1:8" ht="15" customHeight="1">
      <c r="A268" s="280">
        <v>45538</v>
      </c>
      <c r="B268" s="218" t="s">
        <v>947</v>
      </c>
      <c r="C268" s="206" t="s">
        <v>948</v>
      </c>
      <c r="D268" s="206" t="s">
        <v>874</v>
      </c>
      <c r="E268" s="206" t="s">
        <v>529</v>
      </c>
      <c r="F268" s="281">
        <v>89796</v>
      </c>
      <c r="G268" s="218">
        <v>180.12</v>
      </c>
      <c r="H268" s="32" t="s">
        <v>835</v>
      </c>
    </row>
    <row r="269" spans="1:8" ht="15" customHeight="1">
      <c r="A269" s="280">
        <v>45538</v>
      </c>
      <c r="B269" s="218" t="s">
        <v>936</v>
      </c>
      <c r="C269" s="206" t="s">
        <v>937</v>
      </c>
      <c r="D269" s="206" t="s">
        <v>1232</v>
      </c>
      <c r="E269" s="206" t="s">
        <v>529</v>
      </c>
      <c r="F269" s="281">
        <v>1248000</v>
      </c>
      <c r="G269" s="218">
        <v>3.71</v>
      </c>
      <c r="H269" s="32" t="s">
        <v>835</v>
      </c>
    </row>
    <row r="270" spans="1:8" ht="15" customHeight="1">
      <c r="A270" s="280">
        <v>45538</v>
      </c>
      <c r="B270" s="218" t="s">
        <v>936</v>
      </c>
      <c r="C270" s="206" t="s">
        <v>937</v>
      </c>
      <c r="D270" s="206" t="s">
        <v>1233</v>
      </c>
      <c r="E270" s="206" t="s">
        <v>529</v>
      </c>
      <c r="F270" s="281">
        <v>1344000</v>
      </c>
      <c r="G270" s="218">
        <v>3.99</v>
      </c>
      <c r="H270" s="32" t="s">
        <v>835</v>
      </c>
    </row>
    <row r="271" spans="1:8" ht="15" customHeight="1">
      <c r="A271" s="280">
        <v>45538</v>
      </c>
      <c r="B271" s="218" t="s">
        <v>936</v>
      </c>
      <c r="C271" s="206" t="s">
        <v>937</v>
      </c>
      <c r="D271" s="206" t="s">
        <v>873</v>
      </c>
      <c r="E271" s="206" t="s">
        <v>529</v>
      </c>
      <c r="F271" s="281">
        <v>1440000</v>
      </c>
      <c r="G271" s="218">
        <v>4.05</v>
      </c>
      <c r="H271" s="32" t="s">
        <v>835</v>
      </c>
    </row>
    <row r="272" spans="1:8" ht="15" customHeight="1">
      <c r="A272" s="280">
        <v>45538</v>
      </c>
      <c r="B272" s="218" t="s">
        <v>406</v>
      </c>
      <c r="C272" s="206" t="s">
        <v>1168</v>
      </c>
      <c r="D272" s="206" t="s">
        <v>881</v>
      </c>
      <c r="E272" s="206" t="s">
        <v>529</v>
      </c>
      <c r="F272" s="281">
        <v>5038826</v>
      </c>
      <c r="G272" s="218">
        <v>115.69</v>
      </c>
      <c r="H272" s="32" t="s">
        <v>835</v>
      </c>
    </row>
    <row r="273" spans="1:8" ht="15" customHeight="1">
      <c r="A273" s="280">
        <v>45538</v>
      </c>
      <c r="B273" s="218" t="s">
        <v>407</v>
      </c>
      <c r="C273" s="206" t="s">
        <v>1234</v>
      </c>
      <c r="D273" s="206" t="s">
        <v>1235</v>
      </c>
      <c r="E273" s="206" t="s">
        <v>529</v>
      </c>
      <c r="F273" s="281">
        <v>5133942</v>
      </c>
      <c r="G273" s="218">
        <v>730.05</v>
      </c>
      <c r="H273" s="32" t="s">
        <v>835</v>
      </c>
    </row>
    <row r="274" spans="1:8" ht="15" customHeight="1">
      <c r="A274" s="280">
        <v>45538</v>
      </c>
      <c r="B274" s="218" t="s">
        <v>1169</v>
      </c>
      <c r="C274" s="206" t="s">
        <v>1170</v>
      </c>
      <c r="D274" s="206" t="s">
        <v>1171</v>
      </c>
      <c r="E274" s="206" t="s">
        <v>529</v>
      </c>
      <c r="F274" s="281">
        <v>98295</v>
      </c>
      <c r="G274" s="218">
        <v>37.950000000000003</v>
      </c>
      <c r="H274" s="32" t="s">
        <v>835</v>
      </c>
    </row>
    <row r="275" spans="1:8" ht="15" customHeight="1">
      <c r="A275" s="280">
        <v>45538</v>
      </c>
      <c r="B275" s="218" t="s">
        <v>1169</v>
      </c>
      <c r="C275" s="206" t="s">
        <v>1170</v>
      </c>
      <c r="D275" s="206" t="s">
        <v>1236</v>
      </c>
      <c r="E275" s="206" t="s">
        <v>529</v>
      </c>
      <c r="F275" s="281">
        <v>100000</v>
      </c>
      <c r="G275" s="218">
        <v>39.61</v>
      </c>
      <c r="H275" s="32" t="s">
        <v>835</v>
      </c>
    </row>
    <row r="276" spans="1:8" ht="15" customHeight="1">
      <c r="A276" s="280">
        <v>45538</v>
      </c>
      <c r="B276" s="218" t="s">
        <v>1172</v>
      </c>
      <c r="C276" s="206" t="s">
        <v>1173</v>
      </c>
      <c r="D276" s="206" t="s">
        <v>881</v>
      </c>
      <c r="E276" s="206" t="s">
        <v>529</v>
      </c>
      <c r="F276" s="281">
        <v>185300</v>
      </c>
      <c r="G276" s="218">
        <v>821.16</v>
      </c>
      <c r="H276" s="32" t="s">
        <v>835</v>
      </c>
    </row>
    <row r="277" spans="1:8" ht="15" customHeight="1">
      <c r="A277" s="280">
        <v>45538</v>
      </c>
      <c r="B277" s="218" t="s">
        <v>1172</v>
      </c>
      <c r="C277" s="206" t="s">
        <v>1173</v>
      </c>
      <c r="D277" s="206" t="s">
        <v>890</v>
      </c>
      <c r="E277" s="206" t="s">
        <v>529</v>
      </c>
      <c r="F277" s="281">
        <v>124728</v>
      </c>
      <c r="G277" s="218">
        <v>819.36</v>
      </c>
      <c r="H277" s="32" t="s">
        <v>835</v>
      </c>
    </row>
    <row r="278" spans="1:8" ht="15" customHeight="1">
      <c r="A278" s="280">
        <v>45538</v>
      </c>
      <c r="B278" s="218" t="s">
        <v>1172</v>
      </c>
      <c r="C278" s="206" t="s">
        <v>1173</v>
      </c>
      <c r="D278" s="206" t="s">
        <v>903</v>
      </c>
      <c r="E278" s="206" t="s">
        <v>529</v>
      </c>
      <c r="F278" s="281">
        <v>112817</v>
      </c>
      <c r="G278" s="218">
        <v>821.23</v>
      </c>
      <c r="H278" s="32" t="s">
        <v>835</v>
      </c>
    </row>
    <row r="279" spans="1:8" ht="15" customHeight="1">
      <c r="A279" s="280">
        <v>45538</v>
      </c>
      <c r="B279" s="218" t="s">
        <v>1174</v>
      </c>
      <c r="C279" s="206" t="s">
        <v>1175</v>
      </c>
      <c r="D279" s="206" t="s">
        <v>1237</v>
      </c>
      <c r="E279" s="206" t="s">
        <v>529</v>
      </c>
      <c r="F279" s="281">
        <v>500000</v>
      </c>
      <c r="G279" s="218">
        <v>611.70000000000005</v>
      </c>
      <c r="H279" s="32" t="s">
        <v>835</v>
      </c>
    </row>
    <row r="280" spans="1:8" ht="15" customHeight="1">
      <c r="A280" s="280">
        <v>45538</v>
      </c>
      <c r="B280" s="218" t="s">
        <v>1174</v>
      </c>
      <c r="C280" s="206" t="s">
        <v>1175</v>
      </c>
      <c r="D280" s="206" t="s">
        <v>1238</v>
      </c>
      <c r="E280" s="206" t="s">
        <v>529</v>
      </c>
      <c r="F280" s="281">
        <v>9490258</v>
      </c>
      <c r="G280" s="218">
        <v>611.70000000000005</v>
      </c>
      <c r="H280" s="32" t="s">
        <v>835</v>
      </c>
    </row>
    <row r="281" spans="1:8" ht="15" customHeight="1">
      <c r="A281" s="280">
        <v>45538</v>
      </c>
      <c r="B281" s="218" t="s">
        <v>1003</v>
      </c>
      <c r="C281" s="206" t="s">
        <v>1004</v>
      </c>
      <c r="D281" s="206" t="s">
        <v>881</v>
      </c>
      <c r="E281" s="206" t="s">
        <v>529</v>
      </c>
      <c r="F281" s="281">
        <v>705936</v>
      </c>
      <c r="G281" s="218">
        <v>124.76</v>
      </c>
      <c r="H281" s="32" t="s">
        <v>835</v>
      </c>
    </row>
    <row r="282" spans="1:8" ht="15" customHeight="1">
      <c r="A282" s="280">
        <v>45538</v>
      </c>
      <c r="B282" s="218" t="s">
        <v>609</v>
      </c>
      <c r="C282" s="206" t="s">
        <v>1180</v>
      </c>
      <c r="D282" s="206" t="s">
        <v>1181</v>
      </c>
      <c r="E282" s="206" t="s">
        <v>529</v>
      </c>
      <c r="F282" s="281">
        <v>1301252</v>
      </c>
      <c r="G282" s="218">
        <v>307.45999999999998</v>
      </c>
      <c r="H282" s="32" t="s">
        <v>835</v>
      </c>
    </row>
    <row r="283" spans="1:8" ht="15" customHeight="1">
      <c r="A283" s="280">
        <v>45538</v>
      </c>
      <c r="B283" s="218" t="s">
        <v>1182</v>
      </c>
      <c r="C283" s="206" t="s">
        <v>1183</v>
      </c>
      <c r="D283" s="206" t="s">
        <v>903</v>
      </c>
      <c r="E283" s="206" t="s">
        <v>529</v>
      </c>
      <c r="F283" s="281">
        <v>2598461</v>
      </c>
      <c r="G283" s="218">
        <v>883.68</v>
      </c>
      <c r="H283" s="32" t="s">
        <v>835</v>
      </c>
    </row>
    <row r="284" spans="1:8" ht="15" customHeight="1">
      <c r="A284" s="280">
        <v>45538</v>
      </c>
      <c r="B284" s="218" t="s">
        <v>1184</v>
      </c>
      <c r="C284" s="206" t="s">
        <v>1185</v>
      </c>
      <c r="D284" s="206" t="s">
        <v>1239</v>
      </c>
      <c r="E284" s="206" t="s">
        <v>529</v>
      </c>
      <c r="F284" s="281">
        <v>250000</v>
      </c>
      <c r="G284" s="218">
        <v>160.44999999999999</v>
      </c>
      <c r="H284" s="32" t="s">
        <v>835</v>
      </c>
    </row>
    <row r="285" spans="1:8" ht="15" customHeight="1">
      <c r="A285" s="280">
        <v>45538</v>
      </c>
      <c r="B285" s="218" t="s">
        <v>1184</v>
      </c>
      <c r="C285" s="206" t="s">
        <v>1185</v>
      </c>
      <c r="D285" s="206" t="s">
        <v>1187</v>
      </c>
      <c r="E285" s="206" t="s">
        <v>529</v>
      </c>
      <c r="F285" s="281">
        <v>84000</v>
      </c>
      <c r="G285" s="218">
        <v>160.44999999999999</v>
      </c>
      <c r="H285" s="32" t="s">
        <v>835</v>
      </c>
    </row>
    <row r="286" spans="1:8" ht="15" customHeight="1">
      <c r="A286" s="280">
        <v>45538</v>
      </c>
      <c r="B286" s="218" t="s">
        <v>1188</v>
      </c>
      <c r="C286" s="206" t="s">
        <v>1189</v>
      </c>
      <c r="D286" s="206" t="s">
        <v>1190</v>
      </c>
      <c r="E286" s="206" t="s">
        <v>529</v>
      </c>
      <c r="F286" s="281">
        <v>14112138</v>
      </c>
      <c r="G286" s="218">
        <v>10.49</v>
      </c>
      <c r="H286" s="32" t="s">
        <v>835</v>
      </c>
    </row>
    <row r="287" spans="1:8" ht="15" customHeight="1">
      <c r="A287" s="280">
        <v>45538</v>
      </c>
      <c r="B287" s="218" t="s">
        <v>1188</v>
      </c>
      <c r="C287" s="206" t="s">
        <v>1189</v>
      </c>
      <c r="D287" s="206" t="s">
        <v>874</v>
      </c>
      <c r="E287" s="206" t="s">
        <v>529</v>
      </c>
      <c r="F287" s="281">
        <v>14278506</v>
      </c>
      <c r="G287" s="218">
        <v>10.55</v>
      </c>
      <c r="H287" s="32" t="s">
        <v>835</v>
      </c>
    </row>
    <row r="288" spans="1:8" ht="15" customHeight="1">
      <c r="A288" s="280">
        <v>45538</v>
      </c>
      <c r="B288" s="218" t="s">
        <v>1013</v>
      </c>
      <c r="C288" s="206" t="s">
        <v>1014</v>
      </c>
      <c r="D288" s="206" t="s">
        <v>1240</v>
      </c>
      <c r="E288" s="206" t="s">
        <v>529</v>
      </c>
      <c r="F288" s="281">
        <v>105000</v>
      </c>
      <c r="G288" s="218">
        <v>19.239999999999998</v>
      </c>
      <c r="H288" s="32" t="s">
        <v>835</v>
      </c>
    </row>
    <row r="289" spans="1:8" ht="15" customHeight="1">
      <c r="A289" s="280">
        <v>45538</v>
      </c>
      <c r="B289" s="218" t="s">
        <v>1013</v>
      </c>
      <c r="C289" s="206" t="s">
        <v>1014</v>
      </c>
      <c r="D289" s="206" t="s">
        <v>989</v>
      </c>
      <c r="E289" s="206" t="s">
        <v>529</v>
      </c>
      <c r="F289" s="281">
        <v>265000</v>
      </c>
      <c r="G289" s="218">
        <v>19.399999999999999</v>
      </c>
      <c r="H289" s="32" t="s">
        <v>835</v>
      </c>
    </row>
    <row r="290" spans="1:8" ht="15" customHeight="1">
      <c r="A290" s="280">
        <v>45538</v>
      </c>
      <c r="B290" s="218" t="s">
        <v>1013</v>
      </c>
      <c r="C290" s="206" t="s">
        <v>1014</v>
      </c>
      <c r="D290" s="206" t="s">
        <v>1241</v>
      </c>
      <c r="E290" s="206" t="s">
        <v>529</v>
      </c>
      <c r="F290" s="281">
        <v>95000</v>
      </c>
      <c r="G290" s="218">
        <v>19.22</v>
      </c>
      <c r="H290" s="32" t="s">
        <v>835</v>
      </c>
    </row>
    <row r="291" spans="1:8" ht="15" customHeight="1">
      <c r="A291" s="280">
        <v>45538</v>
      </c>
      <c r="B291" s="218" t="s">
        <v>1013</v>
      </c>
      <c r="C291" s="206" t="s">
        <v>1014</v>
      </c>
      <c r="D291" s="206" t="s">
        <v>1242</v>
      </c>
      <c r="E291" s="206" t="s">
        <v>529</v>
      </c>
      <c r="F291" s="281">
        <v>340000</v>
      </c>
      <c r="G291" s="218">
        <v>19.63</v>
      </c>
      <c r="H291" s="32" t="s">
        <v>835</v>
      </c>
    </row>
    <row r="292" spans="1:8" ht="15" customHeight="1">
      <c r="A292" s="280">
        <v>45538</v>
      </c>
      <c r="B292" s="218" t="s">
        <v>1195</v>
      </c>
      <c r="C292" s="206" t="s">
        <v>1196</v>
      </c>
      <c r="D292" s="206" t="s">
        <v>873</v>
      </c>
      <c r="E292" s="206" t="s">
        <v>529</v>
      </c>
      <c r="F292" s="281">
        <v>138500</v>
      </c>
      <c r="G292" s="218">
        <v>355.97</v>
      </c>
      <c r="H292" s="32" t="s">
        <v>835</v>
      </c>
    </row>
    <row r="293" spans="1:8" ht="15" customHeight="1">
      <c r="A293" s="280">
        <v>45538</v>
      </c>
      <c r="B293" s="218" t="s">
        <v>1195</v>
      </c>
      <c r="C293" s="206" t="s">
        <v>1196</v>
      </c>
      <c r="D293" s="206" t="s">
        <v>1243</v>
      </c>
      <c r="E293" s="206" t="s">
        <v>529</v>
      </c>
      <c r="F293" s="281">
        <v>191000</v>
      </c>
      <c r="G293" s="218">
        <v>345.24</v>
      </c>
      <c r="H293" s="32" t="s">
        <v>835</v>
      </c>
    </row>
    <row r="294" spans="1:8" ht="15" customHeight="1">
      <c r="A294" s="280">
        <v>45538</v>
      </c>
      <c r="B294" s="218" t="s">
        <v>949</v>
      </c>
      <c r="C294" s="206" t="s">
        <v>950</v>
      </c>
      <c r="D294" s="206" t="s">
        <v>873</v>
      </c>
      <c r="E294" s="206" t="s">
        <v>529</v>
      </c>
      <c r="F294" s="281">
        <v>36000</v>
      </c>
      <c r="G294" s="218">
        <v>187.34</v>
      </c>
      <c r="H294" s="32" t="s">
        <v>835</v>
      </c>
    </row>
    <row r="295" spans="1:8" ht="15" customHeight="1">
      <c r="A295" s="280">
        <v>45538</v>
      </c>
      <c r="B295" s="218" t="s">
        <v>1016</v>
      </c>
      <c r="C295" s="206" t="s">
        <v>1017</v>
      </c>
      <c r="D295" s="206" t="s">
        <v>1244</v>
      </c>
      <c r="E295" s="206" t="s">
        <v>529</v>
      </c>
      <c r="F295" s="281">
        <v>100000</v>
      </c>
      <c r="G295" s="218">
        <v>122.22</v>
      </c>
      <c r="H295" s="32" t="s">
        <v>835</v>
      </c>
    </row>
    <row r="296" spans="1:8" ht="15" customHeight="1">
      <c r="A296" s="280">
        <v>45538</v>
      </c>
      <c r="B296" s="218" t="s">
        <v>1016</v>
      </c>
      <c r="C296" s="206" t="s">
        <v>1017</v>
      </c>
      <c r="D296" s="206" t="s">
        <v>1018</v>
      </c>
      <c r="E296" s="206" t="s">
        <v>529</v>
      </c>
      <c r="F296" s="281">
        <v>100000</v>
      </c>
      <c r="G296" s="218">
        <v>122.22</v>
      </c>
      <c r="H296" s="32" t="s">
        <v>835</v>
      </c>
    </row>
    <row r="297" spans="1:8" ht="15" customHeight="1">
      <c r="A297" s="280">
        <v>45538</v>
      </c>
      <c r="B297" s="218" t="s">
        <v>1200</v>
      </c>
      <c r="C297" s="206" t="s">
        <v>1201</v>
      </c>
      <c r="D297" s="206" t="s">
        <v>873</v>
      </c>
      <c r="E297" s="206" t="s">
        <v>529</v>
      </c>
      <c r="F297" s="281">
        <v>119934</v>
      </c>
      <c r="G297" s="218">
        <v>19.04</v>
      </c>
      <c r="H297" s="32" t="s">
        <v>835</v>
      </c>
    </row>
    <row r="298" spans="1:8" ht="15" customHeight="1">
      <c r="A298" s="280">
        <v>45538</v>
      </c>
      <c r="B298" s="218" t="s">
        <v>1005</v>
      </c>
      <c r="C298" s="206" t="s">
        <v>1006</v>
      </c>
      <c r="D298" s="206" t="s">
        <v>881</v>
      </c>
      <c r="E298" s="206" t="s">
        <v>529</v>
      </c>
      <c r="F298" s="281">
        <v>83125</v>
      </c>
      <c r="G298" s="218">
        <v>352.66</v>
      </c>
      <c r="H298" s="32" t="s">
        <v>835</v>
      </c>
    </row>
    <row r="299" spans="1:8" ht="15" customHeight="1">
      <c r="A299" s="280">
        <v>45538</v>
      </c>
      <c r="B299" s="218" t="s">
        <v>1005</v>
      </c>
      <c r="C299" s="206" t="s">
        <v>1006</v>
      </c>
      <c r="D299" s="206" t="s">
        <v>894</v>
      </c>
      <c r="E299" s="206" t="s">
        <v>529</v>
      </c>
      <c r="F299" s="281">
        <v>116362</v>
      </c>
      <c r="G299" s="218">
        <v>364.06</v>
      </c>
      <c r="H299" s="32" t="s">
        <v>835</v>
      </c>
    </row>
    <row r="300" spans="1:8" ht="15" customHeight="1">
      <c r="A300" s="280">
        <v>45538</v>
      </c>
      <c r="B300" s="218" t="s">
        <v>1005</v>
      </c>
      <c r="C300" s="206" t="s">
        <v>1006</v>
      </c>
      <c r="D300" s="206" t="s">
        <v>890</v>
      </c>
      <c r="E300" s="206" t="s">
        <v>529</v>
      </c>
      <c r="F300" s="281">
        <v>110695</v>
      </c>
      <c r="G300" s="218">
        <v>366.45</v>
      </c>
      <c r="H300" s="32" t="s">
        <v>835</v>
      </c>
    </row>
    <row r="301" spans="1:8" ht="15" customHeight="1">
      <c r="A301" s="280">
        <v>45538</v>
      </c>
      <c r="B301" s="218" t="s">
        <v>1005</v>
      </c>
      <c r="C301" s="206" t="s">
        <v>1006</v>
      </c>
      <c r="D301" s="206" t="s">
        <v>874</v>
      </c>
      <c r="E301" s="206" t="s">
        <v>529</v>
      </c>
      <c r="F301" s="281">
        <v>69174</v>
      </c>
      <c r="G301" s="218">
        <v>363.92</v>
      </c>
      <c r="H301" s="32" t="s">
        <v>835</v>
      </c>
    </row>
    <row r="302" spans="1:8" ht="15" customHeight="1">
      <c r="A302" s="280">
        <v>45538</v>
      </c>
      <c r="B302" s="218" t="s">
        <v>1005</v>
      </c>
      <c r="C302" s="206" t="s">
        <v>1006</v>
      </c>
      <c r="D302" s="206" t="s">
        <v>903</v>
      </c>
      <c r="E302" s="206" t="s">
        <v>529</v>
      </c>
      <c r="F302" s="281">
        <v>101314</v>
      </c>
      <c r="G302" s="218">
        <v>367.5</v>
      </c>
      <c r="H302" s="32" t="s">
        <v>835</v>
      </c>
    </row>
    <row r="303" spans="1:8" ht="15" customHeight="1">
      <c r="A303" s="280">
        <v>45538</v>
      </c>
      <c r="B303" s="218" t="s">
        <v>1005</v>
      </c>
      <c r="C303" s="206" t="s">
        <v>1006</v>
      </c>
      <c r="D303" s="206" t="s">
        <v>873</v>
      </c>
      <c r="E303" s="206" t="s">
        <v>529</v>
      </c>
      <c r="F303" s="281">
        <v>84950</v>
      </c>
      <c r="G303" s="218">
        <v>387.6</v>
      </c>
      <c r="H303" s="32" t="s">
        <v>835</v>
      </c>
    </row>
    <row r="304" spans="1:8" ht="15" customHeight="1">
      <c r="A304" s="280">
        <v>45538</v>
      </c>
      <c r="B304" s="218" t="s">
        <v>1202</v>
      </c>
      <c r="C304" s="206" t="s">
        <v>1203</v>
      </c>
      <c r="D304" s="206" t="s">
        <v>1245</v>
      </c>
      <c r="E304" s="206" t="s">
        <v>529</v>
      </c>
      <c r="F304" s="281">
        <v>1100000</v>
      </c>
      <c r="G304" s="218">
        <v>178.4</v>
      </c>
      <c r="H304" s="32" t="s">
        <v>835</v>
      </c>
    </row>
    <row r="305" spans="1:8" ht="15" customHeight="1">
      <c r="A305" s="280">
        <v>45538</v>
      </c>
      <c r="B305" s="218" t="s">
        <v>1205</v>
      </c>
      <c r="C305" s="206" t="s">
        <v>1206</v>
      </c>
      <c r="D305" s="206" t="s">
        <v>881</v>
      </c>
      <c r="E305" s="206" t="s">
        <v>529</v>
      </c>
      <c r="F305" s="281">
        <v>1107914</v>
      </c>
      <c r="G305" s="218">
        <v>297.52</v>
      </c>
      <c r="H305" s="32" t="s">
        <v>835</v>
      </c>
    </row>
    <row r="306" spans="1:8" ht="15" customHeight="1">
      <c r="A306" s="280">
        <v>45538</v>
      </c>
      <c r="B306" s="218" t="s">
        <v>1019</v>
      </c>
      <c r="C306" s="206" t="s">
        <v>1020</v>
      </c>
      <c r="D306" s="206" t="s">
        <v>1246</v>
      </c>
      <c r="E306" s="206" t="s">
        <v>529</v>
      </c>
      <c r="F306" s="281">
        <v>1170000</v>
      </c>
      <c r="G306" s="218">
        <v>0.5</v>
      </c>
      <c r="H306" s="32" t="s">
        <v>835</v>
      </c>
    </row>
    <row r="307" spans="1:8" ht="15" customHeight="1">
      <c r="A307" s="280">
        <v>45538</v>
      </c>
      <c r="B307" s="218" t="s">
        <v>1019</v>
      </c>
      <c r="C307" s="206" t="s">
        <v>1020</v>
      </c>
      <c r="D307" s="206" t="s">
        <v>1021</v>
      </c>
      <c r="E307" s="206" t="s">
        <v>529</v>
      </c>
      <c r="F307" s="281">
        <v>1440000</v>
      </c>
      <c r="G307" s="218">
        <v>0.48</v>
      </c>
      <c r="H307" s="32" t="s">
        <v>835</v>
      </c>
    </row>
    <row r="308" spans="1:8" ht="15" customHeight="1">
      <c r="A308" s="280">
        <v>45538</v>
      </c>
      <c r="B308" s="218" t="s">
        <v>1019</v>
      </c>
      <c r="C308" s="206" t="s">
        <v>1020</v>
      </c>
      <c r="D308" s="206" t="s">
        <v>1247</v>
      </c>
      <c r="E308" s="206" t="s">
        <v>529</v>
      </c>
      <c r="F308" s="281">
        <v>1958082</v>
      </c>
      <c r="G308" s="218">
        <v>0.48</v>
      </c>
      <c r="H308" s="32" t="s">
        <v>835</v>
      </c>
    </row>
    <row r="309" spans="1:8" ht="15" customHeight="1">
      <c r="A309" s="280">
        <v>45538</v>
      </c>
      <c r="B309" s="218" t="s">
        <v>1007</v>
      </c>
      <c r="C309" s="206" t="s">
        <v>1008</v>
      </c>
      <c r="D309" s="206" t="s">
        <v>1000</v>
      </c>
      <c r="E309" s="206" t="s">
        <v>529</v>
      </c>
      <c r="F309" s="281">
        <v>656287</v>
      </c>
      <c r="G309" s="218">
        <v>35.53</v>
      </c>
      <c r="H309" s="32" t="s">
        <v>835</v>
      </c>
    </row>
    <row r="310" spans="1:8" ht="15" customHeight="1">
      <c r="A310" s="280">
        <v>45538</v>
      </c>
      <c r="B310" s="218" t="s">
        <v>1007</v>
      </c>
      <c r="C310" s="206" t="s">
        <v>1008</v>
      </c>
      <c r="D310" s="206" t="s">
        <v>1248</v>
      </c>
      <c r="E310" s="206" t="s">
        <v>529</v>
      </c>
      <c r="F310" s="281">
        <v>1000000</v>
      </c>
      <c r="G310" s="218">
        <v>35.659999999999997</v>
      </c>
      <c r="H310" s="32" t="s">
        <v>835</v>
      </c>
    </row>
    <row r="311" spans="1:8" ht="15" customHeight="1">
      <c r="A311" s="280">
        <v>45538</v>
      </c>
      <c r="B311" s="218" t="s">
        <v>1213</v>
      </c>
      <c r="C311" s="206" t="s">
        <v>1214</v>
      </c>
      <c r="D311" s="206" t="s">
        <v>1215</v>
      </c>
      <c r="E311" s="206" t="s">
        <v>529</v>
      </c>
      <c r="F311" s="281">
        <v>725103</v>
      </c>
      <c r="G311" s="218">
        <v>123.3</v>
      </c>
      <c r="H311" s="32" t="s">
        <v>835</v>
      </c>
    </row>
    <row r="312" spans="1:8" ht="15" customHeight="1">
      <c r="A312" s="280">
        <v>45538</v>
      </c>
      <c r="B312" s="218" t="s">
        <v>1009</v>
      </c>
      <c r="C312" s="206" t="s">
        <v>1010</v>
      </c>
      <c r="D312" s="206" t="s">
        <v>941</v>
      </c>
      <c r="E312" s="206" t="s">
        <v>529</v>
      </c>
      <c r="F312" s="281">
        <v>87000</v>
      </c>
      <c r="G312" s="218">
        <v>92.46</v>
      </c>
      <c r="H312" s="32" t="s">
        <v>835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2"/>
  <sheetViews>
    <sheetView zoomScale="70" zoomScaleNormal="70" workbookViewId="0">
      <selection activeCell="I46" sqref="I46:J46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956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45539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907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530</v>
      </c>
      <c r="E9" s="93" t="s">
        <v>531</v>
      </c>
      <c r="F9" s="93" t="s">
        <v>532</v>
      </c>
      <c r="G9" s="93" t="s">
        <v>533</v>
      </c>
      <c r="H9" s="93" t="s">
        <v>534</v>
      </c>
      <c r="I9" s="93" t="s">
        <v>535</v>
      </c>
      <c r="J9" s="92" t="s">
        <v>536</v>
      </c>
      <c r="K9" s="93" t="s">
        <v>537</v>
      </c>
      <c r="L9" s="95" t="s">
        <v>538</v>
      </c>
      <c r="M9" s="95" t="s">
        <v>539</v>
      </c>
      <c r="N9" s="93" t="s">
        <v>540</v>
      </c>
      <c r="O9" s="230" t="s">
        <v>541</v>
      </c>
      <c r="P9" s="188" t="s">
        <v>542</v>
      </c>
      <c r="Q9" s="188" t="s">
        <v>807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543</v>
      </c>
      <c r="F10" s="176" t="s">
        <v>882</v>
      </c>
      <c r="G10" s="178">
        <v>2330</v>
      </c>
      <c r="H10" s="176"/>
      <c r="I10" s="176" t="s">
        <v>883</v>
      </c>
      <c r="J10" s="178" t="s">
        <v>544</v>
      </c>
      <c r="K10" s="178"/>
      <c r="L10" s="179"/>
      <c r="M10" s="183"/>
      <c r="N10" s="178"/>
      <c r="O10" s="184"/>
      <c r="P10" s="179">
        <f>VLOOKUP(D10,'MidCap Intra'!$B$11:$C$571,2,0)</f>
        <v>2530.75</v>
      </c>
      <c r="Q10" s="221"/>
      <c r="R10" s="54" t="s">
        <v>836</v>
      </c>
    </row>
    <row r="11" spans="1:26" ht="15" customHeight="1">
      <c r="A11" s="180">
        <v>2</v>
      </c>
      <c r="B11" s="177">
        <v>45516</v>
      </c>
      <c r="C11" s="181"/>
      <c r="D11" s="185" t="s">
        <v>133</v>
      </c>
      <c r="E11" s="182" t="s">
        <v>543</v>
      </c>
      <c r="F11" s="176" t="s">
        <v>892</v>
      </c>
      <c r="G11" s="178">
        <v>2540</v>
      </c>
      <c r="H11" s="176"/>
      <c r="I11" s="176" t="s">
        <v>893</v>
      </c>
      <c r="J11" s="178" t="s">
        <v>544</v>
      </c>
      <c r="K11" s="178"/>
      <c r="L11" s="179"/>
      <c r="M11" s="183"/>
      <c r="N11" s="178"/>
      <c r="O11" s="184"/>
      <c r="P11" s="179">
        <f>VLOOKUP(D11,'MidCap Intra'!$B$11:$C$571,2,0)</f>
        <v>2794.3</v>
      </c>
      <c r="Q11" s="221"/>
      <c r="R11" s="54" t="s">
        <v>837</v>
      </c>
    </row>
    <row r="12" spans="1:26" ht="15" customHeight="1">
      <c r="A12" s="180">
        <v>3</v>
      </c>
      <c r="B12" s="177">
        <v>45524</v>
      </c>
      <c r="C12" s="181"/>
      <c r="D12" s="185" t="s">
        <v>220</v>
      </c>
      <c r="E12" s="182" t="s">
        <v>543</v>
      </c>
      <c r="F12" s="176" t="s">
        <v>951</v>
      </c>
      <c r="G12" s="178">
        <v>1090</v>
      </c>
      <c r="H12" s="176"/>
      <c r="I12" s="176" t="s">
        <v>922</v>
      </c>
      <c r="J12" s="178" t="s">
        <v>544</v>
      </c>
      <c r="K12" s="178"/>
      <c r="L12" s="179"/>
      <c r="M12" s="183"/>
      <c r="N12" s="178"/>
      <c r="O12" s="184"/>
      <c r="P12" s="179">
        <f>VLOOKUP(D12,'MidCap Intra'!$B$11:$C$571,2,0)</f>
        <v>1085.0999999999999</v>
      </c>
      <c r="Q12" s="221"/>
      <c r="R12" s="54" t="s">
        <v>836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543</v>
      </c>
      <c r="F13" s="176" t="s">
        <v>899</v>
      </c>
      <c r="G13" s="178">
        <v>1120</v>
      </c>
      <c r="H13" s="176"/>
      <c r="I13" s="176" t="s">
        <v>900</v>
      </c>
      <c r="J13" s="178" t="s">
        <v>544</v>
      </c>
      <c r="K13" s="178"/>
      <c r="L13" s="179"/>
      <c r="M13" s="183"/>
      <c r="N13" s="178"/>
      <c r="O13" s="184"/>
      <c r="P13" s="179">
        <f>VLOOKUP(D13,'MidCap Intra'!$B$11:$C$571,2,0)</f>
        <v>1199</v>
      </c>
      <c r="Q13" s="221"/>
      <c r="R13" s="54" t="s">
        <v>836</v>
      </c>
    </row>
    <row r="14" spans="1:26" ht="15" customHeight="1">
      <c r="A14" s="180">
        <v>5</v>
      </c>
      <c r="B14" s="177">
        <v>45524</v>
      </c>
      <c r="C14" s="181"/>
      <c r="D14" s="185" t="s">
        <v>211</v>
      </c>
      <c r="E14" s="182" t="s">
        <v>543</v>
      </c>
      <c r="F14" s="176" t="s">
        <v>901</v>
      </c>
      <c r="G14" s="178">
        <v>6640</v>
      </c>
      <c r="H14" s="176"/>
      <c r="I14" s="176" t="s">
        <v>902</v>
      </c>
      <c r="J14" s="178" t="s">
        <v>544</v>
      </c>
      <c r="K14" s="178"/>
      <c r="L14" s="179"/>
      <c r="M14" s="183"/>
      <c r="N14" s="178"/>
      <c r="O14" s="184"/>
      <c r="P14" s="179">
        <f>VLOOKUP(D14,'MidCap Intra'!$B$11:$C$571,2,0)</f>
        <v>6768.8</v>
      </c>
      <c r="Q14" s="221"/>
      <c r="R14" s="54" t="s">
        <v>836</v>
      </c>
    </row>
    <row r="15" spans="1:26" ht="15" customHeight="1">
      <c r="A15" s="180">
        <v>6</v>
      </c>
      <c r="B15" s="177">
        <v>45530</v>
      </c>
      <c r="C15" s="181"/>
      <c r="D15" s="185" t="s">
        <v>423</v>
      </c>
      <c r="E15" s="182" t="s">
        <v>543</v>
      </c>
      <c r="F15" s="176" t="s">
        <v>915</v>
      </c>
      <c r="G15" s="178">
        <v>468</v>
      </c>
      <c r="H15" s="176"/>
      <c r="I15" s="176" t="s">
        <v>916</v>
      </c>
      <c r="J15" s="178" t="s">
        <v>544</v>
      </c>
      <c r="K15" s="178"/>
      <c r="L15" s="179"/>
      <c r="M15" s="183"/>
      <c r="N15" s="178"/>
      <c r="O15" s="184"/>
      <c r="P15" s="179">
        <f>VLOOKUP(D15,'[1]MidCap Intra'!$B$11:$C$571,2,0)</f>
        <v>510.9</v>
      </c>
      <c r="Q15" s="221"/>
      <c r="R15" s="54" t="s">
        <v>836</v>
      </c>
    </row>
    <row r="16" spans="1:26" ht="15" customHeight="1">
      <c r="A16" s="180">
        <v>7</v>
      </c>
      <c r="B16" s="177">
        <v>45531</v>
      </c>
      <c r="C16" s="181"/>
      <c r="D16" s="185" t="s">
        <v>131</v>
      </c>
      <c r="E16" s="182" t="s">
        <v>543</v>
      </c>
      <c r="F16" s="176" t="s">
        <v>917</v>
      </c>
      <c r="G16" s="178">
        <v>310</v>
      </c>
      <c r="H16" s="176"/>
      <c r="I16" s="176" t="s">
        <v>918</v>
      </c>
      <c r="J16" s="178" t="s">
        <v>544</v>
      </c>
      <c r="K16" s="178"/>
      <c r="L16" s="179"/>
      <c r="M16" s="183"/>
      <c r="N16" s="178"/>
      <c r="O16" s="184"/>
      <c r="P16" s="179">
        <f>VLOOKUP(D16,'[1]MidCap Intra'!$B$11:$C$571,2,0)</f>
        <v>318.55</v>
      </c>
      <c r="Q16" s="221"/>
      <c r="R16" s="54" t="s">
        <v>836</v>
      </c>
    </row>
    <row r="17" spans="1:38" ht="15" customHeight="1">
      <c r="A17" s="180">
        <v>8</v>
      </c>
      <c r="B17" s="177">
        <v>45531</v>
      </c>
      <c r="C17" s="181"/>
      <c r="D17" s="185" t="s">
        <v>235</v>
      </c>
      <c r="E17" s="182" t="s">
        <v>543</v>
      </c>
      <c r="F17" s="176" t="s">
        <v>919</v>
      </c>
      <c r="G17" s="178">
        <v>134.5</v>
      </c>
      <c r="H17" s="176"/>
      <c r="I17" s="176" t="s">
        <v>920</v>
      </c>
      <c r="J17" s="178" t="s">
        <v>544</v>
      </c>
      <c r="K17" s="178"/>
      <c r="L17" s="179"/>
      <c r="M17" s="183"/>
      <c r="N17" s="178"/>
      <c r="O17" s="184"/>
      <c r="P17" s="179">
        <f>VLOOKUP(D17,'[1]MidCap Intra'!$B$11:$C$571,2,0)</f>
        <v>139.44</v>
      </c>
      <c r="Q17" s="221"/>
      <c r="R17" s="54" t="s">
        <v>836</v>
      </c>
    </row>
    <row r="18" spans="1:38" ht="15" customHeight="1">
      <c r="A18" s="180">
        <v>9</v>
      </c>
      <c r="B18" s="177">
        <v>45532</v>
      </c>
      <c r="C18" s="181"/>
      <c r="D18" s="185" t="s">
        <v>870</v>
      </c>
      <c r="E18" s="182" t="s">
        <v>543</v>
      </c>
      <c r="F18" s="176" t="s">
        <v>921</v>
      </c>
      <c r="G18" s="178">
        <v>1020</v>
      </c>
      <c r="H18" s="176"/>
      <c r="I18" s="176" t="s">
        <v>922</v>
      </c>
      <c r="J18" s="178" t="s">
        <v>544</v>
      </c>
      <c r="K18" s="178"/>
      <c r="L18" s="179"/>
      <c r="M18" s="183"/>
      <c r="N18" s="178"/>
      <c r="O18" s="184"/>
      <c r="P18" s="179">
        <f>VLOOKUP(D18,'[1]MidCap Intra'!$B$11:$C$571,2,0)</f>
        <v>1007.2</v>
      </c>
      <c r="Q18" s="221"/>
      <c r="R18" s="54" t="s">
        <v>836</v>
      </c>
    </row>
    <row r="19" spans="1:38" ht="15" customHeight="1">
      <c r="A19" s="180">
        <v>10</v>
      </c>
      <c r="B19" s="177">
        <v>45532</v>
      </c>
      <c r="C19" s="181"/>
      <c r="D19" s="185" t="s">
        <v>348</v>
      </c>
      <c r="E19" s="182" t="s">
        <v>543</v>
      </c>
      <c r="F19" s="176" t="s">
        <v>923</v>
      </c>
      <c r="G19" s="178">
        <v>726</v>
      </c>
      <c r="H19" s="176"/>
      <c r="I19" s="176" t="s">
        <v>924</v>
      </c>
      <c r="J19" s="178" t="s">
        <v>544</v>
      </c>
      <c r="K19" s="178"/>
      <c r="L19" s="179"/>
      <c r="M19" s="183"/>
      <c r="N19" s="178"/>
      <c r="O19" s="184"/>
      <c r="P19" s="179">
        <f>VLOOKUP(D19,'[1]MidCap Intra'!$B$11:$C$571,2,0)</f>
        <v>760.1</v>
      </c>
      <c r="Q19" s="221"/>
      <c r="R19" s="333" t="s">
        <v>837</v>
      </c>
    </row>
    <row r="20" spans="1:38" ht="15" customHeight="1">
      <c r="A20" s="180">
        <v>11</v>
      </c>
      <c r="B20" s="177">
        <v>45533</v>
      </c>
      <c r="C20" s="181"/>
      <c r="D20" s="185" t="s">
        <v>74</v>
      </c>
      <c r="E20" s="182" t="s">
        <v>543</v>
      </c>
      <c r="F20" s="176" t="s">
        <v>928</v>
      </c>
      <c r="G20" s="178">
        <v>284</v>
      </c>
      <c r="H20" s="176"/>
      <c r="I20" s="176" t="s">
        <v>889</v>
      </c>
      <c r="J20" s="178" t="s">
        <v>544</v>
      </c>
      <c r="K20" s="178"/>
      <c r="L20" s="179"/>
      <c r="M20" s="183"/>
      <c r="N20" s="178"/>
      <c r="O20" s="184"/>
      <c r="P20" s="179">
        <f>VLOOKUP(D20,'[1]MidCap Intra'!$B$11:$C$571,2,0)</f>
        <v>304.5</v>
      </c>
      <c r="Q20" s="221"/>
      <c r="R20" s="333" t="s">
        <v>836</v>
      </c>
    </row>
    <row r="21" spans="1:38" ht="15" customHeight="1">
      <c r="A21" s="180">
        <v>12</v>
      </c>
      <c r="B21" s="177">
        <v>45533</v>
      </c>
      <c r="C21" s="181"/>
      <c r="D21" s="185" t="s">
        <v>205</v>
      </c>
      <c r="E21" s="182" t="s">
        <v>543</v>
      </c>
      <c r="F21" s="176" t="s">
        <v>930</v>
      </c>
      <c r="G21" s="178">
        <v>2900</v>
      </c>
      <c r="H21" s="176"/>
      <c r="I21" s="176" t="s">
        <v>931</v>
      </c>
      <c r="J21" s="178" t="s">
        <v>544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3" t="s">
        <v>836</v>
      </c>
    </row>
    <row r="22" spans="1:38" ht="15" customHeight="1">
      <c r="A22" s="180">
        <v>13</v>
      </c>
      <c r="B22" s="177">
        <v>45537</v>
      </c>
      <c r="C22" s="181"/>
      <c r="D22" s="185" t="s">
        <v>231</v>
      </c>
      <c r="E22" s="182" t="s">
        <v>543</v>
      </c>
      <c r="F22" s="176" t="s">
        <v>954</v>
      </c>
      <c r="G22" s="178">
        <v>555</v>
      </c>
      <c r="H22" s="176"/>
      <c r="I22" s="176" t="s">
        <v>955</v>
      </c>
      <c r="J22" s="339" t="s">
        <v>544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3"/>
    </row>
    <row r="23" spans="1:38" ht="15" customHeight="1">
      <c r="A23" s="180"/>
      <c r="B23" s="177"/>
      <c r="C23" s="181"/>
      <c r="D23" s="185"/>
      <c r="E23" s="182"/>
      <c r="F23" s="176"/>
      <c r="G23" s="178"/>
      <c r="H23" s="176"/>
      <c r="I23" s="176"/>
      <c r="J23" s="178"/>
      <c r="K23" s="178"/>
      <c r="L23" s="179"/>
      <c r="M23" s="183"/>
      <c r="N23" s="178"/>
      <c r="O23" s="184"/>
      <c r="P23" s="179"/>
      <c r="Q23" s="221"/>
      <c r="R23" s="333"/>
    </row>
    <row r="24" spans="1:38" ht="15" customHeight="1">
      <c r="A24" s="180"/>
      <c r="B24" s="177"/>
      <c r="C24" s="181"/>
      <c r="D24" s="185"/>
      <c r="E24" s="182"/>
      <c r="F24" s="176"/>
      <c r="G24" s="178"/>
      <c r="H24" s="176"/>
      <c r="I24" s="176"/>
      <c r="J24" s="178"/>
      <c r="K24" s="178"/>
      <c r="L24" s="179"/>
      <c r="M24" s="183"/>
      <c r="N24" s="178"/>
      <c r="O24" s="184"/>
      <c r="P24" s="179"/>
      <c r="Q24" s="221"/>
      <c r="R24" s="333"/>
    </row>
    <row r="25" spans="1:38" ht="15" customHeight="1">
      <c r="G25" s="54"/>
      <c r="H25" s="54"/>
      <c r="I25" s="54"/>
      <c r="J25" s="54"/>
      <c r="K25" s="54"/>
      <c r="L25" s="54"/>
      <c r="M25" s="54"/>
      <c r="N25" s="54"/>
      <c r="O25" s="54"/>
      <c r="P25" s="54"/>
      <c r="R25" s="333"/>
    </row>
    <row r="26" spans="1:38" ht="14.25" customHeight="1">
      <c r="A26" s="96"/>
      <c r="B26" s="97"/>
      <c r="C26" s="98"/>
      <c r="D26" s="99"/>
      <c r="E26" s="100"/>
      <c r="F26" s="100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101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02" t="s">
        <v>546</v>
      </c>
      <c r="B27" s="103"/>
      <c r="C27" s="104"/>
      <c r="E27" s="105"/>
      <c r="F27" s="105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06" t="s">
        <v>547</v>
      </c>
      <c r="B28" s="102"/>
      <c r="C28" s="102"/>
      <c r="D28" s="102"/>
      <c r="E28" s="37"/>
      <c r="F28" s="107" t="s">
        <v>548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2" t="s">
        <v>549</v>
      </c>
      <c r="B29" s="102"/>
      <c r="C29" s="102"/>
      <c r="D29" s="102" t="s">
        <v>550</v>
      </c>
      <c r="E29" s="6"/>
      <c r="F29" s="107" t="s">
        <v>551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2"/>
      <c r="B30" s="102"/>
      <c r="C30" s="102"/>
      <c r="D30" s="102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89"/>
      <c r="B31" s="189"/>
      <c r="C31" s="189"/>
      <c r="D31" s="189"/>
      <c r="E31" s="190"/>
      <c r="F31" s="190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89"/>
      <c r="B32" s="189"/>
      <c r="C32" s="189"/>
      <c r="D32" s="189"/>
      <c r="E32" s="190"/>
      <c r="F32" s="190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38.25" customHeight="1">
      <c r="A33" s="91" t="s">
        <v>908</v>
      </c>
      <c r="B33" s="119"/>
      <c r="C33" s="119"/>
      <c r="D33" s="120"/>
      <c r="E33" s="108"/>
      <c r="F33" s="6"/>
      <c r="G33" s="6"/>
      <c r="H33" s="109"/>
      <c r="I33" s="121"/>
      <c r="J33" s="1"/>
      <c r="K33" s="6"/>
      <c r="L33" s="6"/>
      <c r="M33" s="6"/>
      <c r="N33" s="1"/>
      <c r="O33" s="1"/>
      <c r="R33" s="54"/>
      <c r="S33" s="54"/>
      <c r="T33" s="37"/>
      <c r="U33" s="54"/>
      <c r="V33" s="37"/>
      <c r="W33" s="54"/>
      <c r="X33" s="37"/>
      <c r="Y33" s="54"/>
      <c r="Z33" s="37"/>
      <c r="AA33" s="54"/>
      <c r="AB33" s="37"/>
      <c r="AC33" s="54"/>
      <c r="AD33" s="37"/>
      <c r="AE33" s="54"/>
      <c r="AF33" s="37"/>
      <c r="AG33" s="1"/>
      <c r="AH33" s="1"/>
      <c r="AI33" s="1"/>
      <c r="AJ33" s="6"/>
      <c r="AK33" s="1"/>
    </row>
    <row r="34" spans="1:38" ht="39.6">
      <c r="A34" s="92" t="s">
        <v>16</v>
      </c>
      <c r="B34" s="93" t="s">
        <v>520</v>
      </c>
      <c r="C34" s="93"/>
      <c r="D34" s="94" t="s">
        <v>530</v>
      </c>
      <c r="E34" s="93" t="s">
        <v>531</v>
      </c>
      <c r="F34" s="93" t="s">
        <v>532</v>
      </c>
      <c r="G34" s="93" t="s">
        <v>533</v>
      </c>
      <c r="H34" s="93" t="s">
        <v>534</v>
      </c>
      <c r="I34" s="93" t="s">
        <v>535</v>
      </c>
      <c r="J34" s="92" t="s">
        <v>536</v>
      </c>
      <c r="K34" s="112" t="s">
        <v>553</v>
      </c>
      <c r="L34" s="113" t="s">
        <v>538</v>
      </c>
      <c r="M34" s="95" t="s">
        <v>539</v>
      </c>
      <c r="N34" s="93" t="s">
        <v>540</v>
      </c>
      <c r="O34" s="94" t="s">
        <v>541</v>
      </c>
      <c r="P34" s="186" t="s">
        <v>542</v>
      </c>
      <c r="Q34" s="188" t="s">
        <v>807</v>
      </c>
      <c r="R34" s="54"/>
      <c r="S34" s="54"/>
      <c r="T34" s="37"/>
      <c r="U34" s="54"/>
      <c r="V34" s="37"/>
      <c r="W34" s="54"/>
      <c r="X34" s="37"/>
      <c r="Y34" s="54"/>
      <c r="Z34" s="37"/>
      <c r="AA34" s="54"/>
      <c r="AB34" s="37"/>
      <c r="AC34" s="54"/>
      <c r="AD34" s="37"/>
      <c r="AE34" s="54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239">
        <v>1</v>
      </c>
      <c r="B35" s="255">
        <v>45533</v>
      </c>
      <c r="C35" s="294"/>
      <c r="D35" s="294" t="s">
        <v>895</v>
      </c>
      <c r="E35" s="239" t="s">
        <v>543</v>
      </c>
      <c r="F35" s="239">
        <v>343.5</v>
      </c>
      <c r="G35" s="239">
        <v>318</v>
      </c>
      <c r="H35" s="239">
        <v>361.5</v>
      </c>
      <c r="I35" s="239" t="s">
        <v>929</v>
      </c>
      <c r="J35" s="238" t="s">
        <v>953</v>
      </c>
      <c r="K35" s="238">
        <f t="shared" ref="K35" si="0">H35-F35</f>
        <v>18</v>
      </c>
      <c r="L35" s="251">
        <f t="shared" ref="L35" si="1">(F35*-0.3)/100</f>
        <v>-1.0305</v>
      </c>
      <c r="M35" s="252">
        <f t="shared" ref="M35" si="2">(K35+L35)/F35</f>
        <v>4.9401746724890831E-2</v>
      </c>
      <c r="N35" s="238" t="s">
        <v>545</v>
      </c>
      <c r="O35" s="253">
        <v>45537</v>
      </c>
      <c r="P35" s="254"/>
      <c r="Q35" s="235"/>
      <c r="R35" s="54" t="s">
        <v>836</v>
      </c>
      <c r="S35" s="54"/>
      <c r="T35" s="37"/>
      <c r="U35" s="54"/>
      <c r="V35" s="37"/>
      <c r="W35" s="54"/>
      <c r="X35" s="37"/>
      <c r="Y35" s="54"/>
      <c r="Z35" s="37"/>
      <c r="AA35" s="54"/>
      <c r="AB35" s="37"/>
      <c r="AC35" s="54"/>
      <c r="AD35" s="37"/>
      <c r="AE35" s="54"/>
      <c r="AF35" s="37"/>
    </row>
    <row r="36" spans="1:38" ht="12.75" customHeight="1">
      <c r="A36" s="180">
        <v>2</v>
      </c>
      <c r="B36" s="177">
        <v>45534</v>
      </c>
      <c r="C36" s="181"/>
      <c r="D36" s="185" t="s">
        <v>938</v>
      </c>
      <c r="E36" s="182" t="s">
        <v>543</v>
      </c>
      <c r="F36" s="176" t="s">
        <v>939</v>
      </c>
      <c r="G36" s="178">
        <v>319</v>
      </c>
      <c r="H36" s="176"/>
      <c r="I36" s="176" t="s">
        <v>940</v>
      </c>
      <c r="J36" s="178" t="s">
        <v>544</v>
      </c>
      <c r="K36" s="176"/>
      <c r="L36" s="236"/>
      <c r="M36" s="237"/>
      <c r="N36" s="176"/>
      <c r="O36" s="223"/>
      <c r="P36" s="179"/>
      <c r="Q36" s="235"/>
      <c r="R36" s="54" t="s">
        <v>836</v>
      </c>
      <c r="S36" s="54"/>
      <c r="T36" s="37"/>
      <c r="U36" s="54"/>
      <c r="V36" s="37"/>
      <c r="W36" s="54"/>
      <c r="X36" s="37"/>
      <c r="Y36" s="54"/>
      <c r="Z36" s="37"/>
      <c r="AA36" s="54"/>
      <c r="AB36" s="37"/>
      <c r="AC36" s="54"/>
      <c r="AD36" s="37"/>
      <c r="AE36" s="54"/>
      <c r="AF36" s="37"/>
    </row>
    <row r="37" spans="1:38" ht="12.75" customHeight="1">
      <c r="A37" s="180">
        <v>3</v>
      </c>
      <c r="B37" s="177">
        <v>45537</v>
      </c>
      <c r="C37" s="181"/>
      <c r="D37" s="185" t="s">
        <v>905</v>
      </c>
      <c r="E37" s="182" t="s">
        <v>543</v>
      </c>
      <c r="F37" s="176" t="s">
        <v>952</v>
      </c>
      <c r="G37" s="178">
        <v>1950</v>
      </c>
      <c r="H37" s="176"/>
      <c r="I37" s="176" t="s">
        <v>891</v>
      </c>
      <c r="J37" s="178" t="s">
        <v>544</v>
      </c>
      <c r="K37" s="176"/>
      <c r="L37" s="236"/>
      <c r="M37" s="237"/>
      <c r="N37" s="176"/>
      <c r="O37" s="223"/>
      <c r="P37" s="179"/>
      <c r="Q37" s="235"/>
      <c r="R37" s="54"/>
      <c r="S37" s="54"/>
      <c r="T37" s="37"/>
      <c r="U37" s="54"/>
      <c r="V37" s="37"/>
      <c r="W37" s="54"/>
      <c r="X37" s="37"/>
      <c r="Y37" s="54"/>
      <c r="Z37" s="37"/>
      <c r="AA37" s="54"/>
      <c r="AB37" s="37"/>
      <c r="AC37" s="54"/>
      <c r="AD37" s="37"/>
      <c r="AE37" s="54"/>
      <c r="AF37" s="37"/>
    </row>
    <row r="38" spans="1:38" ht="12.75" customHeight="1">
      <c r="A38" s="180"/>
      <c r="B38" s="177"/>
      <c r="C38" s="181"/>
      <c r="D38" s="185"/>
      <c r="E38" s="182"/>
      <c r="F38" s="176"/>
      <c r="G38" s="178"/>
      <c r="H38" s="176"/>
      <c r="I38" s="176"/>
      <c r="J38" s="178"/>
      <c r="K38" s="176"/>
      <c r="L38" s="236"/>
      <c r="M38" s="237"/>
      <c r="N38" s="176"/>
      <c r="O38" s="223"/>
      <c r="P38" s="179"/>
      <c r="Q38" s="235"/>
      <c r="R38" s="54"/>
      <c r="S38" s="54"/>
      <c r="T38" s="37"/>
      <c r="U38" s="54"/>
      <c r="V38" s="37"/>
      <c r="W38" s="54"/>
      <c r="X38" s="37"/>
      <c r="Y38" s="54"/>
      <c r="Z38" s="37"/>
      <c r="AA38" s="54"/>
      <c r="AB38" s="37"/>
      <c r="AC38" s="54"/>
      <c r="AD38" s="37"/>
      <c r="AE38" s="54"/>
      <c r="AF38" s="37"/>
    </row>
    <row r="39" spans="1:38" ht="12.75" customHeight="1">
      <c r="A39" s="176"/>
      <c r="B39" s="177"/>
      <c r="C39" s="220"/>
      <c r="D39" s="220"/>
      <c r="E39" s="176"/>
      <c r="F39" s="176"/>
      <c r="G39" s="176"/>
      <c r="H39" s="176"/>
      <c r="I39" s="176"/>
      <c r="J39" s="176"/>
      <c r="K39" s="176"/>
      <c r="L39" s="236"/>
      <c r="M39" s="237"/>
      <c r="N39" s="176"/>
      <c r="O39" s="223"/>
      <c r="P39" s="179"/>
      <c r="Q39" s="235"/>
      <c r="R39" s="54" t="s">
        <v>836</v>
      </c>
      <c r="S39" s="54"/>
      <c r="T39" s="37"/>
      <c r="U39" s="54"/>
      <c r="V39" s="37"/>
      <c r="W39" s="54"/>
      <c r="X39" s="37"/>
      <c r="Y39" s="54"/>
      <c r="Z39" s="37"/>
      <c r="AA39" s="54"/>
      <c r="AB39" s="37"/>
      <c r="AC39" s="54"/>
      <c r="AD39" s="37"/>
      <c r="AE39" s="54"/>
      <c r="AF39" s="37"/>
    </row>
    <row r="40" spans="1:38" ht="12.75" customHeight="1">
      <c r="A40" s="102" t="s">
        <v>546</v>
      </c>
      <c r="B40" s="102"/>
      <c r="C40" s="102"/>
      <c r="D40" s="54"/>
      <c r="E40" s="37"/>
      <c r="F40" s="107" t="s">
        <v>548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37"/>
      <c r="U40" s="54"/>
      <c r="V40" s="37"/>
      <c r="W40" s="54"/>
      <c r="X40" s="37"/>
      <c r="Y40" s="54"/>
      <c r="Z40" s="37"/>
      <c r="AA40" s="54"/>
      <c r="AB40" s="37"/>
      <c r="AC40" s="54"/>
      <c r="AD40" s="37"/>
      <c r="AE40" s="54"/>
      <c r="AF40" s="37"/>
    </row>
    <row r="41" spans="1:38" ht="12.75" customHeight="1">
      <c r="A41" s="106" t="s">
        <v>547</v>
      </c>
      <c r="B41" s="102"/>
      <c r="C41" s="102"/>
      <c r="D41" s="54"/>
      <c r="E41" s="37"/>
      <c r="F41" s="107" t="s">
        <v>551</v>
      </c>
      <c r="G41" s="54"/>
      <c r="H41" s="54" t="s">
        <v>567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</row>
    <row r="42" spans="1:38" ht="12.75" customHeight="1">
      <c r="A42" s="54"/>
      <c r="B42" s="54"/>
      <c r="C42" s="102"/>
      <c r="D42" s="54"/>
      <c r="E42" s="37"/>
      <c r="F42" s="10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</row>
    <row r="43" spans="1:38" ht="12" customHeight="1">
      <c r="A43" s="189"/>
      <c r="B43" s="189"/>
      <c r="C43" s="189"/>
      <c r="D43" s="189"/>
      <c r="E43" s="190"/>
      <c r="F43" s="190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38.25" customHeight="1">
      <c r="A44" s="91" t="s">
        <v>909</v>
      </c>
      <c r="B44" s="119"/>
      <c r="C44" s="119"/>
      <c r="D44" s="120"/>
      <c r="E44" s="108"/>
      <c r="F44" s="6"/>
      <c r="G44" s="6"/>
      <c r="H44" s="109"/>
      <c r="I44" s="121"/>
      <c r="J44" s="1"/>
      <c r="K44" s="6"/>
      <c r="L44" s="6"/>
      <c r="M44" s="6"/>
      <c r="N44" s="1"/>
      <c r="O44" s="1"/>
      <c r="R44" s="54"/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  <c r="AG44" s="1"/>
      <c r="AH44" s="1"/>
      <c r="AI44" s="1"/>
      <c r="AJ44" s="6"/>
      <c r="AK44" s="1"/>
    </row>
    <row r="45" spans="1:38" ht="39.6">
      <c r="A45" s="92" t="s">
        <v>16</v>
      </c>
      <c r="B45" s="93" t="s">
        <v>520</v>
      </c>
      <c r="C45" s="93"/>
      <c r="D45" s="94" t="s">
        <v>530</v>
      </c>
      <c r="E45" s="93" t="s">
        <v>531</v>
      </c>
      <c r="F45" s="93" t="s">
        <v>532</v>
      </c>
      <c r="G45" s="93" t="s">
        <v>533</v>
      </c>
      <c r="H45" s="93" t="s">
        <v>534</v>
      </c>
      <c r="I45" s="93" t="s">
        <v>535</v>
      </c>
      <c r="J45" s="92" t="s">
        <v>536</v>
      </c>
      <c r="K45" s="112" t="s">
        <v>553</v>
      </c>
      <c r="L45" s="113" t="s">
        <v>538</v>
      </c>
      <c r="M45" s="95" t="s">
        <v>539</v>
      </c>
      <c r="N45" s="93" t="s">
        <v>540</v>
      </c>
      <c r="O45" s="94" t="s">
        <v>541</v>
      </c>
      <c r="P45" s="186" t="s">
        <v>542</v>
      </c>
      <c r="Q45" s="188" t="s">
        <v>807</v>
      </c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  <c r="AG45" s="37"/>
      <c r="AH45" s="37"/>
      <c r="AI45" s="37"/>
      <c r="AJ45" s="37"/>
      <c r="AK45" s="37"/>
      <c r="AL45" s="37"/>
    </row>
    <row r="46" spans="1:38" ht="12.75" customHeight="1">
      <c r="A46" s="176">
        <v>1</v>
      </c>
      <c r="B46" s="177">
        <v>45498</v>
      </c>
      <c r="C46" s="220"/>
      <c r="D46" s="220" t="s">
        <v>474</v>
      </c>
      <c r="E46" s="176" t="s">
        <v>543</v>
      </c>
      <c r="F46" s="176" t="s">
        <v>884</v>
      </c>
      <c r="G46" s="176">
        <v>3600</v>
      </c>
      <c r="H46" s="176"/>
      <c r="I46" s="176" t="s">
        <v>885</v>
      </c>
      <c r="J46" s="176" t="s">
        <v>544</v>
      </c>
      <c r="K46" s="176"/>
      <c r="L46" s="236"/>
      <c r="M46" s="237"/>
      <c r="N46" s="176"/>
      <c r="O46" s="223"/>
      <c r="P46" s="179">
        <f>VLOOKUP(D46,'MidCap Intra'!$B$11:$C$571,2,0)</f>
        <v>3841.75</v>
      </c>
      <c r="Q46" s="235"/>
      <c r="R46" s="54" t="s">
        <v>836</v>
      </c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76"/>
      <c r="B47" s="177"/>
      <c r="C47" s="220"/>
      <c r="D47" s="220"/>
      <c r="E47" s="176"/>
      <c r="F47" s="176"/>
      <c r="G47" s="176"/>
      <c r="H47" s="176"/>
      <c r="I47" s="176"/>
      <c r="J47" s="176"/>
      <c r="K47" s="176"/>
      <c r="L47" s="236"/>
      <c r="M47" s="237"/>
      <c r="N47" s="176"/>
      <c r="O47" s="223"/>
      <c r="P47" s="179"/>
      <c r="Q47" s="235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76"/>
      <c r="B48" s="177"/>
      <c r="C48" s="220"/>
      <c r="D48" s="220"/>
      <c r="E48" s="176"/>
      <c r="F48" s="176"/>
      <c r="G48" s="176"/>
      <c r="H48" s="176"/>
      <c r="I48" s="176"/>
      <c r="J48" s="176"/>
      <c r="K48" s="176"/>
      <c r="L48" s="236"/>
      <c r="M48" s="237"/>
      <c r="N48" s="176"/>
      <c r="O48" s="223"/>
      <c r="P48" s="177"/>
      <c r="Q48" s="235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2" ht="12.75" customHeight="1">
      <c r="A49" s="102" t="s">
        <v>546</v>
      </c>
      <c r="B49" s="102"/>
      <c r="C49" s="102"/>
      <c r="D49" s="54"/>
      <c r="E49" s="37"/>
      <c r="F49" s="107" t="s">
        <v>548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2" ht="12.75" customHeight="1">
      <c r="A50" s="106" t="s">
        <v>547</v>
      </c>
      <c r="B50" s="102"/>
      <c r="C50" s="102"/>
      <c r="D50" s="54"/>
      <c r="E50" s="37"/>
      <c r="F50" s="107" t="s">
        <v>551</v>
      </c>
      <c r="G50" s="54"/>
      <c r="H50" s="54" t="s">
        <v>567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2" ht="12.75" customHeight="1">
      <c r="A51" s="54"/>
      <c r="B51" s="54"/>
      <c r="C51" s="102"/>
      <c r="D51" s="54"/>
      <c r="E51" s="37"/>
      <c r="F51" s="10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2" ht="12.75" customHeight="1">
      <c r="A52" s="54"/>
      <c r="B52" s="54"/>
      <c r="C52" s="102"/>
      <c r="D52" s="54"/>
      <c r="E52" s="37"/>
      <c r="F52" s="107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</row>
    <row r="53" spans="1:32" ht="38.25" customHeight="1">
      <c r="A53" s="122" t="s">
        <v>910</v>
      </c>
      <c r="C53" s="122"/>
      <c r="D53" s="54"/>
      <c r="E53" s="122"/>
      <c r="F53" s="6"/>
      <c r="G53" s="6"/>
      <c r="H53" s="110"/>
      <c r="I53" s="6"/>
      <c r="J53" s="110"/>
      <c r="K53" s="111"/>
      <c r="L53" s="6"/>
      <c r="M53" s="6"/>
      <c r="N53" s="1"/>
      <c r="O53" s="54"/>
      <c r="P53" s="54"/>
      <c r="Q53" s="191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</row>
    <row r="54" spans="1:32" ht="12.75" customHeight="1">
      <c r="A54" s="92" t="s">
        <v>16</v>
      </c>
      <c r="B54" s="93" t="s">
        <v>520</v>
      </c>
      <c r="C54" s="93"/>
      <c r="D54" s="94" t="s">
        <v>530</v>
      </c>
      <c r="E54" s="93" t="s">
        <v>531</v>
      </c>
      <c r="F54" s="93" t="s">
        <v>532</v>
      </c>
      <c r="G54" s="93" t="s">
        <v>568</v>
      </c>
      <c r="H54" s="93" t="s">
        <v>569</v>
      </c>
      <c r="I54" s="93" t="s">
        <v>535</v>
      </c>
      <c r="J54" s="123" t="s">
        <v>536</v>
      </c>
      <c r="K54" s="93" t="s">
        <v>537</v>
      </c>
      <c r="L54" s="93" t="s">
        <v>570</v>
      </c>
      <c r="M54" s="93" t="s">
        <v>540</v>
      </c>
      <c r="N54" s="94" t="s">
        <v>541</v>
      </c>
      <c r="O54" s="54"/>
      <c r="P54" s="54"/>
      <c r="Q54" s="191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</row>
    <row r="55" spans="1:32" ht="12.75" customHeight="1">
      <c r="A55" s="124">
        <v>1</v>
      </c>
      <c r="B55" s="125">
        <v>41579</v>
      </c>
      <c r="C55" s="125"/>
      <c r="D55" s="126" t="s">
        <v>571</v>
      </c>
      <c r="E55" s="127" t="s">
        <v>543</v>
      </c>
      <c r="F55" s="128">
        <v>82</v>
      </c>
      <c r="G55" s="127" t="s">
        <v>572</v>
      </c>
      <c r="H55" s="127">
        <v>100</v>
      </c>
      <c r="I55" s="129">
        <v>100</v>
      </c>
      <c r="J55" s="130" t="s">
        <v>573</v>
      </c>
      <c r="K55" s="131">
        <f t="shared" ref="K55:K86" si="3">H55-F55</f>
        <v>18</v>
      </c>
      <c r="L55" s="132">
        <f t="shared" ref="L55:L86" si="4">K55/F55</f>
        <v>0.21951219512195122</v>
      </c>
      <c r="M55" s="127" t="s">
        <v>545</v>
      </c>
      <c r="N55" s="133">
        <v>42657</v>
      </c>
      <c r="O55" s="54"/>
      <c r="P55" s="54"/>
      <c r="Q55" s="191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</row>
    <row r="56" spans="1:32" ht="12.75" customHeight="1">
      <c r="A56" s="124">
        <v>2</v>
      </c>
      <c r="B56" s="125">
        <v>41794</v>
      </c>
      <c r="C56" s="125"/>
      <c r="D56" s="126" t="s">
        <v>574</v>
      </c>
      <c r="E56" s="127" t="s">
        <v>554</v>
      </c>
      <c r="F56" s="128">
        <v>257</v>
      </c>
      <c r="G56" s="127" t="s">
        <v>572</v>
      </c>
      <c r="H56" s="127">
        <v>300</v>
      </c>
      <c r="I56" s="129">
        <v>300</v>
      </c>
      <c r="J56" s="130" t="s">
        <v>573</v>
      </c>
      <c r="K56" s="131">
        <f t="shared" si="3"/>
        <v>43</v>
      </c>
      <c r="L56" s="132">
        <f t="shared" si="4"/>
        <v>0.16731517509727625</v>
      </c>
      <c r="M56" s="127" t="s">
        <v>545</v>
      </c>
      <c r="N56" s="133">
        <v>41822</v>
      </c>
      <c r="O56" s="54"/>
      <c r="P56" s="54"/>
      <c r="Q56" s="191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2" ht="12.75" customHeight="1">
      <c r="A57" s="124">
        <v>3</v>
      </c>
      <c r="B57" s="125">
        <v>41828</v>
      </c>
      <c r="C57" s="125"/>
      <c r="D57" s="126" t="s">
        <v>575</v>
      </c>
      <c r="E57" s="127" t="s">
        <v>554</v>
      </c>
      <c r="F57" s="128">
        <v>393</v>
      </c>
      <c r="G57" s="127" t="s">
        <v>572</v>
      </c>
      <c r="H57" s="127">
        <v>468</v>
      </c>
      <c r="I57" s="129">
        <v>468</v>
      </c>
      <c r="J57" s="130" t="s">
        <v>573</v>
      </c>
      <c r="K57" s="131">
        <f t="shared" si="3"/>
        <v>75</v>
      </c>
      <c r="L57" s="132">
        <f t="shared" si="4"/>
        <v>0.19083969465648856</v>
      </c>
      <c r="M57" s="127" t="s">
        <v>545</v>
      </c>
      <c r="N57" s="133">
        <v>41863</v>
      </c>
      <c r="O57" s="54"/>
      <c r="P57" s="54"/>
      <c r="Q57" s="191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2" ht="12.75" customHeight="1">
      <c r="A58" s="124">
        <v>4</v>
      </c>
      <c r="B58" s="125">
        <v>41857</v>
      </c>
      <c r="C58" s="125"/>
      <c r="D58" s="126" t="s">
        <v>576</v>
      </c>
      <c r="E58" s="127" t="s">
        <v>554</v>
      </c>
      <c r="F58" s="128">
        <v>205</v>
      </c>
      <c r="G58" s="127" t="s">
        <v>572</v>
      </c>
      <c r="H58" s="127">
        <v>275</v>
      </c>
      <c r="I58" s="129">
        <v>250</v>
      </c>
      <c r="J58" s="130" t="s">
        <v>573</v>
      </c>
      <c r="K58" s="131">
        <f t="shared" si="3"/>
        <v>70</v>
      </c>
      <c r="L58" s="132">
        <f t="shared" si="4"/>
        <v>0.34146341463414637</v>
      </c>
      <c r="M58" s="127" t="s">
        <v>545</v>
      </c>
      <c r="N58" s="133">
        <v>41962</v>
      </c>
      <c r="O58" s="54"/>
      <c r="P58" s="54"/>
      <c r="Q58" s="191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2" ht="12.75" customHeight="1">
      <c r="A59" s="124">
        <v>5</v>
      </c>
      <c r="B59" s="125">
        <v>41886</v>
      </c>
      <c r="C59" s="125"/>
      <c r="D59" s="126" t="s">
        <v>577</v>
      </c>
      <c r="E59" s="127" t="s">
        <v>554</v>
      </c>
      <c r="F59" s="128">
        <v>162</v>
      </c>
      <c r="G59" s="127" t="s">
        <v>572</v>
      </c>
      <c r="H59" s="127">
        <v>190</v>
      </c>
      <c r="I59" s="129">
        <v>190</v>
      </c>
      <c r="J59" s="130" t="s">
        <v>573</v>
      </c>
      <c r="K59" s="131">
        <f t="shared" si="3"/>
        <v>28</v>
      </c>
      <c r="L59" s="132">
        <f t="shared" si="4"/>
        <v>0.1728395061728395</v>
      </c>
      <c r="M59" s="127" t="s">
        <v>545</v>
      </c>
      <c r="N59" s="133">
        <v>42006</v>
      </c>
      <c r="O59" s="54"/>
      <c r="P59" s="54"/>
      <c r="Q59" s="191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2" ht="12.75" customHeight="1">
      <c r="A60" s="124">
        <v>6</v>
      </c>
      <c r="B60" s="125">
        <v>41886</v>
      </c>
      <c r="C60" s="125"/>
      <c r="D60" s="126" t="s">
        <v>578</v>
      </c>
      <c r="E60" s="127" t="s">
        <v>554</v>
      </c>
      <c r="F60" s="128">
        <v>75</v>
      </c>
      <c r="G60" s="127" t="s">
        <v>572</v>
      </c>
      <c r="H60" s="127">
        <v>91.5</v>
      </c>
      <c r="I60" s="129" t="s">
        <v>566</v>
      </c>
      <c r="J60" s="130" t="s">
        <v>579</v>
      </c>
      <c r="K60" s="131">
        <f t="shared" si="3"/>
        <v>16.5</v>
      </c>
      <c r="L60" s="132">
        <f t="shared" si="4"/>
        <v>0.22</v>
      </c>
      <c r="M60" s="127" t="s">
        <v>545</v>
      </c>
      <c r="N60" s="133">
        <v>41954</v>
      </c>
      <c r="O60" s="54"/>
      <c r="P60" s="54"/>
      <c r="Q60" s="191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2" ht="12.75" customHeight="1">
      <c r="A61" s="124">
        <v>7</v>
      </c>
      <c r="B61" s="125">
        <v>41913</v>
      </c>
      <c r="C61" s="125"/>
      <c r="D61" s="126" t="s">
        <v>580</v>
      </c>
      <c r="E61" s="127" t="s">
        <v>554</v>
      </c>
      <c r="F61" s="128">
        <v>850</v>
      </c>
      <c r="G61" s="127" t="s">
        <v>572</v>
      </c>
      <c r="H61" s="127">
        <v>982.5</v>
      </c>
      <c r="I61" s="129">
        <v>1050</v>
      </c>
      <c r="J61" s="130" t="s">
        <v>581</v>
      </c>
      <c r="K61" s="131">
        <f t="shared" si="3"/>
        <v>132.5</v>
      </c>
      <c r="L61" s="132">
        <f t="shared" si="4"/>
        <v>0.15588235294117647</v>
      </c>
      <c r="M61" s="127" t="s">
        <v>545</v>
      </c>
      <c r="N61" s="133">
        <v>42039</v>
      </c>
      <c r="O61" s="54"/>
      <c r="P61" s="54"/>
      <c r="Q61" s="191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2" ht="12.75" customHeight="1">
      <c r="A62" s="124">
        <v>8</v>
      </c>
      <c r="B62" s="125">
        <v>41913</v>
      </c>
      <c r="C62" s="125"/>
      <c r="D62" s="126" t="s">
        <v>582</v>
      </c>
      <c r="E62" s="127" t="s">
        <v>554</v>
      </c>
      <c r="F62" s="128">
        <v>475</v>
      </c>
      <c r="G62" s="127" t="s">
        <v>572</v>
      </c>
      <c r="H62" s="127">
        <v>515</v>
      </c>
      <c r="I62" s="129">
        <v>600</v>
      </c>
      <c r="J62" s="130" t="s">
        <v>583</v>
      </c>
      <c r="K62" s="131">
        <f t="shared" si="3"/>
        <v>40</v>
      </c>
      <c r="L62" s="132">
        <f t="shared" si="4"/>
        <v>8.4210526315789472E-2</v>
      </c>
      <c r="M62" s="127" t="s">
        <v>545</v>
      </c>
      <c r="N62" s="133">
        <v>41939</v>
      </c>
      <c r="O62" s="54"/>
      <c r="P62" s="54"/>
      <c r="Q62" s="191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2" ht="12.75" customHeight="1">
      <c r="A63" s="124">
        <v>9</v>
      </c>
      <c r="B63" s="125">
        <v>41913</v>
      </c>
      <c r="C63" s="125"/>
      <c r="D63" s="126" t="s">
        <v>584</v>
      </c>
      <c r="E63" s="127" t="s">
        <v>554</v>
      </c>
      <c r="F63" s="128">
        <v>86</v>
      </c>
      <c r="G63" s="127" t="s">
        <v>572</v>
      </c>
      <c r="H63" s="127">
        <v>99</v>
      </c>
      <c r="I63" s="129">
        <v>140</v>
      </c>
      <c r="J63" s="130" t="s">
        <v>585</v>
      </c>
      <c r="K63" s="131">
        <f t="shared" si="3"/>
        <v>13</v>
      </c>
      <c r="L63" s="132">
        <f t="shared" si="4"/>
        <v>0.15116279069767441</v>
      </c>
      <c r="M63" s="127" t="s">
        <v>545</v>
      </c>
      <c r="N63" s="133">
        <v>41939</v>
      </c>
      <c r="O63" s="54"/>
      <c r="P63" s="54"/>
      <c r="Q63" s="191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2" ht="12.75" customHeight="1">
      <c r="A64" s="124">
        <v>10</v>
      </c>
      <c r="B64" s="125">
        <v>41926</v>
      </c>
      <c r="C64" s="125"/>
      <c r="D64" s="126" t="s">
        <v>586</v>
      </c>
      <c r="E64" s="127" t="s">
        <v>554</v>
      </c>
      <c r="F64" s="128">
        <v>496.6</v>
      </c>
      <c r="G64" s="127" t="s">
        <v>572</v>
      </c>
      <c r="H64" s="127">
        <v>621</v>
      </c>
      <c r="I64" s="129">
        <v>580</v>
      </c>
      <c r="J64" s="130" t="s">
        <v>573</v>
      </c>
      <c r="K64" s="131">
        <f t="shared" si="3"/>
        <v>124.39999999999998</v>
      </c>
      <c r="L64" s="132">
        <f t="shared" si="4"/>
        <v>0.25050342327829234</v>
      </c>
      <c r="M64" s="127" t="s">
        <v>545</v>
      </c>
      <c r="N64" s="133">
        <v>42605</v>
      </c>
      <c r="O64" s="54"/>
      <c r="P64" s="54"/>
      <c r="Q64" s="191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4">
        <v>11</v>
      </c>
      <c r="B65" s="125">
        <v>41926</v>
      </c>
      <c r="C65" s="125"/>
      <c r="D65" s="126" t="s">
        <v>587</v>
      </c>
      <c r="E65" s="127" t="s">
        <v>554</v>
      </c>
      <c r="F65" s="128">
        <v>2481.9</v>
      </c>
      <c r="G65" s="127" t="s">
        <v>572</v>
      </c>
      <c r="H65" s="127">
        <v>2840</v>
      </c>
      <c r="I65" s="129">
        <v>2870</v>
      </c>
      <c r="J65" s="130" t="s">
        <v>588</v>
      </c>
      <c r="K65" s="131">
        <f t="shared" si="3"/>
        <v>358.09999999999991</v>
      </c>
      <c r="L65" s="132">
        <f t="shared" si="4"/>
        <v>0.14428462065353154</v>
      </c>
      <c r="M65" s="127" t="s">
        <v>545</v>
      </c>
      <c r="N65" s="133">
        <v>42017</v>
      </c>
      <c r="O65" s="54"/>
      <c r="P65" s="54"/>
      <c r="Q65" s="191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4">
        <v>12</v>
      </c>
      <c r="B66" s="125">
        <v>41928</v>
      </c>
      <c r="C66" s="125"/>
      <c r="D66" s="126" t="s">
        <v>589</v>
      </c>
      <c r="E66" s="127" t="s">
        <v>554</v>
      </c>
      <c r="F66" s="128">
        <v>84.5</v>
      </c>
      <c r="G66" s="127" t="s">
        <v>572</v>
      </c>
      <c r="H66" s="127">
        <v>93</v>
      </c>
      <c r="I66" s="129">
        <v>110</v>
      </c>
      <c r="J66" s="130" t="s">
        <v>590</v>
      </c>
      <c r="K66" s="131">
        <f t="shared" si="3"/>
        <v>8.5</v>
      </c>
      <c r="L66" s="132">
        <f t="shared" si="4"/>
        <v>0.10059171597633136</v>
      </c>
      <c r="M66" s="127" t="s">
        <v>545</v>
      </c>
      <c r="N66" s="133">
        <v>41939</v>
      </c>
      <c r="O66" s="54"/>
      <c r="P66" s="54"/>
      <c r="Q66" s="191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13</v>
      </c>
      <c r="B67" s="125">
        <v>41928</v>
      </c>
      <c r="C67" s="125"/>
      <c r="D67" s="126" t="s">
        <v>591</v>
      </c>
      <c r="E67" s="127" t="s">
        <v>554</v>
      </c>
      <c r="F67" s="128">
        <v>401</v>
      </c>
      <c r="G67" s="127" t="s">
        <v>572</v>
      </c>
      <c r="H67" s="127">
        <v>428</v>
      </c>
      <c r="I67" s="129">
        <v>450</v>
      </c>
      <c r="J67" s="130" t="s">
        <v>592</v>
      </c>
      <c r="K67" s="131">
        <f t="shared" si="3"/>
        <v>27</v>
      </c>
      <c r="L67" s="132">
        <f t="shared" si="4"/>
        <v>6.7331670822942641E-2</v>
      </c>
      <c r="M67" s="127" t="s">
        <v>545</v>
      </c>
      <c r="N67" s="133">
        <v>42020</v>
      </c>
      <c r="O67" s="54"/>
      <c r="P67" s="54"/>
      <c r="Q67" s="191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14</v>
      </c>
      <c r="B68" s="125">
        <v>41928</v>
      </c>
      <c r="C68" s="125"/>
      <c r="D68" s="126" t="s">
        <v>593</v>
      </c>
      <c r="E68" s="127" t="s">
        <v>554</v>
      </c>
      <c r="F68" s="128">
        <v>101</v>
      </c>
      <c r="G68" s="127" t="s">
        <v>572</v>
      </c>
      <c r="H68" s="127">
        <v>112</v>
      </c>
      <c r="I68" s="129">
        <v>120</v>
      </c>
      <c r="J68" s="130" t="s">
        <v>594</v>
      </c>
      <c r="K68" s="131">
        <f t="shared" si="3"/>
        <v>11</v>
      </c>
      <c r="L68" s="132">
        <f t="shared" si="4"/>
        <v>0.10891089108910891</v>
      </c>
      <c r="M68" s="127" t="s">
        <v>545</v>
      </c>
      <c r="N68" s="133">
        <v>41939</v>
      </c>
      <c r="O68" s="54"/>
      <c r="P68" s="54"/>
      <c r="Q68" s="191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15</v>
      </c>
      <c r="B69" s="125">
        <v>41954</v>
      </c>
      <c r="C69" s="125"/>
      <c r="D69" s="126" t="s">
        <v>595</v>
      </c>
      <c r="E69" s="127" t="s">
        <v>554</v>
      </c>
      <c r="F69" s="128">
        <v>59</v>
      </c>
      <c r="G69" s="127" t="s">
        <v>572</v>
      </c>
      <c r="H69" s="127">
        <v>76</v>
      </c>
      <c r="I69" s="129">
        <v>76</v>
      </c>
      <c r="J69" s="130" t="s">
        <v>573</v>
      </c>
      <c r="K69" s="131">
        <f t="shared" si="3"/>
        <v>17</v>
      </c>
      <c r="L69" s="132">
        <f t="shared" si="4"/>
        <v>0.28813559322033899</v>
      </c>
      <c r="M69" s="127" t="s">
        <v>545</v>
      </c>
      <c r="N69" s="133">
        <v>43032</v>
      </c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16</v>
      </c>
      <c r="B70" s="125">
        <v>41954</v>
      </c>
      <c r="C70" s="125"/>
      <c r="D70" s="126" t="s">
        <v>584</v>
      </c>
      <c r="E70" s="127" t="s">
        <v>554</v>
      </c>
      <c r="F70" s="128">
        <v>99</v>
      </c>
      <c r="G70" s="127" t="s">
        <v>572</v>
      </c>
      <c r="H70" s="127">
        <v>120</v>
      </c>
      <c r="I70" s="129">
        <v>120</v>
      </c>
      <c r="J70" s="130" t="s">
        <v>563</v>
      </c>
      <c r="K70" s="131">
        <f t="shared" si="3"/>
        <v>21</v>
      </c>
      <c r="L70" s="132">
        <f t="shared" si="4"/>
        <v>0.21212121212121213</v>
      </c>
      <c r="M70" s="127" t="s">
        <v>545</v>
      </c>
      <c r="N70" s="133">
        <v>41960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17</v>
      </c>
      <c r="B71" s="125">
        <v>41956</v>
      </c>
      <c r="C71" s="125"/>
      <c r="D71" s="126" t="s">
        <v>596</v>
      </c>
      <c r="E71" s="127" t="s">
        <v>554</v>
      </c>
      <c r="F71" s="128">
        <v>22</v>
      </c>
      <c r="G71" s="127" t="s">
        <v>572</v>
      </c>
      <c r="H71" s="127">
        <v>33.549999999999997</v>
      </c>
      <c r="I71" s="129">
        <v>32</v>
      </c>
      <c r="J71" s="130" t="s">
        <v>597</v>
      </c>
      <c r="K71" s="131">
        <f t="shared" si="3"/>
        <v>11.549999999999997</v>
      </c>
      <c r="L71" s="132">
        <f t="shared" si="4"/>
        <v>0.52499999999999991</v>
      </c>
      <c r="M71" s="127" t="s">
        <v>545</v>
      </c>
      <c r="N71" s="133">
        <v>42188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18</v>
      </c>
      <c r="B72" s="125">
        <v>41976</v>
      </c>
      <c r="C72" s="125"/>
      <c r="D72" s="126" t="s">
        <v>598</v>
      </c>
      <c r="E72" s="127" t="s">
        <v>554</v>
      </c>
      <c r="F72" s="128">
        <v>440</v>
      </c>
      <c r="G72" s="127" t="s">
        <v>572</v>
      </c>
      <c r="H72" s="127">
        <v>520</v>
      </c>
      <c r="I72" s="129">
        <v>520</v>
      </c>
      <c r="J72" s="130" t="s">
        <v>599</v>
      </c>
      <c r="K72" s="131">
        <f t="shared" si="3"/>
        <v>80</v>
      </c>
      <c r="L72" s="132">
        <f t="shared" si="4"/>
        <v>0.18181818181818182</v>
      </c>
      <c r="M72" s="127" t="s">
        <v>545</v>
      </c>
      <c r="N72" s="133">
        <v>42208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19</v>
      </c>
      <c r="B73" s="125">
        <v>41976</v>
      </c>
      <c r="C73" s="125"/>
      <c r="D73" s="126" t="s">
        <v>600</v>
      </c>
      <c r="E73" s="127" t="s">
        <v>554</v>
      </c>
      <c r="F73" s="128">
        <v>360</v>
      </c>
      <c r="G73" s="127" t="s">
        <v>572</v>
      </c>
      <c r="H73" s="127">
        <v>427</v>
      </c>
      <c r="I73" s="129">
        <v>425</v>
      </c>
      <c r="J73" s="130" t="s">
        <v>601</v>
      </c>
      <c r="K73" s="131">
        <f t="shared" si="3"/>
        <v>67</v>
      </c>
      <c r="L73" s="132">
        <f t="shared" si="4"/>
        <v>0.18611111111111112</v>
      </c>
      <c r="M73" s="127" t="s">
        <v>545</v>
      </c>
      <c r="N73" s="133">
        <v>42058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20</v>
      </c>
      <c r="B74" s="125">
        <v>42012</v>
      </c>
      <c r="C74" s="125"/>
      <c r="D74" s="126" t="s">
        <v>602</v>
      </c>
      <c r="E74" s="127" t="s">
        <v>554</v>
      </c>
      <c r="F74" s="128">
        <v>360</v>
      </c>
      <c r="G74" s="127" t="s">
        <v>572</v>
      </c>
      <c r="H74" s="127">
        <v>455</v>
      </c>
      <c r="I74" s="129">
        <v>420</v>
      </c>
      <c r="J74" s="130" t="s">
        <v>603</v>
      </c>
      <c r="K74" s="131">
        <f t="shared" si="3"/>
        <v>95</v>
      </c>
      <c r="L74" s="132">
        <f t="shared" si="4"/>
        <v>0.2638888888888889</v>
      </c>
      <c r="M74" s="127" t="s">
        <v>545</v>
      </c>
      <c r="N74" s="133">
        <v>42024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21</v>
      </c>
      <c r="B75" s="125">
        <v>42012</v>
      </c>
      <c r="C75" s="125"/>
      <c r="D75" s="126" t="s">
        <v>604</v>
      </c>
      <c r="E75" s="127" t="s">
        <v>554</v>
      </c>
      <c r="F75" s="128">
        <v>130</v>
      </c>
      <c r="G75" s="127"/>
      <c r="H75" s="127">
        <v>175.5</v>
      </c>
      <c r="I75" s="129">
        <v>165</v>
      </c>
      <c r="J75" s="130" t="s">
        <v>605</v>
      </c>
      <c r="K75" s="131">
        <f t="shared" si="3"/>
        <v>45.5</v>
      </c>
      <c r="L75" s="132">
        <f t="shared" si="4"/>
        <v>0.35</v>
      </c>
      <c r="M75" s="127" t="s">
        <v>545</v>
      </c>
      <c r="N75" s="133">
        <v>43088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22</v>
      </c>
      <c r="B76" s="125">
        <v>42040</v>
      </c>
      <c r="C76" s="125"/>
      <c r="D76" s="126" t="s">
        <v>386</v>
      </c>
      <c r="E76" s="127" t="s">
        <v>543</v>
      </c>
      <c r="F76" s="128">
        <v>98</v>
      </c>
      <c r="G76" s="127"/>
      <c r="H76" s="127">
        <v>120</v>
      </c>
      <c r="I76" s="129">
        <v>120</v>
      </c>
      <c r="J76" s="130" t="s">
        <v>573</v>
      </c>
      <c r="K76" s="131">
        <f t="shared" si="3"/>
        <v>22</v>
      </c>
      <c r="L76" s="132">
        <f t="shared" si="4"/>
        <v>0.22448979591836735</v>
      </c>
      <c r="M76" s="127" t="s">
        <v>545</v>
      </c>
      <c r="N76" s="133">
        <v>42753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23</v>
      </c>
      <c r="B77" s="125">
        <v>42040</v>
      </c>
      <c r="C77" s="125"/>
      <c r="D77" s="126" t="s">
        <v>606</v>
      </c>
      <c r="E77" s="127" t="s">
        <v>543</v>
      </c>
      <c r="F77" s="128">
        <v>196</v>
      </c>
      <c r="G77" s="127"/>
      <c r="H77" s="127">
        <v>262</v>
      </c>
      <c r="I77" s="129">
        <v>255</v>
      </c>
      <c r="J77" s="130" t="s">
        <v>573</v>
      </c>
      <c r="K77" s="131">
        <f t="shared" si="3"/>
        <v>66</v>
      </c>
      <c r="L77" s="132">
        <f t="shared" si="4"/>
        <v>0.33673469387755101</v>
      </c>
      <c r="M77" s="127" t="s">
        <v>545</v>
      </c>
      <c r="N77" s="133">
        <v>42599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34">
        <v>24</v>
      </c>
      <c r="B78" s="135">
        <v>42067</v>
      </c>
      <c r="C78" s="135"/>
      <c r="D78" s="136" t="s">
        <v>385</v>
      </c>
      <c r="E78" s="137" t="s">
        <v>543</v>
      </c>
      <c r="F78" s="138">
        <v>235</v>
      </c>
      <c r="G78" s="138"/>
      <c r="H78" s="139">
        <v>77</v>
      </c>
      <c r="I78" s="139" t="s">
        <v>607</v>
      </c>
      <c r="J78" s="140" t="s">
        <v>608</v>
      </c>
      <c r="K78" s="141">
        <f t="shared" si="3"/>
        <v>-158</v>
      </c>
      <c r="L78" s="142">
        <f t="shared" si="4"/>
        <v>-0.67234042553191486</v>
      </c>
      <c r="M78" s="138" t="s">
        <v>555</v>
      </c>
      <c r="N78" s="135">
        <v>43522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4">
        <v>25</v>
      </c>
      <c r="B79" s="125">
        <v>42067</v>
      </c>
      <c r="C79" s="125"/>
      <c r="D79" s="126" t="s">
        <v>609</v>
      </c>
      <c r="E79" s="127" t="s">
        <v>543</v>
      </c>
      <c r="F79" s="128">
        <v>185</v>
      </c>
      <c r="G79" s="127"/>
      <c r="H79" s="127">
        <v>224</v>
      </c>
      <c r="I79" s="129" t="s">
        <v>610</v>
      </c>
      <c r="J79" s="130" t="s">
        <v>573</v>
      </c>
      <c r="K79" s="131">
        <f t="shared" si="3"/>
        <v>39</v>
      </c>
      <c r="L79" s="132">
        <f t="shared" si="4"/>
        <v>0.21081081081081082</v>
      </c>
      <c r="M79" s="127" t="s">
        <v>545</v>
      </c>
      <c r="N79" s="133">
        <v>42647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34">
        <v>26</v>
      </c>
      <c r="B80" s="135">
        <v>42090</v>
      </c>
      <c r="C80" s="135"/>
      <c r="D80" s="143" t="s">
        <v>611</v>
      </c>
      <c r="E80" s="138" t="s">
        <v>543</v>
      </c>
      <c r="F80" s="138">
        <v>49.5</v>
      </c>
      <c r="G80" s="139"/>
      <c r="H80" s="139">
        <v>15.85</v>
      </c>
      <c r="I80" s="139">
        <v>67</v>
      </c>
      <c r="J80" s="140" t="s">
        <v>612</v>
      </c>
      <c r="K80" s="139">
        <f t="shared" si="3"/>
        <v>-33.65</v>
      </c>
      <c r="L80" s="144">
        <f t="shared" si="4"/>
        <v>-0.67979797979797973</v>
      </c>
      <c r="M80" s="138" t="s">
        <v>555</v>
      </c>
      <c r="N80" s="145">
        <v>43627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27</v>
      </c>
      <c r="B81" s="125">
        <v>42093</v>
      </c>
      <c r="C81" s="125"/>
      <c r="D81" s="126" t="s">
        <v>613</v>
      </c>
      <c r="E81" s="127" t="s">
        <v>543</v>
      </c>
      <c r="F81" s="128">
        <v>183.5</v>
      </c>
      <c r="G81" s="127"/>
      <c r="H81" s="127">
        <v>219</v>
      </c>
      <c r="I81" s="129">
        <v>218</v>
      </c>
      <c r="J81" s="130" t="s">
        <v>614</v>
      </c>
      <c r="K81" s="131">
        <f t="shared" si="3"/>
        <v>35.5</v>
      </c>
      <c r="L81" s="132">
        <f t="shared" si="4"/>
        <v>0.19346049046321526</v>
      </c>
      <c r="M81" s="127" t="s">
        <v>545</v>
      </c>
      <c r="N81" s="133">
        <v>42103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28</v>
      </c>
      <c r="B82" s="125">
        <v>42114</v>
      </c>
      <c r="C82" s="125"/>
      <c r="D82" s="126" t="s">
        <v>615</v>
      </c>
      <c r="E82" s="127" t="s">
        <v>543</v>
      </c>
      <c r="F82" s="128">
        <f>(227+237)/2</f>
        <v>232</v>
      </c>
      <c r="G82" s="127"/>
      <c r="H82" s="127">
        <v>298</v>
      </c>
      <c r="I82" s="129">
        <v>298</v>
      </c>
      <c r="J82" s="130" t="s">
        <v>573</v>
      </c>
      <c r="K82" s="131">
        <f t="shared" si="3"/>
        <v>66</v>
      </c>
      <c r="L82" s="132">
        <f t="shared" si="4"/>
        <v>0.28448275862068967</v>
      </c>
      <c r="M82" s="127" t="s">
        <v>545</v>
      </c>
      <c r="N82" s="133">
        <v>42823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29</v>
      </c>
      <c r="B83" s="125">
        <v>42128</v>
      </c>
      <c r="C83" s="125"/>
      <c r="D83" s="126" t="s">
        <v>616</v>
      </c>
      <c r="E83" s="127" t="s">
        <v>554</v>
      </c>
      <c r="F83" s="128">
        <v>385</v>
      </c>
      <c r="G83" s="127"/>
      <c r="H83" s="127">
        <f>212.5+331</f>
        <v>543.5</v>
      </c>
      <c r="I83" s="129">
        <v>510</v>
      </c>
      <c r="J83" s="130" t="s">
        <v>617</v>
      </c>
      <c r="K83" s="131">
        <f t="shared" si="3"/>
        <v>158.5</v>
      </c>
      <c r="L83" s="132">
        <f t="shared" si="4"/>
        <v>0.41168831168831171</v>
      </c>
      <c r="M83" s="127" t="s">
        <v>545</v>
      </c>
      <c r="N83" s="133">
        <v>42235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30</v>
      </c>
      <c r="B84" s="125">
        <v>42128</v>
      </c>
      <c r="C84" s="125"/>
      <c r="D84" s="126" t="s">
        <v>618</v>
      </c>
      <c r="E84" s="127" t="s">
        <v>554</v>
      </c>
      <c r="F84" s="128">
        <v>115.5</v>
      </c>
      <c r="G84" s="127"/>
      <c r="H84" s="127">
        <v>146</v>
      </c>
      <c r="I84" s="129">
        <v>142</v>
      </c>
      <c r="J84" s="130" t="s">
        <v>619</v>
      </c>
      <c r="K84" s="131">
        <f t="shared" si="3"/>
        <v>30.5</v>
      </c>
      <c r="L84" s="132">
        <f t="shared" si="4"/>
        <v>0.26406926406926406</v>
      </c>
      <c r="M84" s="127" t="s">
        <v>545</v>
      </c>
      <c r="N84" s="133">
        <v>42202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31</v>
      </c>
      <c r="B85" s="125">
        <v>42151</v>
      </c>
      <c r="C85" s="125"/>
      <c r="D85" s="126" t="s">
        <v>500</v>
      </c>
      <c r="E85" s="127" t="s">
        <v>554</v>
      </c>
      <c r="F85" s="128">
        <v>237.5</v>
      </c>
      <c r="G85" s="127"/>
      <c r="H85" s="127">
        <v>279.5</v>
      </c>
      <c r="I85" s="129">
        <v>278</v>
      </c>
      <c r="J85" s="130" t="s">
        <v>573</v>
      </c>
      <c r="K85" s="131">
        <f t="shared" si="3"/>
        <v>42</v>
      </c>
      <c r="L85" s="132">
        <f t="shared" si="4"/>
        <v>0.17684210526315788</v>
      </c>
      <c r="M85" s="127" t="s">
        <v>545</v>
      </c>
      <c r="N85" s="133">
        <v>42222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32</v>
      </c>
      <c r="B86" s="125">
        <v>42174</v>
      </c>
      <c r="C86" s="125"/>
      <c r="D86" s="126" t="s">
        <v>591</v>
      </c>
      <c r="E86" s="127" t="s">
        <v>543</v>
      </c>
      <c r="F86" s="128">
        <v>340</v>
      </c>
      <c r="G86" s="127"/>
      <c r="H86" s="127">
        <v>448</v>
      </c>
      <c r="I86" s="129">
        <v>448</v>
      </c>
      <c r="J86" s="130" t="s">
        <v>573</v>
      </c>
      <c r="K86" s="131">
        <f t="shared" si="3"/>
        <v>108</v>
      </c>
      <c r="L86" s="132">
        <f t="shared" si="4"/>
        <v>0.31764705882352939</v>
      </c>
      <c r="M86" s="127" t="s">
        <v>545</v>
      </c>
      <c r="N86" s="133">
        <v>43018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33</v>
      </c>
      <c r="B87" s="125">
        <v>42191</v>
      </c>
      <c r="C87" s="125"/>
      <c r="D87" s="126" t="s">
        <v>620</v>
      </c>
      <c r="E87" s="127" t="s">
        <v>543</v>
      </c>
      <c r="F87" s="128">
        <v>390</v>
      </c>
      <c r="G87" s="127"/>
      <c r="H87" s="127">
        <v>460</v>
      </c>
      <c r="I87" s="129">
        <v>460</v>
      </c>
      <c r="J87" s="130" t="s">
        <v>573</v>
      </c>
      <c r="K87" s="131">
        <f t="shared" ref="K87:K107" si="5">H87-F87</f>
        <v>70</v>
      </c>
      <c r="L87" s="132">
        <f t="shared" ref="L87:L107" si="6">K87/F87</f>
        <v>0.17948717948717949</v>
      </c>
      <c r="M87" s="127" t="s">
        <v>545</v>
      </c>
      <c r="N87" s="133">
        <v>42478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34">
        <v>34</v>
      </c>
      <c r="B88" s="135">
        <v>42195</v>
      </c>
      <c r="C88" s="135"/>
      <c r="D88" s="136" t="s">
        <v>621</v>
      </c>
      <c r="E88" s="137" t="s">
        <v>543</v>
      </c>
      <c r="F88" s="138">
        <v>122.5</v>
      </c>
      <c r="G88" s="138"/>
      <c r="H88" s="139">
        <v>61</v>
      </c>
      <c r="I88" s="139">
        <v>172</v>
      </c>
      <c r="J88" s="140" t="s">
        <v>622</v>
      </c>
      <c r="K88" s="141">
        <f t="shared" si="5"/>
        <v>-61.5</v>
      </c>
      <c r="L88" s="142">
        <f t="shared" si="6"/>
        <v>-0.50204081632653064</v>
      </c>
      <c r="M88" s="138" t="s">
        <v>555</v>
      </c>
      <c r="N88" s="135">
        <v>43333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35</v>
      </c>
      <c r="B89" s="125">
        <v>42219</v>
      </c>
      <c r="C89" s="125"/>
      <c r="D89" s="126" t="s">
        <v>623</v>
      </c>
      <c r="E89" s="127" t="s">
        <v>543</v>
      </c>
      <c r="F89" s="128">
        <v>297.5</v>
      </c>
      <c r="G89" s="127"/>
      <c r="H89" s="127">
        <v>350</v>
      </c>
      <c r="I89" s="129">
        <v>360</v>
      </c>
      <c r="J89" s="130" t="s">
        <v>624</v>
      </c>
      <c r="K89" s="131">
        <f t="shared" si="5"/>
        <v>52.5</v>
      </c>
      <c r="L89" s="132">
        <f t="shared" si="6"/>
        <v>0.17647058823529413</v>
      </c>
      <c r="M89" s="127" t="s">
        <v>545</v>
      </c>
      <c r="N89" s="133">
        <v>42232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36</v>
      </c>
      <c r="B90" s="125">
        <v>42219</v>
      </c>
      <c r="C90" s="125"/>
      <c r="D90" s="126" t="s">
        <v>625</v>
      </c>
      <c r="E90" s="127" t="s">
        <v>543</v>
      </c>
      <c r="F90" s="128">
        <v>115.5</v>
      </c>
      <c r="G90" s="127"/>
      <c r="H90" s="127">
        <v>149</v>
      </c>
      <c r="I90" s="129">
        <v>140</v>
      </c>
      <c r="J90" s="130" t="s">
        <v>626</v>
      </c>
      <c r="K90" s="131">
        <f t="shared" si="5"/>
        <v>33.5</v>
      </c>
      <c r="L90" s="132">
        <f t="shared" si="6"/>
        <v>0.29004329004329005</v>
      </c>
      <c r="M90" s="127" t="s">
        <v>545</v>
      </c>
      <c r="N90" s="133">
        <v>42740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37</v>
      </c>
      <c r="B91" s="125">
        <v>42251</v>
      </c>
      <c r="C91" s="125"/>
      <c r="D91" s="126" t="s">
        <v>500</v>
      </c>
      <c r="E91" s="127" t="s">
        <v>543</v>
      </c>
      <c r="F91" s="128">
        <v>226</v>
      </c>
      <c r="G91" s="127"/>
      <c r="H91" s="127">
        <v>292</v>
      </c>
      <c r="I91" s="129">
        <v>292</v>
      </c>
      <c r="J91" s="130" t="s">
        <v>627</v>
      </c>
      <c r="K91" s="131">
        <f t="shared" si="5"/>
        <v>66</v>
      </c>
      <c r="L91" s="132">
        <f t="shared" si="6"/>
        <v>0.29203539823008851</v>
      </c>
      <c r="M91" s="127" t="s">
        <v>545</v>
      </c>
      <c r="N91" s="133">
        <v>42286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38</v>
      </c>
      <c r="B92" s="125">
        <v>42254</v>
      </c>
      <c r="C92" s="125"/>
      <c r="D92" s="126" t="s">
        <v>615</v>
      </c>
      <c r="E92" s="127" t="s">
        <v>543</v>
      </c>
      <c r="F92" s="128">
        <v>232.5</v>
      </c>
      <c r="G92" s="127"/>
      <c r="H92" s="127">
        <v>312.5</v>
      </c>
      <c r="I92" s="129">
        <v>310</v>
      </c>
      <c r="J92" s="130" t="s">
        <v>573</v>
      </c>
      <c r="K92" s="131">
        <f t="shared" si="5"/>
        <v>80</v>
      </c>
      <c r="L92" s="132">
        <f t="shared" si="6"/>
        <v>0.34408602150537637</v>
      </c>
      <c r="M92" s="127" t="s">
        <v>545</v>
      </c>
      <c r="N92" s="133">
        <v>42823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39</v>
      </c>
      <c r="B93" s="125">
        <v>42268</v>
      </c>
      <c r="C93" s="125"/>
      <c r="D93" s="126" t="s">
        <v>628</v>
      </c>
      <c r="E93" s="127" t="s">
        <v>543</v>
      </c>
      <c r="F93" s="128">
        <v>196.5</v>
      </c>
      <c r="G93" s="127"/>
      <c r="H93" s="127">
        <v>238</v>
      </c>
      <c r="I93" s="129">
        <v>238</v>
      </c>
      <c r="J93" s="130" t="s">
        <v>627</v>
      </c>
      <c r="K93" s="131">
        <f t="shared" si="5"/>
        <v>41.5</v>
      </c>
      <c r="L93" s="132">
        <f t="shared" si="6"/>
        <v>0.21119592875318066</v>
      </c>
      <c r="M93" s="127" t="s">
        <v>545</v>
      </c>
      <c r="N93" s="133">
        <v>42291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40</v>
      </c>
      <c r="B94" s="125">
        <v>42271</v>
      </c>
      <c r="C94" s="125"/>
      <c r="D94" s="126" t="s">
        <v>571</v>
      </c>
      <c r="E94" s="127" t="s">
        <v>543</v>
      </c>
      <c r="F94" s="128">
        <v>65</v>
      </c>
      <c r="G94" s="127"/>
      <c r="H94" s="127">
        <v>82</v>
      </c>
      <c r="I94" s="129">
        <v>82</v>
      </c>
      <c r="J94" s="130" t="s">
        <v>627</v>
      </c>
      <c r="K94" s="131">
        <f t="shared" si="5"/>
        <v>17</v>
      </c>
      <c r="L94" s="132">
        <f t="shared" si="6"/>
        <v>0.26153846153846155</v>
      </c>
      <c r="M94" s="127" t="s">
        <v>545</v>
      </c>
      <c r="N94" s="133">
        <v>42578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41</v>
      </c>
      <c r="B95" s="125">
        <v>42291</v>
      </c>
      <c r="C95" s="125"/>
      <c r="D95" s="126" t="s">
        <v>629</v>
      </c>
      <c r="E95" s="127" t="s">
        <v>543</v>
      </c>
      <c r="F95" s="128">
        <v>144</v>
      </c>
      <c r="G95" s="127"/>
      <c r="H95" s="127">
        <v>182.5</v>
      </c>
      <c r="I95" s="129">
        <v>181</v>
      </c>
      <c r="J95" s="130" t="s">
        <v>627</v>
      </c>
      <c r="K95" s="131">
        <f t="shared" si="5"/>
        <v>38.5</v>
      </c>
      <c r="L95" s="132">
        <f t="shared" si="6"/>
        <v>0.2673611111111111</v>
      </c>
      <c r="M95" s="127" t="s">
        <v>545</v>
      </c>
      <c r="N95" s="133">
        <v>42817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42</v>
      </c>
      <c r="B96" s="125">
        <v>42291</v>
      </c>
      <c r="C96" s="125"/>
      <c r="D96" s="126" t="s">
        <v>630</v>
      </c>
      <c r="E96" s="127" t="s">
        <v>543</v>
      </c>
      <c r="F96" s="128">
        <v>264</v>
      </c>
      <c r="G96" s="127"/>
      <c r="H96" s="127">
        <v>311</v>
      </c>
      <c r="I96" s="129">
        <v>311</v>
      </c>
      <c r="J96" s="130" t="s">
        <v>627</v>
      </c>
      <c r="K96" s="131">
        <f t="shared" si="5"/>
        <v>47</v>
      </c>
      <c r="L96" s="132">
        <f t="shared" si="6"/>
        <v>0.17803030303030304</v>
      </c>
      <c r="M96" s="127" t="s">
        <v>545</v>
      </c>
      <c r="N96" s="133">
        <v>42604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43</v>
      </c>
      <c r="B97" s="125">
        <v>42318</v>
      </c>
      <c r="C97" s="125"/>
      <c r="D97" s="126" t="s">
        <v>631</v>
      </c>
      <c r="E97" s="127" t="s">
        <v>554</v>
      </c>
      <c r="F97" s="128">
        <v>549.5</v>
      </c>
      <c r="G97" s="127"/>
      <c r="H97" s="127">
        <v>630</v>
      </c>
      <c r="I97" s="129">
        <v>630</v>
      </c>
      <c r="J97" s="130" t="s">
        <v>627</v>
      </c>
      <c r="K97" s="131">
        <f t="shared" si="5"/>
        <v>80.5</v>
      </c>
      <c r="L97" s="132">
        <f t="shared" si="6"/>
        <v>0.1464968152866242</v>
      </c>
      <c r="M97" s="127" t="s">
        <v>545</v>
      </c>
      <c r="N97" s="133">
        <v>42419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44</v>
      </c>
      <c r="B98" s="125">
        <v>42342</v>
      </c>
      <c r="C98" s="125"/>
      <c r="D98" s="126" t="s">
        <v>632</v>
      </c>
      <c r="E98" s="127" t="s">
        <v>543</v>
      </c>
      <c r="F98" s="128">
        <v>1027.5</v>
      </c>
      <c r="G98" s="127"/>
      <c r="H98" s="127">
        <v>1315</v>
      </c>
      <c r="I98" s="129">
        <v>1250</v>
      </c>
      <c r="J98" s="130" t="s">
        <v>627</v>
      </c>
      <c r="K98" s="131">
        <f t="shared" si="5"/>
        <v>287.5</v>
      </c>
      <c r="L98" s="132">
        <f t="shared" si="6"/>
        <v>0.27980535279805352</v>
      </c>
      <c r="M98" s="127" t="s">
        <v>545</v>
      </c>
      <c r="N98" s="133">
        <v>43244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45</v>
      </c>
      <c r="B99" s="125">
        <v>42367</v>
      </c>
      <c r="C99" s="125"/>
      <c r="D99" s="126" t="s">
        <v>633</v>
      </c>
      <c r="E99" s="127" t="s">
        <v>543</v>
      </c>
      <c r="F99" s="128">
        <v>465</v>
      </c>
      <c r="G99" s="127"/>
      <c r="H99" s="127">
        <v>540</v>
      </c>
      <c r="I99" s="129">
        <v>540</v>
      </c>
      <c r="J99" s="130" t="s">
        <v>627</v>
      </c>
      <c r="K99" s="131">
        <f t="shared" si="5"/>
        <v>75</v>
      </c>
      <c r="L99" s="132">
        <f t="shared" si="6"/>
        <v>0.16129032258064516</v>
      </c>
      <c r="M99" s="127" t="s">
        <v>545</v>
      </c>
      <c r="N99" s="133">
        <v>42530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46</v>
      </c>
      <c r="B100" s="125">
        <v>42380</v>
      </c>
      <c r="C100" s="125"/>
      <c r="D100" s="126" t="s">
        <v>386</v>
      </c>
      <c r="E100" s="127" t="s">
        <v>554</v>
      </c>
      <c r="F100" s="128">
        <v>81</v>
      </c>
      <c r="G100" s="127"/>
      <c r="H100" s="127">
        <v>110</v>
      </c>
      <c r="I100" s="129">
        <v>110</v>
      </c>
      <c r="J100" s="130" t="s">
        <v>627</v>
      </c>
      <c r="K100" s="131">
        <f t="shared" si="5"/>
        <v>29</v>
      </c>
      <c r="L100" s="132">
        <f t="shared" si="6"/>
        <v>0.35802469135802467</v>
      </c>
      <c r="M100" s="127" t="s">
        <v>545</v>
      </c>
      <c r="N100" s="133">
        <v>42745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47</v>
      </c>
      <c r="B101" s="125">
        <v>42382</v>
      </c>
      <c r="C101" s="125"/>
      <c r="D101" s="126" t="s">
        <v>634</v>
      </c>
      <c r="E101" s="127" t="s">
        <v>554</v>
      </c>
      <c r="F101" s="128">
        <v>417.5</v>
      </c>
      <c r="G101" s="127"/>
      <c r="H101" s="127">
        <v>547</v>
      </c>
      <c r="I101" s="129">
        <v>535</v>
      </c>
      <c r="J101" s="130" t="s">
        <v>627</v>
      </c>
      <c r="K101" s="131">
        <f t="shared" si="5"/>
        <v>129.5</v>
      </c>
      <c r="L101" s="132">
        <f t="shared" si="6"/>
        <v>0.31017964071856285</v>
      </c>
      <c r="M101" s="127" t="s">
        <v>545</v>
      </c>
      <c r="N101" s="133">
        <v>42578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48</v>
      </c>
      <c r="B102" s="125">
        <v>42408</v>
      </c>
      <c r="C102" s="125"/>
      <c r="D102" s="126" t="s">
        <v>635</v>
      </c>
      <c r="E102" s="127" t="s">
        <v>543</v>
      </c>
      <c r="F102" s="128">
        <v>650</v>
      </c>
      <c r="G102" s="127"/>
      <c r="H102" s="127">
        <v>800</v>
      </c>
      <c r="I102" s="129">
        <v>800</v>
      </c>
      <c r="J102" s="130" t="s">
        <v>627</v>
      </c>
      <c r="K102" s="131">
        <f t="shared" si="5"/>
        <v>150</v>
      </c>
      <c r="L102" s="132">
        <f t="shared" si="6"/>
        <v>0.23076923076923078</v>
      </c>
      <c r="M102" s="127" t="s">
        <v>545</v>
      </c>
      <c r="N102" s="133">
        <v>43154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49</v>
      </c>
      <c r="B103" s="125">
        <v>42433</v>
      </c>
      <c r="C103" s="125"/>
      <c r="D103" s="126" t="s">
        <v>231</v>
      </c>
      <c r="E103" s="127" t="s">
        <v>543</v>
      </c>
      <c r="F103" s="128">
        <v>437.5</v>
      </c>
      <c r="G103" s="127"/>
      <c r="H103" s="127">
        <v>504.5</v>
      </c>
      <c r="I103" s="129">
        <v>522</v>
      </c>
      <c r="J103" s="130" t="s">
        <v>636</v>
      </c>
      <c r="K103" s="131">
        <f t="shared" si="5"/>
        <v>67</v>
      </c>
      <c r="L103" s="132">
        <f t="shared" si="6"/>
        <v>0.15314285714285714</v>
      </c>
      <c r="M103" s="127" t="s">
        <v>545</v>
      </c>
      <c r="N103" s="133">
        <v>42480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50</v>
      </c>
      <c r="B104" s="125">
        <v>42438</v>
      </c>
      <c r="C104" s="125"/>
      <c r="D104" s="126" t="s">
        <v>637</v>
      </c>
      <c r="E104" s="127" t="s">
        <v>543</v>
      </c>
      <c r="F104" s="128">
        <v>189.5</v>
      </c>
      <c r="G104" s="127"/>
      <c r="H104" s="127">
        <v>218</v>
      </c>
      <c r="I104" s="129">
        <v>218</v>
      </c>
      <c r="J104" s="130" t="s">
        <v>627</v>
      </c>
      <c r="K104" s="131">
        <f t="shared" si="5"/>
        <v>28.5</v>
      </c>
      <c r="L104" s="132">
        <f t="shared" si="6"/>
        <v>0.15039577836411611</v>
      </c>
      <c r="M104" s="127" t="s">
        <v>545</v>
      </c>
      <c r="N104" s="133">
        <v>43034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34">
        <v>51</v>
      </c>
      <c r="B105" s="135">
        <v>42471</v>
      </c>
      <c r="C105" s="135"/>
      <c r="D105" s="143" t="s">
        <v>638</v>
      </c>
      <c r="E105" s="138" t="s">
        <v>543</v>
      </c>
      <c r="F105" s="138">
        <v>36.5</v>
      </c>
      <c r="G105" s="139"/>
      <c r="H105" s="139">
        <v>15.85</v>
      </c>
      <c r="I105" s="139">
        <v>60</v>
      </c>
      <c r="J105" s="140" t="s">
        <v>639</v>
      </c>
      <c r="K105" s="141">
        <f t="shared" si="5"/>
        <v>-20.65</v>
      </c>
      <c r="L105" s="142">
        <f t="shared" si="6"/>
        <v>-0.5657534246575342</v>
      </c>
      <c r="M105" s="138" t="s">
        <v>555</v>
      </c>
      <c r="N105" s="146">
        <v>43627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52</v>
      </c>
      <c r="B106" s="125">
        <v>42472</v>
      </c>
      <c r="C106" s="125"/>
      <c r="D106" s="126" t="s">
        <v>640</v>
      </c>
      <c r="E106" s="127" t="s">
        <v>543</v>
      </c>
      <c r="F106" s="128">
        <v>93</v>
      </c>
      <c r="G106" s="127"/>
      <c r="H106" s="127">
        <v>149</v>
      </c>
      <c r="I106" s="129">
        <v>140</v>
      </c>
      <c r="J106" s="130" t="s">
        <v>641</v>
      </c>
      <c r="K106" s="131">
        <f t="shared" si="5"/>
        <v>56</v>
      </c>
      <c r="L106" s="132">
        <f t="shared" si="6"/>
        <v>0.60215053763440862</v>
      </c>
      <c r="M106" s="127" t="s">
        <v>545</v>
      </c>
      <c r="N106" s="133">
        <v>42740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53</v>
      </c>
      <c r="B107" s="125">
        <v>42472</v>
      </c>
      <c r="C107" s="125"/>
      <c r="D107" s="126" t="s">
        <v>642</v>
      </c>
      <c r="E107" s="127" t="s">
        <v>543</v>
      </c>
      <c r="F107" s="128">
        <v>130</v>
      </c>
      <c r="G107" s="127"/>
      <c r="H107" s="127">
        <v>150</v>
      </c>
      <c r="I107" s="129" t="s">
        <v>643</v>
      </c>
      <c r="J107" s="130" t="s">
        <v>627</v>
      </c>
      <c r="K107" s="131">
        <f t="shared" si="5"/>
        <v>20</v>
      </c>
      <c r="L107" s="132">
        <f t="shared" si="6"/>
        <v>0.15384615384615385</v>
      </c>
      <c r="M107" s="127" t="s">
        <v>545</v>
      </c>
      <c r="N107" s="133">
        <v>42564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54</v>
      </c>
      <c r="B108" s="125">
        <v>42473</v>
      </c>
      <c r="C108" s="125"/>
      <c r="D108" s="126" t="s">
        <v>644</v>
      </c>
      <c r="E108" s="127" t="s">
        <v>543</v>
      </c>
      <c r="F108" s="128">
        <v>196</v>
      </c>
      <c r="G108" s="127"/>
      <c r="H108" s="127">
        <v>299</v>
      </c>
      <c r="I108" s="129">
        <v>299</v>
      </c>
      <c r="J108" s="130" t="s">
        <v>627</v>
      </c>
      <c r="K108" s="131">
        <v>103</v>
      </c>
      <c r="L108" s="132">
        <v>0.52551020408163296</v>
      </c>
      <c r="M108" s="127" t="s">
        <v>545</v>
      </c>
      <c r="N108" s="133">
        <v>42620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55</v>
      </c>
      <c r="B109" s="125">
        <v>42473</v>
      </c>
      <c r="C109" s="125"/>
      <c r="D109" s="126" t="s">
        <v>645</v>
      </c>
      <c r="E109" s="127" t="s">
        <v>543</v>
      </c>
      <c r="F109" s="128">
        <v>88</v>
      </c>
      <c r="G109" s="127"/>
      <c r="H109" s="127">
        <v>103</v>
      </c>
      <c r="I109" s="129">
        <v>103</v>
      </c>
      <c r="J109" s="130" t="s">
        <v>627</v>
      </c>
      <c r="K109" s="131">
        <v>15</v>
      </c>
      <c r="L109" s="132">
        <v>0.170454545454545</v>
      </c>
      <c r="M109" s="127" t="s">
        <v>545</v>
      </c>
      <c r="N109" s="133">
        <v>42530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56</v>
      </c>
      <c r="B110" s="125">
        <v>42492</v>
      </c>
      <c r="C110" s="125"/>
      <c r="D110" s="126" t="s">
        <v>646</v>
      </c>
      <c r="E110" s="127" t="s">
        <v>543</v>
      </c>
      <c r="F110" s="128">
        <v>127.5</v>
      </c>
      <c r="G110" s="127"/>
      <c r="H110" s="127">
        <v>148</v>
      </c>
      <c r="I110" s="129" t="s">
        <v>647</v>
      </c>
      <c r="J110" s="130" t="s">
        <v>627</v>
      </c>
      <c r="K110" s="131">
        <f>H110-F110</f>
        <v>20.5</v>
      </c>
      <c r="L110" s="132">
        <f>K110/F110</f>
        <v>0.16078431372549021</v>
      </c>
      <c r="M110" s="127" t="s">
        <v>545</v>
      </c>
      <c r="N110" s="133">
        <v>42564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57</v>
      </c>
      <c r="B111" s="125">
        <v>42493</v>
      </c>
      <c r="C111" s="125"/>
      <c r="D111" s="126" t="s">
        <v>648</v>
      </c>
      <c r="E111" s="127" t="s">
        <v>543</v>
      </c>
      <c r="F111" s="128">
        <v>675</v>
      </c>
      <c r="G111" s="127"/>
      <c r="H111" s="127">
        <v>815</v>
      </c>
      <c r="I111" s="129" t="s">
        <v>649</v>
      </c>
      <c r="J111" s="130" t="s">
        <v>627</v>
      </c>
      <c r="K111" s="131">
        <f>H111-F111</f>
        <v>140</v>
      </c>
      <c r="L111" s="132">
        <f>K111/F111</f>
        <v>0.2074074074074074</v>
      </c>
      <c r="M111" s="127" t="s">
        <v>545</v>
      </c>
      <c r="N111" s="133">
        <v>43154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34">
        <v>58</v>
      </c>
      <c r="B112" s="135">
        <v>42522</v>
      </c>
      <c r="C112" s="135"/>
      <c r="D112" s="136" t="s">
        <v>650</v>
      </c>
      <c r="E112" s="137" t="s">
        <v>543</v>
      </c>
      <c r="F112" s="138">
        <v>500</v>
      </c>
      <c r="G112" s="138"/>
      <c r="H112" s="139">
        <v>232.5</v>
      </c>
      <c r="I112" s="139" t="s">
        <v>651</v>
      </c>
      <c r="J112" s="140" t="s">
        <v>652</v>
      </c>
      <c r="K112" s="141">
        <f>H112-F112</f>
        <v>-267.5</v>
      </c>
      <c r="L112" s="142">
        <f>K112/F112</f>
        <v>-0.53500000000000003</v>
      </c>
      <c r="M112" s="138" t="s">
        <v>555</v>
      </c>
      <c r="N112" s="135">
        <v>43735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59</v>
      </c>
      <c r="B113" s="125">
        <v>42527</v>
      </c>
      <c r="C113" s="125"/>
      <c r="D113" s="126" t="s">
        <v>502</v>
      </c>
      <c r="E113" s="127" t="s">
        <v>543</v>
      </c>
      <c r="F113" s="128">
        <v>110</v>
      </c>
      <c r="G113" s="127"/>
      <c r="H113" s="127">
        <v>126.5</v>
      </c>
      <c r="I113" s="129">
        <v>125</v>
      </c>
      <c r="J113" s="130" t="s">
        <v>579</v>
      </c>
      <c r="K113" s="131">
        <f>H113-F113</f>
        <v>16.5</v>
      </c>
      <c r="L113" s="132">
        <f>K113/F113</f>
        <v>0.15</v>
      </c>
      <c r="M113" s="127" t="s">
        <v>545</v>
      </c>
      <c r="N113" s="133">
        <v>42552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60</v>
      </c>
      <c r="B114" s="125">
        <v>42538</v>
      </c>
      <c r="C114" s="125"/>
      <c r="D114" s="126" t="s">
        <v>653</v>
      </c>
      <c r="E114" s="127" t="s">
        <v>543</v>
      </c>
      <c r="F114" s="128">
        <v>44</v>
      </c>
      <c r="G114" s="127"/>
      <c r="H114" s="127">
        <v>69.5</v>
      </c>
      <c r="I114" s="129">
        <v>69.5</v>
      </c>
      <c r="J114" s="130" t="s">
        <v>654</v>
      </c>
      <c r="K114" s="131">
        <f>H114-F114</f>
        <v>25.5</v>
      </c>
      <c r="L114" s="132">
        <f>K114/F114</f>
        <v>0.57954545454545459</v>
      </c>
      <c r="M114" s="127" t="s">
        <v>545</v>
      </c>
      <c r="N114" s="133">
        <v>42977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61</v>
      </c>
      <c r="B115" s="125">
        <v>42549</v>
      </c>
      <c r="C115" s="125"/>
      <c r="D115" s="126" t="s">
        <v>655</v>
      </c>
      <c r="E115" s="127" t="s">
        <v>543</v>
      </c>
      <c r="F115" s="128">
        <v>262.5</v>
      </c>
      <c r="G115" s="127"/>
      <c r="H115" s="127">
        <v>340</v>
      </c>
      <c r="I115" s="129">
        <v>333</v>
      </c>
      <c r="J115" s="130" t="s">
        <v>656</v>
      </c>
      <c r="K115" s="131">
        <v>77.5</v>
      </c>
      <c r="L115" s="132">
        <v>0.29523809523809502</v>
      </c>
      <c r="M115" s="127" t="s">
        <v>545</v>
      </c>
      <c r="N115" s="133">
        <v>43017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62</v>
      </c>
      <c r="B116" s="125">
        <v>42549</v>
      </c>
      <c r="C116" s="125"/>
      <c r="D116" s="126" t="s">
        <v>657</v>
      </c>
      <c r="E116" s="127" t="s">
        <v>543</v>
      </c>
      <c r="F116" s="128">
        <v>840</v>
      </c>
      <c r="G116" s="127"/>
      <c r="H116" s="127">
        <v>1230</v>
      </c>
      <c r="I116" s="129">
        <v>1230</v>
      </c>
      <c r="J116" s="130" t="s">
        <v>627</v>
      </c>
      <c r="K116" s="131">
        <v>390</v>
      </c>
      <c r="L116" s="132">
        <v>0.46428571428571402</v>
      </c>
      <c r="M116" s="127" t="s">
        <v>545</v>
      </c>
      <c r="N116" s="133">
        <v>42649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47">
        <v>63</v>
      </c>
      <c r="B117" s="148">
        <v>42556</v>
      </c>
      <c r="C117" s="148"/>
      <c r="D117" s="149" t="s">
        <v>658</v>
      </c>
      <c r="E117" s="150" t="s">
        <v>543</v>
      </c>
      <c r="F117" s="150">
        <v>395</v>
      </c>
      <c r="G117" s="151"/>
      <c r="H117" s="151">
        <f>(468.5+342.5)/2</f>
        <v>405.5</v>
      </c>
      <c r="I117" s="151">
        <v>510</v>
      </c>
      <c r="J117" s="152" t="s">
        <v>659</v>
      </c>
      <c r="K117" s="153">
        <f t="shared" ref="K117:K123" si="7">H117-F117</f>
        <v>10.5</v>
      </c>
      <c r="L117" s="154">
        <f t="shared" ref="L117:L123" si="8">K117/F117</f>
        <v>2.6582278481012658E-2</v>
      </c>
      <c r="M117" s="150" t="s">
        <v>562</v>
      </c>
      <c r="N117" s="148">
        <v>43606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34">
        <v>64</v>
      </c>
      <c r="B118" s="135">
        <v>42584</v>
      </c>
      <c r="C118" s="135"/>
      <c r="D118" s="136" t="s">
        <v>660</v>
      </c>
      <c r="E118" s="137" t="s">
        <v>554</v>
      </c>
      <c r="F118" s="138">
        <f>169.5-12.8</f>
        <v>156.69999999999999</v>
      </c>
      <c r="G118" s="138"/>
      <c r="H118" s="139">
        <v>77</v>
      </c>
      <c r="I118" s="139" t="s">
        <v>661</v>
      </c>
      <c r="J118" s="140" t="s">
        <v>662</v>
      </c>
      <c r="K118" s="141">
        <f t="shared" si="7"/>
        <v>-79.699999999999989</v>
      </c>
      <c r="L118" s="142">
        <f t="shared" si="8"/>
        <v>-0.50861518825781749</v>
      </c>
      <c r="M118" s="138" t="s">
        <v>555</v>
      </c>
      <c r="N118" s="135">
        <v>43522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34">
        <v>65</v>
      </c>
      <c r="B119" s="135">
        <v>42586</v>
      </c>
      <c r="C119" s="135"/>
      <c r="D119" s="136" t="s">
        <v>663</v>
      </c>
      <c r="E119" s="137" t="s">
        <v>543</v>
      </c>
      <c r="F119" s="138">
        <v>400</v>
      </c>
      <c r="G119" s="138"/>
      <c r="H119" s="139">
        <v>305</v>
      </c>
      <c r="I119" s="139">
        <v>475</v>
      </c>
      <c r="J119" s="140" t="s">
        <v>664</v>
      </c>
      <c r="K119" s="141">
        <f t="shared" si="7"/>
        <v>-95</v>
      </c>
      <c r="L119" s="142">
        <f t="shared" si="8"/>
        <v>-0.23749999999999999</v>
      </c>
      <c r="M119" s="138" t="s">
        <v>555</v>
      </c>
      <c r="N119" s="135">
        <v>43606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66</v>
      </c>
      <c r="B120" s="125">
        <v>42593</v>
      </c>
      <c r="C120" s="125"/>
      <c r="D120" s="126" t="s">
        <v>665</v>
      </c>
      <c r="E120" s="127" t="s">
        <v>543</v>
      </c>
      <c r="F120" s="128">
        <v>86.5</v>
      </c>
      <c r="G120" s="127"/>
      <c r="H120" s="127">
        <v>130</v>
      </c>
      <c r="I120" s="129">
        <v>130</v>
      </c>
      <c r="J120" s="130" t="s">
        <v>666</v>
      </c>
      <c r="K120" s="131">
        <f t="shared" si="7"/>
        <v>43.5</v>
      </c>
      <c r="L120" s="132">
        <f t="shared" si="8"/>
        <v>0.50289017341040465</v>
      </c>
      <c r="M120" s="127" t="s">
        <v>545</v>
      </c>
      <c r="N120" s="133">
        <v>43091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4">
        <v>67</v>
      </c>
      <c r="B121" s="135">
        <v>42600</v>
      </c>
      <c r="C121" s="135"/>
      <c r="D121" s="136" t="s">
        <v>119</v>
      </c>
      <c r="E121" s="137" t="s">
        <v>543</v>
      </c>
      <c r="F121" s="138">
        <v>133.5</v>
      </c>
      <c r="G121" s="138"/>
      <c r="H121" s="139">
        <v>126.5</v>
      </c>
      <c r="I121" s="139">
        <v>178</v>
      </c>
      <c r="J121" s="140" t="s">
        <v>667</v>
      </c>
      <c r="K121" s="141">
        <f t="shared" si="7"/>
        <v>-7</v>
      </c>
      <c r="L121" s="142">
        <f t="shared" si="8"/>
        <v>-5.2434456928838954E-2</v>
      </c>
      <c r="M121" s="138" t="s">
        <v>555</v>
      </c>
      <c r="N121" s="135">
        <v>42615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68</v>
      </c>
      <c r="B122" s="125">
        <v>42613</v>
      </c>
      <c r="C122" s="125"/>
      <c r="D122" s="126" t="s">
        <v>668</v>
      </c>
      <c r="E122" s="127" t="s">
        <v>543</v>
      </c>
      <c r="F122" s="128">
        <v>560</v>
      </c>
      <c r="G122" s="127"/>
      <c r="H122" s="127">
        <v>725</v>
      </c>
      <c r="I122" s="129">
        <v>725</v>
      </c>
      <c r="J122" s="130" t="s">
        <v>573</v>
      </c>
      <c r="K122" s="131">
        <f t="shared" si="7"/>
        <v>165</v>
      </c>
      <c r="L122" s="132">
        <f t="shared" si="8"/>
        <v>0.29464285714285715</v>
      </c>
      <c r="M122" s="127" t="s">
        <v>545</v>
      </c>
      <c r="N122" s="133">
        <v>42456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69</v>
      </c>
      <c r="B123" s="125">
        <v>42614</v>
      </c>
      <c r="C123" s="125"/>
      <c r="D123" s="126" t="s">
        <v>669</v>
      </c>
      <c r="E123" s="127" t="s">
        <v>543</v>
      </c>
      <c r="F123" s="128">
        <v>160.5</v>
      </c>
      <c r="G123" s="127"/>
      <c r="H123" s="127">
        <v>210</v>
      </c>
      <c r="I123" s="129">
        <v>210</v>
      </c>
      <c r="J123" s="130" t="s">
        <v>573</v>
      </c>
      <c r="K123" s="131">
        <f t="shared" si="7"/>
        <v>49.5</v>
      </c>
      <c r="L123" s="132">
        <f t="shared" si="8"/>
        <v>0.30841121495327101</v>
      </c>
      <c r="M123" s="127" t="s">
        <v>545</v>
      </c>
      <c r="N123" s="133">
        <v>42871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70</v>
      </c>
      <c r="B124" s="125">
        <v>42646</v>
      </c>
      <c r="C124" s="125"/>
      <c r="D124" s="126" t="s">
        <v>395</v>
      </c>
      <c r="E124" s="127" t="s">
        <v>543</v>
      </c>
      <c r="F124" s="128">
        <v>430</v>
      </c>
      <c r="G124" s="127"/>
      <c r="H124" s="127">
        <v>596</v>
      </c>
      <c r="I124" s="129">
        <v>575</v>
      </c>
      <c r="J124" s="130" t="s">
        <v>670</v>
      </c>
      <c r="K124" s="131">
        <v>166</v>
      </c>
      <c r="L124" s="132">
        <v>0.38604651162790699</v>
      </c>
      <c r="M124" s="127" t="s">
        <v>545</v>
      </c>
      <c r="N124" s="133">
        <v>42769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71</v>
      </c>
      <c r="B125" s="125">
        <v>42657</v>
      </c>
      <c r="C125" s="125"/>
      <c r="D125" s="126" t="s">
        <v>671</v>
      </c>
      <c r="E125" s="127" t="s">
        <v>543</v>
      </c>
      <c r="F125" s="128">
        <v>280</v>
      </c>
      <c r="G125" s="127"/>
      <c r="H125" s="127">
        <v>345</v>
      </c>
      <c r="I125" s="129">
        <v>345</v>
      </c>
      <c r="J125" s="130" t="s">
        <v>573</v>
      </c>
      <c r="K125" s="131">
        <f t="shared" ref="K125:K130" si="9">H125-F125</f>
        <v>65</v>
      </c>
      <c r="L125" s="132">
        <f>K125/F125</f>
        <v>0.23214285714285715</v>
      </c>
      <c r="M125" s="127" t="s">
        <v>545</v>
      </c>
      <c r="N125" s="133">
        <v>42814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72</v>
      </c>
      <c r="B126" s="125">
        <v>42657</v>
      </c>
      <c r="C126" s="125"/>
      <c r="D126" s="126" t="s">
        <v>672</v>
      </c>
      <c r="E126" s="127" t="s">
        <v>543</v>
      </c>
      <c r="F126" s="128">
        <v>245</v>
      </c>
      <c r="G126" s="127"/>
      <c r="H126" s="127">
        <v>325.5</v>
      </c>
      <c r="I126" s="129">
        <v>330</v>
      </c>
      <c r="J126" s="130" t="s">
        <v>673</v>
      </c>
      <c r="K126" s="131">
        <f t="shared" si="9"/>
        <v>80.5</v>
      </c>
      <c r="L126" s="132">
        <f>K126/F126</f>
        <v>0.32857142857142857</v>
      </c>
      <c r="M126" s="127" t="s">
        <v>545</v>
      </c>
      <c r="N126" s="133">
        <v>42769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73</v>
      </c>
      <c r="B127" s="125">
        <v>42660</v>
      </c>
      <c r="C127" s="125"/>
      <c r="D127" s="126" t="s">
        <v>674</v>
      </c>
      <c r="E127" s="127" t="s">
        <v>543</v>
      </c>
      <c r="F127" s="128">
        <v>125</v>
      </c>
      <c r="G127" s="127"/>
      <c r="H127" s="127">
        <v>160</v>
      </c>
      <c r="I127" s="129">
        <v>160</v>
      </c>
      <c r="J127" s="130" t="s">
        <v>627</v>
      </c>
      <c r="K127" s="131">
        <f t="shared" si="9"/>
        <v>35</v>
      </c>
      <c r="L127" s="132">
        <v>0.28000000000000003</v>
      </c>
      <c r="M127" s="127" t="s">
        <v>545</v>
      </c>
      <c r="N127" s="133">
        <v>42803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74</v>
      </c>
      <c r="B128" s="125">
        <v>42660</v>
      </c>
      <c r="C128" s="125"/>
      <c r="D128" s="126" t="s">
        <v>675</v>
      </c>
      <c r="E128" s="127" t="s">
        <v>543</v>
      </c>
      <c r="F128" s="128">
        <v>114</v>
      </c>
      <c r="G128" s="127"/>
      <c r="H128" s="127">
        <v>145</v>
      </c>
      <c r="I128" s="129">
        <v>145</v>
      </c>
      <c r="J128" s="130" t="s">
        <v>627</v>
      </c>
      <c r="K128" s="131">
        <f t="shared" si="9"/>
        <v>31</v>
      </c>
      <c r="L128" s="132">
        <f>K128/F128</f>
        <v>0.27192982456140352</v>
      </c>
      <c r="M128" s="127" t="s">
        <v>545</v>
      </c>
      <c r="N128" s="133">
        <v>42859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75</v>
      </c>
      <c r="B129" s="125">
        <v>42660</v>
      </c>
      <c r="C129" s="125"/>
      <c r="D129" s="126" t="s">
        <v>676</v>
      </c>
      <c r="E129" s="127" t="s">
        <v>543</v>
      </c>
      <c r="F129" s="128">
        <v>212</v>
      </c>
      <c r="G129" s="127"/>
      <c r="H129" s="127">
        <v>280</v>
      </c>
      <c r="I129" s="129">
        <v>276</v>
      </c>
      <c r="J129" s="130" t="s">
        <v>677</v>
      </c>
      <c r="K129" s="131">
        <f t="shared" si="9"/>
        <v>68</v>
      </c>
      <c r="L129" s="132">
        <f>K129/F129</f>
        <v>0.32075471698113206</v>
      </c>
      <c r="M129" s="127" t="s">
        <v>545</v>
      </c>
      <c r="N129" s="133">
        <v>42858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76</v>
      </c>
      <c r="B130" s="125">
        <v>42678</v>
      </c>
      <c r="C130" s="125"/>
      <c r="D130" s="126" t="s">
        <v>438</v>
      </c>
      <c r="E130" s="127" t="s">
        <v>543</v>
      </c>
      <c r="F130" s="128">
        <v>155</v>
      </c>
      <c r="G130" s="127"/>
      <c r="H130" s="127">
        <v>210</v>
      </c>
      <c r="I130" s="129">
        <v>210</v>
      </c>
      <c r="J130" s="130" t="s">
        <v>678</v>
      </c>
      <c r="K130" s="131">
        <f t="shared" si="9"/>
        <v>55</v>
      </c>
      <c r="L130" s="132">
        <f>K130/F130</f>
        <v>0.35483870967741937</v>
      </c>
      <c r="M130" s="127" t="s">
        <v>545</v>
      </c>
      <c r="N130" s="133">
        <v>42944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34">
        <v>77</v>
      </c>
      <c r="B131" s="135">
        <v>42710</v>
      </c>
      <c r="C131" s="135"/>
      <c r="D131" s="136" t="s">
        <v>679</v>
      </c>
      <c r="E131" s="137" t="s">
        <v>543</v>
      </c>
      <c r="F131" s="138">
        <v>150.5</v>
      </c>
      <c r="G131" s="138"/>
      <c r="H131" s="139">
        <v>72.5</v>
      </c>
      <c r="I131" s="139">
        <v>174</v>
      </c>
      <c r="J131" s="140" t="s">
        <v>680</v>
      </c>
      <c r="K131" s="141">
        <v>-78</v>
      </c>
      <c r="L131" s="142">
        <v>-0.51827242524916906</v>
      </c>
      <c r="M131" s="138" t="s">
        <v>555</v>
      </c>
      <c r="N131" s="135">
        <v>43333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78</v>
      </c>
      <c r="B132" s="125">
        <v>42712</v>
      </c>
      <c r="C132" s="125"/>
      <c r="D132" s="126" t="s">
        <v>681</v>
      </c>
      <c r="E132" s="127" t="s">
        <v>543</v>
      </c>
      <c r="F132" s="128">
        <v>380</v>
      </c>
      <c r="G132" s="127"/>
      <c r="H132" s="127">
        <v>478</v>
      </c>
      <c r="I132" s="129">
        <v>468</v>
      </c>
      <c r="J132" s="130" t="s">
        <v>627</v>
      </c>
      <c r="K132" s="131">
        <f>H132-F132</f>
        <v>98</v>
      </c>
      <c r="L132" s="132">
        <f>K132/F132</f>
        <v>0.25789473684210529</v>
      </c>
      <c r="M132" s="127" t="s">
        <v>545</v>
      </c>
      <c r="N132" s="133">
        <v>43025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79</v>
      </c>
      <c r="B133" s="125">
        <v>42734</v>
      </c>
      <c r="C133" s="125"/>
      <c r="D133" s="126" t="s">
        <v>118</v>
      </c>
      <c r="E133" s="127" t="s">
        <v>543</v>
      </c>
      <c r="F133" s="128">
        <v>305</v>
      </c>
      <c r="G133" s="127"/>
      <c r="H133" s="127">
        <v>375</v>
      </c>
      <c r="I133" s="129">
        <v>375</v>
      </c>
      <c r="J133" s="130" t="s">
        <v>627</v>
      </c>
      <c r="K133" s="131">
        <f>H133-F133</f>
        <v>70</v>
      </c>
      <c r="L133" s="132">
        <f>K133/F133</f>
        <v>0.22950819672131148</v>
      </c>
      <c r="M133" s="127" t="s">
        <v>545</v>
      </c>
      <c r="N133" s="133">
        <v>42768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80</v>
      </c>
      <c r="B134" s="125">
        <v>42739</v>
      </c>
      <c r="C134" s="125"/>
      <c r="D134" s="126" t="s">
        <v>102</v>
      </c>
      <c r="E134" s="127" t="s">
        <v>543</v>
      </c>
      <c r="F134" s="128">
        <v>99.5</v>
      </c>
      <c r="G134" s="127"/>
      <c r="H134" s="127">
        <v>158</v>
      </c>
      <c r="I134" s="129">
        <v>158</v>
      </c>
      <c r="J134" s="130" t="s">
        <v>627</v>
      </c>
      <c r="K134" s="131">
        <f>H134-F134</f>
        <v>58.5</v>
      </c>
      <c r="L134" s="132">
        <f>K134/F134</f>
        <v>0.5879396984924623</v>
      </c>
      <c r="M134" s="127" t="s">
        <v>545</v>
      </c>
      <c r="N134" s="133">
        <v>42898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81</v>
      </c>
      <c r="B135" s="125">
        <v>42739</v>
      </c>
      <c r="C135" s="125"/>
      <c r="D135" s="126" t="s">
        <v>102</v>
      </c>
      <c r="E135" s="127" t="s">
        <v>543</v>
      </c>
      <c r="F135" s="128">
        <v>99.5</v>
      </c>
      <c r="G135" s="127"/>
      <c r="H135" s="127">
        <v>158</v>
      </c>
      <c r="I135" s="129">
        <v>158</v>
      </c>
      <c r="J135" s="130" t="s">
        <v>627</v>
      </c>
      <c r="K135" s="131">
        <v>58.5</v>
      </c>
      <c r="L135" s="132">
        <v>0.58793969849246197</v>
      </c>
      <c r="M135" s="127" t="s">
        <v>545</v>
      </c>
      <c r="N135" s="133">
        <v>42898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82</v>
      </c>
      <c r="B136" s="125">
        <v>42786</v>
      </c>
      <c r="C136" s="125"/>
      <c r="D136" s="126" t="s">
        <v>204</v>
      </c>
      <c r="E136" s="127" t="s">
        <v>543</v>
      </c>
      <c r="F136" s="128">
        <v>140.5</v>
      </c>
      <c r="G136" s="127"/>
      <c r="H136" s="127">
        <v>220</v>
      </c>
      <c r="I136" s="129">
        <v>220</v>
      </c>
      <c r="J136" s="130" t="s">
        <v>627</v>
      </c>
      <c r="K136" s="131">
        <f>H136-F136</f>
        <v>79.5</v>
      </c>
      <c r="L136" s="132">
        <f>K136/F136</f>
        <v>0.5658362989323843</v>
      </c>
      <c r="M136" s="127" t="s">
        <v>545</v>
      </c>
      <c r="N136" s="133">
        <v>42864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83</v>
      </c>
      <c r="B137" s="125">
        <v>42786</v>
      </c>
      <c r="C137" s="125"/>
      <c r="D137" s="126" t="s">
        <v>682</v>
      </c>
      <c r="E137" s="127" t="s">
        <v>543</v>
      </c>
      <c r="F137" s="128">
        <v>202.5</v>
      </c>
      <c r="G137" s="127"/>
      <c r="H137" s="127">
        <v>234</v>
      </c>
      <c r="I137" s="129">
        <v>234</v>
      </c>
      <c r="J137" s="130" t="s">
        <v>627</v>
      </c>
      <c r="K137" s="131">
        <v>31.5</v>
      </c>
      <c r="L137" s="132">
        <v>0.155555555555556</v>
      </c>
      <c r="M137" s="127" t="s">
        <v>545</v>
      </c>
      <c r="N137" s="133">
        <v>42836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84</v>
      </c>
      <c r="B138" s="125">
        <v>42818</v>
      </c>
      <c r="C138" s="125"/>
      <c r="D138" s="126" t="s">
        <v>683</v>
      </c>
      <c r="E138" s="127" t="s">
        <v>543</v>
      </c>
      <c r="F138" s="128">
        <v>300.5</v>
      </c>
      <c r="G138" s="127"/>
      <c r="H138" s="127">
        <v>417.5</v>
      </c>
      <c r="I138" s="129">
        <v>420</v>
      </c>
      <c r="J138" s="130" t="s">
        <v>684</v>
      </c>
      <c r="K138" s="131">
        <f>H138-F138</f>
        <v>117</v>
      </c>
      <c r="L138" s="132">
        <f>K138/F138</f>
        <v>0.38935108153078202</v>
      </c>
      <c r="M138" s="127" t="s">
        <v>545</v>
      </c>
      <c r="N138" s="133">
        <v>43070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85</v>
      </c>
      <c r="B139" s="125">
        <v>42818</v>
      </c>
      <c r="C139" s="125"/>
      <c r="D139" s="126" t="s">
        <v>657</v>
      </c>
      <c r="E139" s="127" t="s">
        <v>543</v>
      </c>
      <c r="F139" s="128">
        <v>850</v>
      </c>
      <c r="G139" s="127"/>
      <c r="H139" s="127">
        <v>1042.5</v>
      </c>
      <c r="I139" s="129">
        <v>1023</v>
      </c>
      <c r="J139" s="130" t="s">
        <v>685</v>
      </c>
      <c r="K139" s="131">
        <v>192.5</v>
      </c>
      <c r="L139" s="132">
        <v>0.22647058823529401</v>
      </c>
      <c r="M139" s="127" t="s">
        <v>545</v>
      </c>
      <c r="N139" s="133">
        <v>42830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86</v>
      </c>
      <c r="B140" s="125">
        <v>42830</v>
      </c>
      <c r="C140" s="125"/>
      <c r="D140" s="126" t="s">
        <v>464</v>
      </c>
      <c r="E140" s="127" t="s">
        <v>543</v>
      </c>
      <c r="F140" s="128">
        <v>785</v>
      </c>
      <c r="G140" s="127"/>
      <c r="H140" s="127">
        <v>930</v>
      </c>
      <c r="I140" s="129">
        <v>920</v>
      </c>
      <c r="J140" s="130" t="s">
        <v>686</v>
      </c>
      <c r="K140" s="131">
        <f>H140-F140</f>
        <v>145</v>
      </c>
      <c r="L140" s="132">
        <f>K140/F140</f>
        <v>0.18471337579617833</v>
      </c>
      <c r="M140" s="127" t="s">
        <v>545</v>
      </c>
      <c r="N140" s="133">
        <v>42976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34">
        <v>87</v>
      </c>
      <c r="B141" s="135">
        <v>42831</v>
      </c>
      <c r="C141" s="135"/>
      <c r="D141" s="136" t="s">
        <v>687</v>
      </c>
      <c r="E141" s="137" t="s">
        <v>543</v>
      </c>
      <c r="F141" s="138">
        <v>40</v>
      </c>
      <c r="G141" s="138"/>
      <c r="H141" s="139">
        <v>13.1</v>
      </c>
      <c r="I141" s="139">
        <v>60</v>
      </c>
      <c r="J141" s="140" t="s">
        <v>688</v>
      </c>
      <c r="K141" s="141">
        <v>-26.9</v>
      </c>
      <c r="L141" s="142">
        <v>-0.67249999999999999</v>
      </c>
      <c r="M141" s="138" t="s">
        <v>555</v>
      </c>
      <c r="N141" s="135">
        <v>43138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88</v>
      </c>
      <c r="B142" s="125">
        <v>42837</v>
      </c>
      <c r="C142" s="125"/>
      <c r="D142" s="126" t="s">
        <v>100</v>
      </c>
      <c r="E142" s="127" t="s">
        <v>543</v>
      </c>
      <c r="F142" s="128">
        <v>289.5</v>
      </c>
      <c r="G142" s="127"/>
      <c r="H142" s="127">
        <v>354</v>
      </c>
      <c r="I142" s="129">
        <v>360</v>
      </c>
      <c r="J142" s="130" t="s">
        <v>689</v>
      </c>
      <c r="K142" s="131">
        <f t="shared" ref="K142:K150" si="10">H142-F142</f>
        <v>64.5</v>
      </c>
      <c r="L142" s="132">
        <f t="shared" ref="L142:L150" si="11">K142/F142</f>
        <v>0.22279792746113988</v>
      </c>
      <c r="M142" s="127" t="s">
        <v>545</v>
      </c>
      <c r="N142" s="133">
        <v>43040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89</v>
      </c>
      <c r="B143" s="125">
        <v>42845</v>
      </c>
      <c r="C143" s="125"/>
      <c r="D143" s="126" t="s">
        <v>412</v>
      </c>
      <c r="E143" s="127" t="s">
        <v>543</v>
      </c>
      <c r="F143" s="128">
        <v>700</v>
      </c>
      <c r="G143" s="127"/>
      <c r="H143" s="127">
        <v>840</v>
      </c>
      <c r="I143" s="129">
        <v>840</v>
      </c>
      <c r="J143" s="130" t="s">
        <v>690</v>
      </c>
      <c r="K143" s="131">
        <f t="shared" si="10"/>
        <v>140</v>
      </c>
      <c r="L143" s="132">
        <f t="shared" si="11"/>
        <v>0.2</v>
      </c>
      <c r="M143" s="127" t="s">
        <v>545</v>
      </c>
      <c r="N143" s="133">
        <v>42893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90</v>
      </c>
      <c r="B144" s="125">
        <v>42887</v>
      </c>
      <c r="C144" s="125"/>
      <c r="D144" s="126" t="s">
        <v>691</v>
      </c>
      <c r="E144" s="127" t="s">
        <v>543</v>
      </c>
      <c r="F144" s="128">
        <v>130</v>
      </c>
      <c r="G144" s="127"/>
      <c r="H144" s="127">
        <v>144.25</v>
      </c>
      <c r="I144" s="129">
        <v>170</v>
      </c>
      <c r="J144" s="130" t="s">
        <v>692</v>
      </c>
      <c r="K144" s="131">
        <f t="shared" si="10"/>
        <v>14.25</v>
      </c>
      <c r="L144" s="132">
        <f t="shared" si="11"/>
        <v>0.10961538461538461</v>
      </c>
      <c r="M144" s="127" t="s">
        <v>545</v>
      </c>
      <c r="N144" s="133">
        <v>43675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91</v>
      </c>
      <c r="B145" s="125">
        <v>42901</v>
      </c>
      <c r="C145" s="125"/>
      <c r="D145" s="126" t="s">
        <v>693</v>
      </c>
      <c r="E145" s="127" t="s">
        <v>543</v>
      </c>
      <c r="F145" s="128">
        <v>214.5</v>
      </c>
      <c r="G145" s="127"/>
      <c r="H145" s="127">
        <v>262</v>
      </c>
      <c r="I145" s="129">
        <v>262</v>
      </c>
      <c r="J145" s="130" t="s">
        <v>564</v>
      </c>
      <c r="K145" s="131">
        <f t="shared" si="10"/>
        <v>47.5</v>
      </c>
      <c r="L145" s="132">
        <f t="shared" si="11"/>
        <v>0.22144522144522144</v>
      </c>
      <c r="M145" s="127" t="s">
        <v>545</v>
      </c>
      <c r="N145" s="133">
        <v>42977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55">
        <v>92</v>
      </c>
      <c r="B146" s="156">
        <v>42933</v>
      </c>
      <c r="C146" s="156"/>
      <c r="D146" s="157" t="s">
        <v>694</v>
      </c>
      <c r="E146" s="158" t="s">
        <v>543</v>
      </c>
      <c r="F146" s="159">
        <v>370</v>
      </c>
      <c r="G146" s="158"/>
      <c r="H146" s="158">
        <v>447.5</v>
      </c>
      <c r="I146" s="160">
        <v>450</v>
      </c>
      <c r="J146" s="161" t="s">
        <v>627</v>
      </c>
      <c r="K146" s="131">
        <f t="shared" si="10"/>
        <v>77.5</v>
      </c>
      <c r="L146" s="162">
        <f t="shared" si="11"/>
        <v>0.20945945945945946</v>
      </c>
      <c r="M146" s="158" t="s">
        <v>545</v>
      </c>
      <c r="N146" s="163">
        <v>43035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55">
        <v>93</v>
      </c>
      <c r="B147" s="156">
        <v>42943</v>
      </c>
      <c r="C147" s="156"/>
      <c r="D147" s="157" t="s">
        <v>202</v>
      </c>
      <c r="E147" s="158" t="s">
        <v>543</v>
      </c>
      <c r="F147" s="159">
        <v>657.5</v>
      </c>
      <c r="G147" s="158"/>
      <c r="H147" s="158">
        <v>825</v>
      </c>
      <c r="I147" s="160">
        <v>820</v>
      </c>
      <c r="J147" s="161" t="s">
        <v>627</v>
      </c>
      <c r="K147" s="131">
        <f t="shared" si="10"/>
        <v>167.5</v>
      </c>
      <c r="L147" s="162">
        <f t="shared" si="11"/>
        <v>0.25475285171102663</v>
      </c>
      <c r="M147" s="158" t="s">
        <v>545</v>
      </c>
      <c r="N147" s="163">
        <v>43090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94</v>
      </c>
      <c r="B148" s="125">
        <v>42964</v>
      </c>
      <c r="C148" s="125"/>
      <c r="D148" s="126" t="s">
        <v>373</v>
      </c>
      <c r="E148" s="127" t="s">
        <v>543</v>
      </c>
      <c r="F148" s="128">
        <v>605</v>
      </c>
      <c r="G148" s="127"/>
      <c r="H148" s="127">
        <v>750</v>
      </c>
      <c r="I148" s="129">
        <v>750</v>
      </c>
      <c r="J148" s="130" t="s">
        <v>686</v>
      </c>
      <c r="K148" s="131">
        <f t="shared" si="10"/>
        <v>145</v>
      </c>
      <c r="L148" s="132">
        <f t="shared" si="11"/>
        <v>0.23966942148760331</v>
      </c>
      <c r="M148" s="127" t="s">
        <v>545</v>
      </c>
      <c r="N148" s="133">
        <v>43027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34">
        <v>95</v>
      </c>
      <c r="B149" s="135">
        <v>42979</v>
      </c>
      <c r="C149" s="135"/>
      <c r="D149" s="143" t="s">
        <v>695</v>
      </c>
      <c r="E149" s="138" t="s">
        <v>543</v>
      </c>
      <c r="F149" s="138">
        <v>255</v>
      </c>
      <c r="G149" s="139"/>
      <c r="H149" s="139">
        <v>217.25</v>
      </c>
      <c r="I149" s="139">
        <v>320</v>
      </c>
      <c r="J149" s="140" t="s">
        <v>696</v>
      </c>
      <c r="K149" s="141">
        <f t="shared" si="10"/>
        <v>-37.75</v>
      </c>
      <c r="L149" s="144">
        <f t="shared" si="11"/>
        <v>-0.14803921568627451</v>
      </c>
      <c r="M149" s="138" t="s">
        <v>555</v>
      </c>
      <c r="N149" s="135">
        <v>43661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96</v>
      </c>
      <c r="B150" s="125">
        <v>42997</v>
      </c>
      <c r="C150" s="125"/>
      <c r="D150" s="126" t="s">
        <v>697</v>
      </c>
      <c r="E150" s="127" t="s">
        <v>543</v>
      </c>
      <c r="F150" s="128">
        <v>215</v>
      </c>
      <c r="G150" s="127"/>
      <c r="H150" s="127">
        <v>258</v>
      </c>
      <c r="I150" s="129">
        <v>258</v>
      </c>
      <c r="J150" s="130" t="s">
        <v>627</v>
      </c>
      <c r="K150" s="131">
        <f t="shared" si="10"/>
        <v>43</v>
      </c>
      <c r="L150" s="132">
        <f t="shared" si="11"/>
        <v>0.2</v>
      </c>
      <c r="M150" s="127" t="s">
        <v>545</v>
      </c>
      <c r="N150" s="133">
        <v>43040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97</v>
      </c>
      <c r="B151" s="125">
        <v>42997</v>
      </c>
      <c r="C151" s="125"/>
      <c r="D151" s="126" t="s">
        <v>697</v>
      </c>
      <c r="E151" s="127" t="s">
        <v>543</v>
      </c>
      <c r="F151" s="128">
        <v>215</v>
      </c>
      <c r="G151" s="127"/>
      <c r="H151" s="127">
        <v>258</v>
      </c>
      <c r="I151" s="129">
        <v>258</v>
      </c>
      <c r="J151" s="161" t="s">
        <v>627</v>
      </c>
      <c r="K151" s="131">
        <v>43</v>
      </c>
      <c r="L151" s="132">
        <v>0.2</v>
      </c>
      <c r="M151" s="127" t="s">
        <v>545</v>
      </c>
      <c r="N151" s="133">
        <v>43040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55">
        <v>98</v>
      </c>
      <c r="B152" s="156">
        <v>42998</v>
      </c>
      <c r="C152" s="156"/>
      <c r="D152" s="157" t="s">
        <v>698</v>
      </c>
      <c r="E152" s="158" t="s">
        <v>543</v>
      </c>
      <c r="F152" s="128">
        <v>75</v>
      </c>
      <c r="G152" s="158"/>
      <c r="H152" s="158">
        <v>90</v>
      </c>
      <c r="I152" s="160">
        <v>90</v>
      </c>
      <c r="J152" s="130" t="s">
        <v>699</v>
      </c>
      <c r="K152" s="131">
        <f t="shared" ref="K152:K157" si="12">H152-F152</f>
        <v>15</v>
      </c>
      <c r="L152" s="132">
        <f t="shared" ref="L152:L157" si="13">K152/F152</f>
        <v>0.2</v>
      </c>
      <c r="M152" s="127" t="s">
        <v>545</v>
      </c>
      <c r="N152" s="133">
        <v>43019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55">
        <v>99</v>
      </c>
      <c r="B153" s="156">
        <v>43011</v>
      </c>
      <c r="C153" s="156"/>
      <c r="D153" s="157" t="s">
        <v>700</v>
      </c>
      <c r="E153" s="158" t="s">
        <v>543</v>
      </c>
      <c r="F153" s="159">
        <v>315</v>
      </c>
      <c r="G153" s="158"/>
      <c r="H153" s="158">
        <v>392</v>
      </c>
      <c r="I153" s="160">
        <v>384</v>
      </c>
      <c r="J153" s="161" t="s">
        <v>701</v>
      </c>
      <c r="K153" s="131">
        <f t="shared" si="12"/>
        <v>77</v>
      </c>
      <c r="L153" s="162">
        <f t="shared" si="13"/>
        <v>0.24444444444444444</v>
      </c>
      <c r="M153" s="158" t="s">
        <v>545</v>
      </c>
      <c r="N153" s="163">
        <v>43017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55">
        <v>100</v>
      </c>
      <c r="B154" s="156">
        <v>43013</v>
      </c>
      <c r="C154" s="156"/>
      <c r="D154" s="157" t="s">
        <v>442</v>
      </c>
      <c r="E154" s="158" t="s">
        <v>543</v>
      </c>
      <c r="F154" s="159">
        <v>145</v>
      </c>
      <c r="G154" s="158"/>
      <c r="H154" s="158">
        <v>179</v>
      </c>
      <c r="I154" s="160">
        <v>180</v>
      </c>
      <c r="J154" s="161" t="s">
        <v>702</v>
      </c>
      <c r="K154" s="131">
        <f t="shared" si="12"/>
        <v>34</v>
      </c>
      <c r="L154" s="162">
        <f t="shared" si="13"/>
        <v>0.23448275862068965</v>
      </c>
      <c r="M154" s="158" t="s">
        <v>545</v>
      </c>
      <c r="N154" s="163">
        <v>43025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55">
        <v>101</v>
      </c>
      <c r="B155" s="156">
        <v>43014</v>
      </c>
      <c r="C155" s="156"/>
      <c r="D155" s="157" t="s">
        <v>348</v>
      </c>
      <c r="E155" s="158" t="s">
        <v>543</v>
      </c>
      <c r="F155" s="159">
        <v>256</v>
      </c>
      <c r="G155" s="158"/>
      <c r="H155" s="158">
        <v>323</v>
      </c>
      <c r="I155" s="160">
        <v>320</v>
      </c>
      <c r="J155" s="161" t="s">
        <v>627</v>
      </c>
      <c r="K155" s="131">
        <f t="shared" si="12"/>
        <v>67</v>
      </c>
      <c r="L155" s="162">
        <f t="shared" si="13"/>
        <v>0.26171875</v>
      </c>
      <c r="M155" s="158" t="s">
        <v>545</v>
      </c>
      <c r="N155" s="163">
        <v>43067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55">
        <v>102</v>
      </c>
      <c r="B156" s="156">
        <v>43017</v>
      </c>
      <c r="C156" s="156"/>
      <c r="D156" s="157" t="s">
        <v>362</v>
      </c>
      <c r="E156" s="158" t="s">
        <v>543</v>
      </c>
      <c r="F156" s="159">
        <v>137.5</v>
      </c>
      <c r="G156" s="158"/>
      <c r="H156" s="158">
        <v>184</v>
      </c>
      <c r="I156" s="160">
        <v>183</v>
      </c>
      <c r="J156" s="161" t="s">
        <v>703</v>
      </c>
      <c r="K156" s="131">
        <f t="shared" si="12"/>
        <v>46.5</v>
      </c>
      <c r="L156" s="162">
        <f t="shared" si="13"/>
        <v>0.33818181818181819</v>
      </c>
      <c r="M156" s="158" t="s">
        <v>545</v>
      </c>
      <c r="N156" s="163">
        <v>43108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55">
        <v>103</v>
      </c>
      <c r="B157" s="156">
        <v>43018</v>
      </c>
      <c r="C157" s="156"/>
      <c r="D157" s="157" t="s">
        <v>704</v>
      </c>
      <c r="E157" s="158" t="s">
        <v>543</v>
      </c>
      <c r="F157" s="159">
        <v>125.5</v>
      </c>
      <c r="G157" s="158"/>
      <c r="H157" s="158">
        <v>158</v>
      </c>
      <c r="I157" s="160">
        <v>155</v>
      </c>
      <c r="J157" s="161" t="s">
        <v>705</v>
      </c>
      <c r="K157" s="131">
        <f t="shared" si="12"/>
        <v>32.5</v>
      </c>
      <c r="L157" s="162">
        <f t="shared" si="13"/>
        <v>0.25896414342629481</v>
      </c>
      <c r="M157" s="158" t="s">
        <v>545</v>
      </c>
      <c r="N157" s="163">
        <v>43067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55">
        <v>104</v>
      </c>
      <c r="B158" s="156">
        <v>43018</v>
      </c>
      <c r="C158" s="156"/>
      <c r="D158" s="157" t="s">
        <v>706</v>
      </c>
      <c r="E158" s="158" t="s">
        <v>543</v>
      </c>
      <c r="F158" s="159">
        <v>895</v>
      </c>
      <c r="G158" s="158"/>
      <c r="H158" s="158">
        <v>1122.5</v>
      </c>
      <c r="I158" s="160">
        <v>1078</v>
      </c>
      <c r="J158" s="161" t="s">
        <v>707</v>
      </c>
      <c r="K158" s="131">
        <v>227.5</v>
      </c>
      <c r="L158" s="162">
        <v>0.25418994413407803</v>
      </c>
      <c r="M158" s="158" t="s">
        <v>545</v>
      </c>
      <c r="N158" s="163">
        <v>43117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5">
        <v>105</v>
      </c>
      <c r="B159" s="156">
        <v>43020</v>
      </c>
      <c r="C159" s="156"/>
      <c r="D159" s="157" t="s">
        <v>357</v>
      </c>
      <c r="E159" s="158" t="s">
        <v>543</v>
      </c>
      <c r="F159" s="159">
        <v>525</v>
      </c>
      <c r="G159" s="158"/>
      <c r="H159" s="158">
        <v>629</v>
      </c>
      <c r="I159" s="160">
        <v>629</v>
      </c>
      <c r="J159" s="161" t="s">
        <v>627</v>
      </c>
      <c r="K159" s="131">
        <v>104</v>
      </c>
      <c r="L159" s="162">
        <v>0.19809523809523799</v>
      </c>
      <c r="M159" s="158" t="s">
        <v>545</v>
      </c>
      <c r="N159" s="163">
        <v>43119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55">
        <v>106</v>
      </c>
      <c r="B160" s="156">
        <v>43046</v>
      </c>
      <c r="C160" s="156"/>
      <c r="D160" s="157" t="s">
        <v>390</v>
      </c>
      <c r="E160" s="158" t="s">
        <v>543</v>
      </c>
      <c r="F160" s="159">
        <v>740</v>
      </c>
      <c r="G160" s="158"/>
      <c r="H160" s="158">
        <v>892.5</v>
      </c>
      <c r="I160" s="160">
        <v>900</v>
      </c>
      <c r="J160" s="161" t="s">
        <v>708</v>
      </c>
      <c r="K160" s="131">
        <f>H160-F160</f>
        <v>152.5</v>
      </c>
      <c r="L160" s="162">
        <f>K160/F160</f>
        <v>0.20608108108108109</v>
      </c>
      <c r="M160" s="158" t="s">
        <v>545</v>
      </c>
      <c r="N160" s="163">
        <v>43052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107</v>
      </c>
      <c r="B161" s="125">
        <v>43073</v>
      </c>
      <c r="C161" s="125"/>
      <c r="D161" s="126" t="s">
        <v>709</v>
      </c>
      <c r="E161" s="127" t="s">
        <v>543</v>
      </c>
      <c r="F161" s="128">
        <v>118.5</v>
      </c>
      <c r="G161" s="127"/>
      <c r="H161" s="127">
        <v>143.5</v>
      </c>
      <c r="I161" s="129">
        <v>145</v>
      </c>
      <c r="J161" s="130" t="s">
        <v>710</v>
      </c>
      <c r="K161" s="131">
        <f>H161-F161</f>
        <v>25</v>
      </c>
      <c r="L161" s="132">
        <f>K161/F161</f>
        <v>0.2109704641350211</v>
      </c>
      <c r="M161" s="127" t="s">
        <v>545</v>
      </c>
      <c r="N161" s="133">
        <v>43097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4">
        <v>108</v>
      </c>
      <c r="B162" s="135">
        <v>43090</v>
      </c>
      <c r="C162" s="135"/>
      <c r="D162" s="136" t="s">
        <v>417</v>
      </c>
      <c r="E162" s="137" t="s">
        <v>543</v>
      </c>
      <c r="F162" s="138">
        <v>715</v>
      </c>
      <c r="G162" s="138"/>
      <c r="H162" s="139">
        <v>500</v>
      </c>
      <c r="I162" s="139">
        <v>872</v>
      </c>
      <c r="J162" s="140" t="s">
        <v>711</v>
      </c>
      <c r="K162" s="141">
        <f>H162-F162</f>
        <v>-215</v>
      </c>
      <c r="L162" s="142">
        <f>K162/F162</f>
        <v>-0.30069930069930068</v>
      </c>
      <c r="M162" s="138" t="s">
        <v>555</v>
      </c>
      <c r="N162" s="135">
        <v>43670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109</v>
      </c>
      <c r="B163" s="125">
        <v>43098</v>
      </c>
      <c r="C163" s="125"/>
      <c r="D163" s="126" t="s">
        <v>700</v>
      </c>
      <c r="E163" s="127" t="s">
        <v>543</v>
      </c>
      <c r="F163" s="128">
        <v>435</v>
      </c>
      <c r="G163" s="127"/>
      <c r="H163" s="127">
        <v>542.5</v>
      </c>
      <c r="I163" s="129">
        <v>539</v>
      </c>
      <c r="J163" s="130" t="s">
        <v>627</v>
      </c>
      <c r="K163" s="131">
        <v>107.5</v>
      </c>
      <c r="L163" s="132">
        <v>0.247126436781609</v>
      </c>
      <c r="M163" s="127" t="s">
        <v>545</v>
      </c>
      <c r="N163" s="133">
        <v>43206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110</v>
      </c>
      <c r="B164" s="125">
        <v>43098</v>
      </c>
      <c r="C164" s="125"/>
      <c r="D164" s="126" t="s">
        <v>516</v>
      </c>
      <c r="E164" s="127" t="s">
        <v>543</v>
      </c>
      <c r="F164" s="128">
        <v>885</v>
      </c>
      <c r="G164" s="127"/>
      <c r="H164" s="127">
        <v>1090</v>
      </c>
      <c r="I164" s="129">
        <v>1084</v>
      </c>
      <c r="J164" s="130" t="s">
        <v>627</v>
      </c>
      <c r="K164" s="131">
        <v>205</v>
      </c>
      <c r="L164" s="132">
        <v>0.23163841807909599</v>
      </c>
      <c r="M164" s="127" t="s">
        <v>545</v>
      </c>
      <c r="N164" s="133">
        <v>43213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64">
        <v>111</v>
      </c>
      <c r="B165" s="165">
        <v>43192</v>
      </c>
      <c r="C165" s="165"/>
      <c r="D165" s="143" t="s">
        <v>712</v>
      </c>
      <c r="E165" s="138" t="s">
        <v>543</v>
      </c>
      <c r="F165" s="166">
        <v>478.5</v>
      </c>
      <c r="G165" s="138"/>
      <c r="H165" s="138">
        <v>442</v>
      </c>
      <c r="I165" s="139">
        <v>613</v>
      </c>
      <c r="J165" s="140" t="s">
        <v>713</v>
      </c>
      <c r="K165" s="141">
        <f>H165-F165</f>
        <v>-36.5</v>
      </c>
      <c r="L165" s="142">
        <f>K165/F165</f>
        <v>-7.6280041797283177E-2</v>
      </c>
      <c r="M165" s="138" t="s">
        <v>555</v>
      </c>
      <c r="N165" s="135">
        <v>43762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4">
        <v>112</v>
      </c>
      <c r="B166" s="135">
        <v>43194</v>
      </c>
      <c r="C166" s="135"/>
      <c r="D166" s="136" t="s">
        <v>714</v>
      </c>
      <c r="E166" s="137" t="s">
        <v>543</v>
      </c>
      <c r="F166" s="138">
        <f>141.5-7.3</f>
        <v>134.19999999999999</v>
      </c>
      <c r="G166" s="138"/>
      <c r="H166" s="139">
        <v>77</v>
      </c>
      <c r="I166" s="139">
        <v>180</v>
      </c>
      <c r="J166" s="140" t="s">
        <v>715</v>
      </c>
      <c r="K166" s="141">
        <f>H166-F166</f>
        <v>-57.199999999999989</v>
      </c>
      <c r="L166" s="142">
        <f>K166/F166</f>
        <v>-0.42622950819672129</v>
      </c>
      <c r="M166" s="138" t="s">
        <v>555</v>
      </c>
      <c r="N166" s="135">
        <v>43522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4">
        <v>113</v>
      </c>
      <c r="B167" s="135">
        <v>43209</v>
      </c>
      <c r="C167" s="135"/>
      <c r="D167" s="136" t="s">
        <v>716</v>
      </c>
      <c r="E167" s="137" t="s">
        <v>543</v>
      </c>
      <c r="F167" s="138">
        <v>430</v>
      </c>
      <c r="G167" s="138"/>
      <c r="H167" s="139">
        <v>220</v>
      </c>
      <c r="I167" s="139">
        <v>537</v>
      </c>
      <c r="J167" s="140" t="s">
        <v>717</v>
      </c>
      <c r="K167" s="141">
        <f>H167-F167</f>
        <v>-210</v>
      </c>
      <c r="L167" s="142">
        <f>K167/F167</f>
        <v>-0.48837209302325579</v>
      </c>
      <c r="M167" s="138" t="s">
        <v>555</v>
      </c>
      <c r="N167" s="135">
        <v>43252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5">
        <v>114</v>
      </c>
      <c r="B168" s="156">
        <v>43220</v>
      </c>
      <c r="C168" s="156"/>
      <c r="D168" s="157" t="s">
        <v>718</v>
      </c>
      <c r="E168" s="158" t="s">
        <v>543</v>
      </c>
      <c r="F168" s="158">
        <v>153.5</v>
      </c>
      <c r="G168" s="158"/>
      <c r="H168" s="158">
        <v>196</v>
      </c>
      <c r="I168" s="160">
        <v>196</v>
      </c>
      <c r="J168" s="130" t="s">
        <v>719</v>
      </c>
      <c r="K168" s="131">
        <f>H168-F168</f>
        <v>42.5</v>
      </c>
      <c r="L168" s="132">
        <f>K168/F168</f>
        <v>0.27687296416938112</v>
      </c>
      <c r="M168" s="127" t="s">
        <v>545</v>
      </c>
      <c r="N168" s="133">
        <v>43605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4">
        <v>115</v>
      </c>
      <c r="B169" s="135">
        <v>43306</v>
      </c>
      <c r="C169" s="135"/>
      <c r="D169" s="136" t="s">
        <v>687</v>
      </c>
      <c r="E169" s="137" t="s">
        <v>543</v>
      </c>
      <c r="F169" s="138">
        <v>27.5</v>
      </c>
      <c r="G169" s="138"/>
      <c r="H169" s="139">
        <v>13.1</v>
      </c>
      <c r="I169" s="139">
        <v>60</v>
      </c>
      <c r="J169" s="140" t="s">
        <v>720</v>
      </c>
      <c r="K169" s="141">
        <v>-14.4</v>
      </c>
      <c r="L169" s="142">
        <v>-0.52363636363636401</v>
      </c>
      <c r="M169" s="138" t="s">
        <v>555</v>
      </c>
      <c r="N169" s="135">
        <v>43138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64">
        <v>116</v>
      </c>
      <c r="B170" s="165">
        <v>43318</v>
      </c>
      <c r="C170" s="165"/>
      <c r="D170" s="143" t="s">
        <v>721</v>
      </c>
      <c r="E170" s="138" t="s">
        <v>543</v>
      </c>
      <c r="F170" s="138">
        <v>148.5</v>
      </c>
      <c r="G170" s="138"/>
      <c r="H170" s="138">
        <v>102</v>
      </c>
      <c r="I170" s="139">
        <v>182</v>
      </c>
      <c r="J170" s="140" t="s">
        <v>722</v>
      </c>
      <c r="K170" s="141">
        <f>H170-F170</f>
        <v>-46.5</v>
      </c>
      <c r="L170" s="142">
        <f>K170/F170</f>
        <v>-0.31313131313131315</v>
      </c>
      <c r="M170" s="138" t="s">
        <v>555</v>
      </c>
      <c r="N170" s="135">
        <v>43661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4">
        <v>117</v>
      </c>
      <c r="B171" s="125">
        <v>43335</v>
      </c>
      <c r="C171" s="125"/>
      <c r="D171" s="126" t="s">
        <v>723</v>
      </c>
      <c r="E171" s="127" t="s">
        <v>543</v>
      </c>
      <c r="F171" s="158">
        <v>285</v>
      </c>
      <c r="G171" s="127"/>
      <c r="H171" s="127">
        <v>355</v>
      </c>
      <c r="I171" s="129">
        <v>364</v>
      </c>
      <c r="J171" s="130" t="s">
        <v>724</v>
      </c>
      <c r="K171" s="131">
        <v>70</v>
      </c>
      <c r="L171" s="132">
        <v>0.24561403508771901</v>
      </c>
      <c r="M171" s="127" t="s">
        <v>545</v>
      </c>
      <c r="N171" s="133">
        <v>43455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4">
        <v>118</v>
      </c>
      <c r="B172" s="125">
        <v>43341</v>
      </c>
      <c r="C172" s="125"/>
      <c r="D172" s="126" t="s">
        <v>382</v>
      </c>
      <c r="E172" s="127" t="s">
        <v>543</v>
      </c>
      <c r="F172" s="158">
        <v>525</v>
      </c>
      <c r="G172" s="127"/>
      <c r="H172" s="127">
        <v>585</v>
      </c>
      <c r="I172" s="129">
        <v>635</v>
      </c>
      <c r="J172" s="130" t="s">
        <v>725</v>
      </c>
      <c r="K172" s="131">
        <f t="shared" ref="K172:K203" si="14">H172-F172</f>
        <v>60</v>
      </c>
      <c r="L172" s="132">
        <f t="shared" ref="L172:L203" si="15">K172/F172</f>
        <v>0.11428571428571428</v>
      </c>
      <c r="M172" s="127" t="s">
        <v>545</v>
      </c>
      <c r="N172" s="133">
        <v>43662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4">
        <v>119</v>
      </c>
      <c r="B173" s="125">
        <v>43395</v>
      </c>
      <c r="C173" s="125"/>
      <c r="D173" s="126" t="s">
        <v>373</v>
      </c>
      <c r="E173" s="127" t="s">
        <v>543</v>
      </c>
      <c r="F173" s="158">
        <v>475</v>
      </c>
      <c r="G173" s="127"/>
      <c r="H173" s="127">
        <v>574</v>
      </c>
      <c r="I173" s="129">
        <v>570</v>
      </c>
      <c r="J173" s="130" t="s">
        <v>627</v>
      </c>
      <c r="K173" s="131">
        <f t="shared" si="14"/>
        <v>99</v>
      </c>
      <c r="L173" s="132">
        <f t="shared" si="15"/>
        <v>0.20842105263157895</v>
      </c>
      <c r="M173" s="127" t="s">
        <v>545</v>
      </c>
      <c r="N173" s="133">
        <v>43403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120</v>
      </c>
      <c r="B174" s="156">
        <v>43397</v>
      </c>
      <c r="C174" s="156"/>
      <c r="D174" s="157" t="s">
        <v>726</v>
      </c>
      <c r="E174" s="158" t="s">
        <v>543</v>
      </c>
      <c r="F174" s="158">
        <v>707.5</v>
      </c>
      <c r="G174" s="158"/>
      <c r="H174" s="158">
        <v>872</v>
      </c>
      <c r="I174" s="160">
        <v>872</v>
      </c>
      <c r="J174" s="161" t="s">
        <v>627</v>
      </c>
      <c r="K174" s="131">
        <f t="shared" si="14"/>
        <v>164.5</v>
      </c>
      <c r="L174" s="162">
        <f t="shared" si="15"/>
        <v>0.23250883392226149</v>
      </c>
      <c r="M174" s="158" t="s">
        <v>545</v>
      </c>
      <c r="N174" s="163">
        <v>43482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121</v>
      </c>
      <c r="B175" s="156">
        <v>43398</v>
      </c>
      <c r="C175" s="156"/>
      <c r="D175" s="157" t="s">
        <v>727</v>
      </c>
      <c r="E175" s="158" t="s">
        <v>543</v>
      </c>
      <c r="F175" s="158">
        <v>162</v>
      </c>
      <c r="G175" s="158"/>
      <c r="H175" s="158">
        <v>204</v>
      </c>
      <c r="I175" s="160">
        <v>209</v>
      </c>
      <c r="J175" s="161" t="s">
        <v>728</v>
      </c>
      <c r="K175" s="131">
        <f t="shared" si="14"/>
        <v>42</v>
      </c>
      <c r="L175" s="162">
        <f t="shared" si="15"/>
        <v>0.25925925925925924</v>
      </c>
      <c r="M175" s="158" t="s">
        <v>545</v>
      </c>
      <c r="N175" s="163">
        <v>43539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122</v>
      </c>
      <c r="B176" s="156">
        <v>43399</v>
      </c>
      <c r="C176" s="156"/>
      <c r="D176" s="157" t="s">
        <v>458</v>
      </c>
      <c r="E176" s="158" t="s">
        <v>543</v>
      </c>
      <c r="F176" s="158">
        <v>240</v>
      </c>
      <c r="G176" s="158"/>
      <c r="H176" s="158">
        <v>297</v>
      </c>
      <c r="I176" s="160">
        <v>297</v>
      </c>
      <c r="J176" s="161" t="s">
        <v>627</v>
      </c>
      <c r="K176" s="167">
        <f t="shared" si="14"/>
        <v>57</v>
      </c>
      <c r="L176" s="162">
        <f t="shared" si="15"/>
        <v>0.23749999999999999</v>
      </c>
      <c r="M176" s="158" t="s">
        <v>545</v>
      </c>
      <c r="N176" s="163">
        <v>43417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4">
        <v>123</v>
      </c>
      <c r="B177" s="125">
        <v>43439</v>
      </c>
      <c r="C177" s="125"/>
      <c r="D177" s="126" t="s">
        <v>729</v>
      </c>
      <c r="E177" s="127" t="s">
        <v>543</v>
      </c>
      <c r="F177" s="127">
        <v>202.5</v>
      </c>
      <c r="G177" s="127"/>
      <c r="H177" s="127">
        <v>255</v>
      </c>
      <c r="I177" s="129">
        <v>252</v>
      </c>
      <c r="J177" s="130" t="s">
        <v>627</v>
      </c>
      <c r="K177" s="131">
        <f t="shared" si="14"/>
        <v>52.5</v>
      </c>
      <c r="L177" s="132">
        <f t="shared" si="15"/>
        <v>0.25925925925925924</v>
      </c>
      <c r="M177" s="127" t="s">
        <v>545</v>
      </c>
      <c r="N177" s="133">
        <v>43542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124</v>
      </c>
      <c r="B178" s="156">
        <v>43465</v>
      </c>
      <c r="C178" s="125"/>
      <c r="D178" s="157" t="s">
        <v>155</v>
      </c>
      <c r="E178" s="158" t="s">
        <v>543</v>
      </c>
      <c r="F178" s="158">
        <v>710</v>
      </c>
      <c r="G178" s="158"/>
      <c r="H178" s="158">
        <v>866</v>
      </c>
      <c r="I178" s="160">
        <v>866</v>
      </c>
      <c r="J178" s="161" t="s">
        <v>627</v>
      </c>
      <c r="K178" s="131">
        <f t="shared" si="14"/>
        <v>156</v>
      </c>
      <c r="L178" s="132">
        <f t="shared" si="15"/>
        <v>0.21971830985915494</v>
      </c>
      <c r="M178" s="127" t="s">
        <v>545</v>
      </c>
      <c r="N178" s="133">
        <v>43553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125</v>
      </c>
      <c r="B179" s="156">
        <v>43522</v>
      </c>
      <c r="C179" s="156"/>
      <c r="D179" s="157" t="s">
        <v>169</v>
      </c>
      <c r="E179" s="158" t="s">
        <v>543</v>
      </c>
      <c r="F179" s="158">
        <v>337.25</v>
      </c>
      <c r="G179" s="158"/>
      <c r="H179" s="158">
        <v>398.5</v>
      </c>
      <c r="I179" s="160">
        <v>411</v>
      </c>
      <c r="J179" s="130" t="s">
        <v>730</v>
      </c>
      <c r="K179" s="131">
        <f t="shared" si="14"/>
        <v>61.25</v>
      </c>
      <c r="L179" s="132">
        <f t="shared" si="15"/>
        <v>0.1816160118606375</v>
      </c>
      <c r="M179" s="127" t="s">
        <v>545</v>
      </c>
      <c r="N179" s="133">
        <v>43760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68">
        <v>126</v>
      </c>
      <c r="B180" s="169">
        <v>43559</v>
      </c>
      <c r="C180" s="169"/>
      <c r="D180" s="170" t="s">
        <v>731</v>
      </c>
      <c r="E180" s="171" t="s">
        <v>543</v>
      </c>
      <c r="F180" s="171">
        <v>130</v>
      </c>
      <c r="G180" s="171"/>
      <c r="H180" s="171">
        <v>65</v>
      </c>
      <c r="I180" s="172">
        <v>158</v>
      </c>
      <c r="J180" s="140" t="s">
        <v>732</v>
      </c>
      <c r="K180" s="141">
        <f t="shared" si="14"/>
        <v>-65</v>
      </c>
      <c r="L180" s="142">
        <f t="shared" si="15"/>
        <v>-0.5</v>
      </c>
      <c r="M180" s="138" t="s">
        <v>555</v>
      </c>
      <c r="N180" s="135">
        <v>43726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5">
        <v>127</v>
      </c>
      <c r="B181" s="156">
        <v>43017</v>
      </c>
      <c r="C181" s="156"/>
      <c r="D181" s="157" t="s">
        <v>204</v>
      </c>
      <c r="E181" s="158" t="s">
        <v>543</v>
      </c>
      <c r="F181" s="158">
        <v>141.5</v>
      </c>
      <c r="G181" s="158"/>
      <c r="H181" s="158">
        <v>183.5</v>
      </c>
      <c r="I181" s="160">
        <v>210</v>
      </c>
      <c r="J181" s="130" t="s">
        <v>728</v>
      </c>
      <c r="K181" s="131">
        <f t="shared" si="14"/>
        <v>42</v>
      </c>
      <c r="L181" s="132">
        <f t="shared" si="15"/>
        <v>0.29681978798586572</v>
      </c>
      <c r="M181" s="127" t="s">
        <v>545</v>
      </c>
      <c r="N181" s="133">
        <v>43042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8">
        <v>128</v>
      </c>
      <c r="B182" s="169">
        <v>43074</v>
      </c>
      <c r="C182" s="169"/>
      <c r="D182" s="170" t="s">
        <v>733</v>
      </c>
      <c r="E182" s="171" t="s">
        <v>543</v>
      </c>
      <c r="F182" s="166">
        <v>172</v>
      </c>
      <c r="G182" s="171"/>
      <c r="H182" s="171">
        <v>155.25</v>
      </c>
      <c r="I182" s="172">
        <v>230</v>
      </c>
      <c r="J182" s="140" t="s">
        <v>734</v>
      </c>
      <c r="K182" s="141">
        <f t="shared" si="14"/>
        <v>-16.75</v>
      </c>
      <c r="L182" s="142">
        <f t="shared" si="15"/>
        <v>-9.7383720930232565E-2</v>
      </c>
      <c r="M182" s="138" t="s">
        <v>555</v>
      </c>
      <c r="N182" s="135">
        <v>43787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55">
        <v>129</v>
      </c>
      <c r="B183" s="156">
        <v>43398</v>
      </c>
      <c r="C183" s="156"/>
      <c r="D183" s="157" t="s">
        <v>117</v>
      </c>
      <c r="E183" s="158" t="s">
        <v>543</v>
      </c>
      <c r="F183" s="158">
        <v>698.5</v>
      </c>
      <c r="G183" s="158"/>
      <c r="H183" s="158">
        <v>890</v>
      </c>
      <c r="I183" s="160">
        <v>890</v>
      </c>
      <c r="J183" s="130" t="s">
        <v>735</v>
      </c>
      <c r="K183" s="131">
        <f t="shared" si="14"/>
        <v>191.5</v>
      </c>
      <c r="L183" s="132">
        <f t="shared" si="15"/>
        <v>0.27415891195418757</v>
      </c>
      <c r="M183" s="127" t="s">
        <v>545</v>
      </c>
      <c r="N183" s="133">
        <v>44328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130</v>
      </c>
      <c r="B184" s="156">
        <v>42877</v>
      </c>
      <c r="C184" s="156"/>
      <c r="D184" s="157" t="s">
        <v>736</v>
      </c>
      <c r="E184" s="158" t="s">
        <v>543</v>
      </c>
      <c r="F184" s="158">
        <v>127.6</v>
      </c>
      <c r="G184" s="158"/>
      <c r="H184" s="158">
        <v>138</v>
      </c>
      <c r="I184" s="160">
        <v>190</v>
      </c>
      <c r="J184" s="130" t="s">
        <v>737</v>
      </c>
      <c r="K184" s="131">
        <f t="shared" si="14"/>
        <v>10.400000000000006</v>
      </c>
      <c r="L184" s="132">
        <f t="shared" si="15"/>
        <v>8.1504702194357417E-2</v>
      </c>
      <c r="M184" s="127" t="s">
        <v>545</v>
      </c>
      <c r="N184" s="133">
        <v>43774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131</v>
      </c>
      <c r="B185" s="156">
        <v>43158</v>
      </c>
      <c r="C185" s="156"/>
      <c r="D185" s="157" t="s">
        <v>738</v>
      </c>
      <c r="E185" s="158" t="s">
        <v>543</v>
      </c>
      <c r="F185" s="158">
        <v>317</v>
      </c>
      <c r="G185" s="158"/>
      <c r="H185" s="158">
        <v>382.5</v>
      </c>
      <c r="I185" s="160">
        <v>398</v>
      </c>
      <c r="J185" s="130" t="s">
        <v>739</v>
      </c>
      <c r="K185" s="131">
        <f t="shared" si="14"/>
        <v>65.5</v>
      </c>
      <c r="L185" s="132">
        <f t="shared" si="15"/>
        <v>0.20662460567823343</v>
      </c>
      <c r="M185" s="127" t="s">
        <v>545</v>
      </c>
      <c r="N185" s="133">
        <v>44238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8">
        <v>132</v>
      </c>
      <c r="B186" s="169">
        <v>43164</v>
      </c>
      <c r="C186" s="169"/>
      <c r="D186" s="170" t="s">
        <v>161</v>
      </c>
      <c r="E186" s="171" t="s">
        <v>543</v>
      </c>
      <c r="F186" s="166">
        <f>510-14.4</f>
        <v>495.6</v>
      </c>
      <c r="G186" s="171"/>
      <c r="H186" s="171">
        <v>350</v>
      </c>
      <c r="I186" s="172">
        <v>672</v>
      </c>
      <c r="J186" s="140" t="s">
        <v>740</v>
      </c>
      <c r="K186" s="141">
        <f t="shared" si="14"/>
        <v>-145.60000000000002</v>
      </c>
      <c r="L186" s="142">
        <f t="shared" si="15"/>
        <v>-0.29378531073446329</v>
      </c>
      <c r="M186" s="138" t="s">
        <v>555</v>
      </c>
      <c r="N186" s="135">
        <v>43887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8">
        <v>133</v>
      </c>
      <c r="B187" s="169">
        <v>43237</v>
      </c>
      <c r="C187" s="169"/>
      <c r="D187" s="170" t="s">
        <v>741</v>
      </c>
      <c r="E187" s="171" t="s">
        <v>543</v>
      </c>
      <c r="F187" s="166">
        <v>230.3</v>
      </c>
      <c r="G187" s="171"/>
      <c r="H187" s="171">
        <v>102.5</v>
      </c>
      <c r="I187" s="172">
        <v>348</v>
      </c>
      <c r="J187" s="140" t="s">
        <v>742</v>
      </c>
      <c r="K187" s="141">
        <f t="shared" si="14"/>
        <v>-127.80000000000001</v>
      </c>
      <c r="L187" s="142">
        <f t="shared" si="15"/>
        <v>-0.55492835432045162</v>
      </c>
      <c r="M187" s="138" t="s">
        <v>555</v>
      </c>
      <c r="N187" s="135">
        <v>43896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134</v>
      </c>
      <c r="B188" s="156">
        <v>43258</v>
      </c>
      <c r="C188" s="156"/>
      <c r="D188" s="157" t="s">
        <v>421</v>
      </c>
      <c r="E188" s="158" t="s">
        <v>543</v>
      </c>
      <c r="F188" s="158">
        <f>342.5-5.1</f>
        <v>337.4</v>
      </c>
      <c r="G188" s="158"/>
      <c r="H188" s="158">
        <v>412.5</v>
      </c>
      <c r="I188" s="160">
        <v>439</v>
      </c>
      <c r="J188" s="130" t="s">
        <v>743</v>
      </c>
      <c r="K188" s="131">
        <f t="shared" si="14"/>
        <v>75.100000000000023</v>
      </c>
      <c r="L188" s="132">
        <f t="shared" si="15"/>
        <v>0.22258446947243635</v>
      </c>
      <c r="M188" s="127" t="s">
        <v>545</v>
      </c>
      <c r="N188" s="133">
        <v>44230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49">
        <v>135</v>
      </c>
      <c r="B189" s="148">
        <v>43285</v>
      </c>
      <c r="C189" s="148"/>
      <c r="D189" s="149" t="s">
        <v>56</v>
      </c>
      <c r="E189" s="150" t="s">
        <v>543</v>
      </c>
      <c r="F189" s="150">
        <f>127.5-5.53</f>
        <v>121.97</v>
      </c>
      <c r="G189" s="151"/>
      <c r="H189" s="151">
        <v>122.5</v>
      </c>
      <c r="I189" s="151">
        <v>170</v>
      </c>
      <c r="J189" s="152" t="s">
        <v>744</v>
      </c>
      <c r="K189" s="153">
        <f t="shared" si="14"/>
        <v>0.53000000000000114</v>
      </c>
      <c r="L189" s="154">
        <f t="shared" si="15"/>
        <v>4.3453308190538747E-3</v>
      </c>
      <c r="M189" s="150" t="s">
        <v>562</v>
      </c>
      <c r="N189" s="148">
        <v>44431</v>
      </c>
      <c r="O189" s="54"/>
      <c r="P189" s="54"/>
      <c r="Q189" s="191"/>
      <c r="R189" s="37" t="s">
        <v>838</v>
      </c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8">
        <v>136</v>
      </c>
      <c r="B190" s="169">
        <v>43294</v>
      </c>
      <c r="C190" s="169"/>
      <c r="D190" s="170" t="s">
        <v>745</v>
      </c>
      <c r="E190" s="171" t="s">
        <v>543</v>
      </c>
      <c r="F190" s="166">
        <v>46.5</v>
      </c>
      <c r="G190" s="171"/>
      <c r="H190" s="171">
        <v>17</v>
      </c>
      <c r="I190" s="172">
        <v>59</v>
      </c>
      <c r="J190" s="140" t="s">
        <v>746</v>
      </c>
      <c r="K190" s="141">
        <f t="shared" si="14"/>
        <v>-29.5</v>
      </c>
      <c r="L190" s="142">
        <f t="shared" si="15"/>
        <v>-0.63440860215053763</v>
      </c>
      <c r="M190" s="138" t="s">
        <v>555</v>
      </c>
      <c r="N190" s="135">
        <v>43887</v>
      </c>
      <c r="O190" s="54"/>
      <c r="P190" s="54"/>
      <c r="Q190" s="191"/>
      <c r="R190" s="37" t="s">
        <v>838</v>
      </c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5">
        <v>137</v>
      </c>
      <c r="B191" s="156">
        <v>43396</v>
      </c>
      <c r="C191" s="156"/>
      <c r="D191" s="157" t="s">
        <v>405</v>
      </c>
      <c r="E191" s="158" t="s">
        <v>543</v>
      </c>
      <c r="F191" s="158">
        <v>156.5</v>
      </c>
      <c r="G191" s="158"/>
      <c r="H191" s="158">
        <v>207.5</v>
      </c>
      <c r="I191" s="160">
        <v>191</v>
      </c>
      <c r="J191" s="130" t="s">
        <v>627</v>
      </c>
      <c r="K191" s="131">
        <f t="shared" si="14"/>
        <v>51</v>
      </c>
      <c r="L191" s="132">
        <f t="shared" si="15"/>
        <v>0.32587859424920129</v>
      </c>
      <c r="M191" s="127" t="s">
        <v>545</v>
      </c>
      <c r="N191" s="133">
        <v>44369</v>
      </c>
      <c r="O191" s="54"/>
      <c r="P191" s="54"/>
      <c r="Q191" s="191"/>
      <c r="R191" s="37" t="s">
        <v>838</v>
      </c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138</v>
      </c>
      <c r="B192" s="156">
        <v>43439</v>
      </c>
      <c r="C192" s="156"/>
      <c r="D192" s="157" t="s">
        <v>336</v>
      </c>
      <c r="E192" s="158" t="s">
        <v>543</v>
      </c>
      <c r="F192" s="158">
        <v>259.5</v>
      </c>
      <c r="G192" s="158"/>
      <c r="H192" s="158">
        <v>320</v>
      </c>
      <c r="I192" s="160">
        <v>320</v>
      </c>
      <c r="J192" s="130" t="s">
        <v>627</v>
      </c>
      <c r="K192" s="131">
        <f t="shared" si="14"/>
        <v>60.5</v>
      </c>
      <c r="L192" s="132">
        <f t="shared" si="15"/>
        <v>0.23314065510597304</v>
      </c>
      <c r="M192" s="127" t="s">
        <v>545</v>
      </c>
      <c r="N192" s="133">
        <v>44323</v>
      </c>
      <c r="O192" s="54"/>
      <c r="P192" s="54"/>
      <c r="Q192" s="191"/>
      <c r="R192" s="37" t="s">
        <v>837</v>
      </c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8">
        <v>139</v>
      </c>
      <c r="B193" s="169">
        <v>43439</v>
      </c>
      <c r="C193" s="169"/>
      <c r="D193" s="170" t="s">
        <v>747</v>
      </c>
      <c r="E193" s="171" t="s">
        <v>543</v>
      </c>
      <c r="F193" s="171">
        <v>715</v>
      </c>
      <c r="G193" s="171"/>
      <c r="H193" s="171">
        <v>445</v>
      </c>
      <c r="I193" s="172">
        <v>840</v>
      </c>
      <c r="J193" s="140" t="s">
        <v>748</v>
      </c>
      <c r="K193" s="141">
        <f t="shared" si="14"/>
        <v>-270</v>
      </c>
      <c r="L193" s="142">
        <f t="shared" si="15"/>
        <v>-0.3776223776223776</v>
      </c>
      <c r="M193" s="138" t="s">
        <v>555</v>
      </c>
      <c r="N193" s="135">
        <v>43800</v>
      </c>
      <c r="O193" s="54"/>
      <c r="P193" s="54"/>
      <c r="Q193" s="191"/>
      <c r="R193" s="37" t="s">
        <v>837</v>
      </c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140</v>
      </c>
      <c r="B194" s="156">
        <v>43469</v>
      </c>
      <c r="C194" s="156"/>
      <c r="D194" s="157" t="s">
        <v>175</v>
      </c>
      <c r="E194" s="158" t="s">
        <v>543</v>
      </c>
      <c r="F194" s="158">
        <v>875</v>
      </c>
      <c r="G194" s="158"/>
      <c r="H194" s="158">
        <v>1165</v>
      </c>
      <c r="I194" s="160">
        <v>1185</v>
      </c>
      <c r="J194" s="130" t="s">
        <v>749</v>
      </c>
      <c r="K194" s="131">
        <f t="shared" si="14"/>
        <v>290</v>
      </c>
      <c r="L194" s="132">
        <f t="shared" si="15"/>
        <v>0.33142857142857141</v>
      </c>
      <c r="M194" s="127" t="s">
        <v>545</v>
      </c>
      <c r="N194" s="133">
        <v>43847</v>
      </c>
      <c r="O194" s="54"/>
      <c r="P194" s="54"/>
      <c r="Q194" s="191"/>
      <c r="R194" s="37" t="s">
        <v>837</v>
      </c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141</v>
      </c>
      <c r="B195" s="156">
        <v>43559</v>
      </c>
      <c r="C195" s="156"/>
      <c r="D195" s="157" t="s">
        <v>354</v>
      </c>
      <c r="E195" s="158" t="s">
        <v>543</v>
      </c>
      <c r="F195" s="158">
        <f>387-14.63</f>
        <v>372.37</v>
      </c>
      <c r="G195" s="158"/>
      <c r="H195" s="158">
        <v>490</v>
      </c>
      <c r="I195" s="160">
        <v>490</v>
      </c>
      <c r="J195" s="130" t="s">
        <v>627</v>
      </c>
      <c r="K195" s="131">
        <f t="shared" si="14"/>
        <v>117.63</v>
      </c>
      <c r="L195" s="132">
        <f t="shared" si="15"/>
        <v>0.31589548030185027</v>
      </c>
      <c r="M195" s="127" t="s">
        <v>545</v>
      </c>
      <c r="N195" s="133">
        <v>43850</v>
      </c>
      <c r="O195" s="54"/>
      <c r="P195" s="54"/>
      <c r="Q195" s="191"/>
      <c r="R195" s="37" t="s">
        <v>838</v>
      </c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8">
        <v>142</v>
      </c>
      <c r="B196" s="169">
        <v>43578</v>
      </c>
      <c r="C196" s="169"/>
      <c r="D196" s="170" t="s">
        <v>750</v>
      </c>
      <c r="E196" s="171" t="s">
        <v>554</v>
      </c>
      <c r="F196" s="171">
        <v>220</v>
      </c>
      <c r="G196" s="171"/>
      <c r="H196" s="171">
        <v>127.5</v>
      </c>
      <c r="I196" s="172">
        <v>284</v>
      </c>
      <c r="J196" s="140" t="s">
        <v>751</v>
      </c>
      <c r="K196" s="141">
        <f t="shared" si="14"/>
        <v>-92.5</v>
      </c>
      <c r="L196" s="142">
        <f t="shared" si="15"/>
        <v>-0.42045454545454547</v>
      </c>
      <c r="M196" s="138" t="s">
        <v>555</v>
      </c>
      <c r="N196" s="135">
        <v>43896</v>
      </c>
      <c r="O196" s="54"/>
      <c r="P196" s="54"/>
      <c r="Q196" s="191"/>
      <c r="R196" s="37" t="s">
        <v>837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5">
        <v>143</v>
      </c>
      <c r="B197" s="156">
        <v>43622</v>
      </c>
      <c r="C197" s="156"/>
      <c r="D197" s="157" t="s">
        <v>459</v>
      </c>
      <c r="E197" s="158" t="s">
        <v>554</v>
      </c>
      <c r="F197" s="158">
        <v>332.8</v>
      </c>
      <c r="G197" s="158"/>
      <c r="H197" s="158">
        <v>405</v>
      </c>
      <c r="I197" s="160">
        <v>419</v>
      </c>
      <c r="J197" s="130" t="s">
        <v>752</v>
      </c>
      <c r="K197" s="131">
        <f t="shared" si="14"/>
        <v>72.199999999999989</v>
      </c>
      <c r="L197" s="132">
        <f t="shared" si="15"/>
        <v>0.21694711538461534</v>
      </c>
      <c r="M197" s="127" t="s">
        <v>545</v>
      </c>
      <c r="N197" s="133">
        <v>43860</v>
      </c>
      <c r="O197" s="54"/>
      <c r="P197" s="54"/>
      <c r="Q197" s="191"/>
      <c r="R197" s="37" t="s">
        <v>837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49">
        <v>144</v>
      </c>
      <c r="B198" s="148">
        <v>43641</v>
      </c>
      <c r="C198" s="148"/>
      <c r="D198" s="149" t="s">
        <v>167</v>
      </c>
      <c r="E198" s="150" t="s">
        <v>543</v>
      </c>
      <c r="F198" s="150">
        <v>386</v>
      </c>
      <c r="G198" s="151"/>
      <c r="H198" s="151">
        <v>395</v>
      </c>
      <c r="I198" s="151">
        <v>452</v>
      </c>
      <c r="J198" s="152" t="s">
        <v>753</v>
      </c>
      <c r="K198" s="153">
        <f t="shared" si="14"/>
        <v>9</v>
      </c>
      <c r="L198" s="154">
        <f t="shared" si="15"/>
        <v>2.3316062176165803E-2</v>
      </c>
      <c r="M198" s="150" t="s">
        <v>562</v>
      </c>
      <c r="N198" s="148">
        <v>43868</v>
      </c>
      <c r="O198" s="54"/>
      <c r="P198" s="54"/>
      <c r="Q198" s="191"/>
      <c r="R198" s="37" t="s">
        <v>838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49">
        <v>145</v>
      </c>
      <c r="B199" s="148">
        <v>43707</v>
      </c>
      <c r="C199" s="148"/>
      <c r="D199" s="149" t="s">
        <v>142</v>
      </c>
      <c r="E199" s="150" t="s">
        <v>543</v>
      </c>
      <c r="F199" s="150">
        <v>137.5</v>
      </c>
      <c r="G199" s="151"/>
      <c r="H199" s="151">
        <v>138.5</v>
      </c>
      <c r="I199" s="151">
        <v>190</v>
      </c>
      <c r="J199" s="152" t="s">
        <v>754</v>
      </c>
      <c r="K199" s="153">
        <f t="shared" si="14"/>
        <v>1</v>
      </c>
      <c r="L199" s="154">
        <f t="shared" si="15"/>
        <v>7.2727272727272727E-3</v>
      </c>
      <c r="M199" s="150" t="s">
        <v>562</v>
      </c>
      <c r="N199" s="148">
        <v>44432</v>
      </c>
      <c r="O199" s="54"/>
      <c r="P199" s="54"/>
      <c r="Q199" s="191"/>
      <c r="R199" s="37" t="s">
        <v>838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5">
        <v>146</v>
      </c>
      <c r="B200" s="156">
        <v>43731</v>
      </c>
      <c r="C200" s="156"/>
      <c r="D200" s="157" t="s">
        <v>414</v>
      </c>
      <c r="E200" s="158" t="s">
        <v>543</v>
      </c>
      <c r="F200" s="158">
        <v>235</v>
      </c>
      <c r="G200" s="158"/>
      <c r="H200" s="158">
        <v>295</v>
      </c>
      <c r="I200" s="160">
        <v>296</v>
      </c>
      <c r="J200" s="130" t="s">
        <v>755</v>
      </c>
      <c r="K200" s="131">
        <f t="shared" si="14"/>
        <v>60</v>
      </c>
      <c r="L200" s="132">
        <f t="shared" si="15"/>
        <v>0.25531914893617019</v>
      </c>
      <c r="M200" s="127" t="s">
        <v>545</v>
      </c>
      <c r="N200" s="133">
        <v>43844</v>
      </c>
      <c r="O200" s="54"/>
      <c r="P200" s="54"/>
      <c r="Q200" s="191"/>
      <c r="R200" s="37" t="s">
        <v>837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147</v>
      </c>
      <c r="B201" s="156">
        <v>43752</v>
      </c>
      <c r="C201" s="156"/>
      <c r="D201" s="157" t="s">
        <v>756</v>
      </c>
      <c r="E201" s="158" t="s">
        <v>543</v>
      </c>
      <c r="F201" s="158">
        <v>277.5</v>
      </c>
      <c r="G201" s="158"/>
      <c r="H201" s="158">
        <v>333</v>
      </c>
      <c r="I201" s="160">
        <v>333</v>
      </c>
      <c r="J201" s="130" t="s">
        <v>757</v>
      </c>
      <c r="K201" s="131">
        <f t="shared" si="14"/>
        <v>55.5</v>
      </c>
      <c r="L201" s="132">
        <f t="shared" si="15"/>
        <v>0.2</v>
      </c>
      <c r="M201" s="127" t="s">
        <v>545</v>
      </c>
      <c r="N201" s="133">
        <v>43846</v>
      </c>
      <c r="O201" s="54"/>
      <c r="P201" s="54"/>
      <c r="Q201" s="191"/>
      <c r="R201" s="37" t="s">
        <v>838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148</v>
      </c>
      <c r="B202" s="156">
        <v>43752</v>
      </c>
      <c r="C202" s="156"/>
      <c r="D202" s="157" t="s">
        <v>758</v>
      </c>
      <c r="E202" s="158" t="s">
        <v>543</v>
      </c>
      <c r="F202" s="158">
        <v>930</v>
      </c>
      <c r="G202" s="158"/>
      <c r="H202" s="158">
        <v>1165</v>
      </c>
      <c r="I202" s="160">
        <v>1200</v>
      </c>
      <c r="J202" s="130" t="s">
        <v>759</v>
      </c>
      <c r="K202" s="131">
        <f t="shared" si="14"/>
        <v>235</v>
      </c>
      <c r="L202" s="132">
        <f t="shared" si="15"/>
        <v>0.25268817204301075</v>
      </c>
      <c r="M202" s="127" t="s">
        <v>545</v>
      </c>
      <c r="N202" s="133">
        <v>43847</v>
      </c>
      <c r="O202" s="54"/>
      <c r="P202" s="54"/>
      <c r="Q202" s="191"/>
      <c r="R202" s="37" t="s">
        <v>838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149</v>
      </c>
      <c r="B203" s="156">
        <v>43753</v>
      </c>
      <c r="C203" s="156"/>
      <c r="D203" s="157" t="s">
        <v>760</v>
      </c>
      <c r="E203" s="158" t="s">
        <v>543</v>
      </c>
      <c r="F203" s="128">
        <v>111</v>
      </c>
      <c r="G203" s="158"/>
      <c r="H203" s="158">
        <v>141</v>
      </c>
      <c r="I203" s="160">
        <v>141</v>
      </c>
      <c r="J203" s="130" t="s">
        <v>761</v>
      </c>
      <c r="K203" s="131">
        <f t="shared" si="14"/>
        <v>30</v>
      </c>
      <c r="L203" s="132">
        <f t="shared" si="15"/>
        <v>0.27027027027027029</v>
      </c>
      <c r="M203" s="127" t="s">
        <v>545</v>
      </c>
      <c r="N203" s="133">
        <v>44328</v>
      </c>
      <c r="O203" s="54"/>
      <c r="P203" s="54"/>
      <c r="Q203" s="191"/>
      <c r="R203" s="37" t="s">
        <v>838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150</v>
      </c>
      <c r="B204" s="156">
        <v>43753</v>
      </c>
      <c r="C204" s="156"/>
      <c r="D204" s="157" t="s">
        <v>762</v>
      </c>
      <c r="E204" s="158" t="s">
        <v>543</v>
      </c>
      <c r="F204" s="128">
        <v>296</v>
      </c>
      <c r="G204" s="158"/>
      <c r="H204" s="158">
        <v>370</v>
      </c>
      <c r="I204" s="160">
        <v>370</v>
      </c>
      <c r="J204" s="130" t="s">
        <v>627</v>
      </c>
      <c r="K204" s="131">
        <f t="shared" ref="K204:K229" si="16">H204-F204</f>
        <v>74</v>
      </c>
      <c r="L204" s="132">
        <f t="shared" ref="L204:L229" si="17">K204/F204</f>
        <v>0.25</v>
      </c>
      <c r="M204" s="127" t="s">
        <v>545</v>
      </c>
      <c r="N204" s="133">
        <v>43853</v>
      </c>
      <c r="O204" s="54"/>
      <c r="P204" s="54"/>
      <c r="Q204" s="191"/>
      <c r="R204" s="37" t="s">
        <v>838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151</v>
      </c>
      <c r="B205" s="156">
        <v>43754</v>
      </c>
      <c r="C205" s="156"/>
      <c r="D205" s="157" t="s">
        <v>763</v>
      </c>
      <c r="E205" s="158" t="s">
        <v>543</v>
      </c>
      <c r="F205" s="128">
        <v>300</v>
      </c>
      <c r="G205" s="158"/>
      <c r="H205" s="158">
        <v>382.5</v>
      </c>
      <c r="I205" s="160">
        <v>344</v>
      </c>
      <c r="J205" s="130" t="s">
        <v>764</v>
      </c>
      <c r="K205" s="131">
        <f t="shared" si="16"/>
        <v>82.5</v>
      </c>
      <c r="L205" s="132">
        <f t="shared" si="17"/>
        <v>0.27500000000000002</v>
      </c>
      <c r="M205" s="127" t="s">
        <v>545</v>
      </c>
      <c r="N205" s="133">
        <v>44238</v>
      </c>
      <c r="O205" s="54"/>
      <c r="P205" s="54"/>
      <c r="Q205" s="191"/>
      <c r="R205" s="37" t="s">
        <v>838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152</v>
      </c>
      <c r="B206" s="156">
        <v>43832</v>
      </c>
      <c r="C206" s="156"/>
      <c r="D206" s="157" t="s">
        <v>765</v>
      </c>
      <c r="E206" s="158" t="s">
        <v>543</v>
      </c>
      <c r="F206" s="128">
        <v>495</v>
      </c>
      <c r="G206" s="158"/>
      <c r="H206" s="158">
        <v>595</v>
      </c>
      <c r="I206" s="160">
        <v>590</v>
      </c>
      <c r="J206" s="130" t="s">
        <v>565</v>
      </c>
      <c r="K206" s="131">
        <f t="shared" si="16"/>
        <v>100</v>
      </c>
      <c r="L206" s="132">
        <f t="shared" si="17"/>
        <v>0.20202020202020202</v>
      </c>
      <c r="M206" s="127" t="s">
        <v>545</v>
      </c>
      <c r="N206" s="133">
        <v>44589</v>
      </c>
      <c r="O206" s="54"/>
      <c r="P206" s="54"/>
      <c r="Q206" s="191"/>
      <c r="R206" s="37" t="s">
        <v>838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153</v>
      </c>
      <c r="B207" s="156">
        <v>43966</v>
      </c>
      <c r="C207" s="156"/>
      <c r="D207" s="157" t="s">
        <v>74</v>
      </c>
      <c r="E207" s="158" t="s">
        <v>543</v>
      </c>
      <c r="F207" s="128">
        <v>67.5</v>
      </c>
      <c r="G207" s="158"/>
      <c r="H207" s="158">
        <v>86</v>
      </c>
      <c r="I207" s="160">
        <v>86</v>
      </c>
      <c r="J207" s="130" t="s">
        <v>766</v>
      </c>
      <c r="K207" s="131">
        <f t="shared" si="16"/>
        <v>18.5</v>
      </c>
      <c r="L207" s="132">
        <f t="shared" si="17"/>
        <v>0.27407407407407408</v>
      </c>
      <c r="M207" s="127" t="s">
        <v>545</v>
      </c>
      <c r="N207" s="133">
        <v>44008</v>
      </c>
      <c r="O207" s="54"/>
      <c r="P207" s="54"/>
      <c r="Q207" s="191"/>
      <c r="R207" s="37" t="s">
        <v>838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154</v>
      </c>
      <c r="B208" s="156">
        <v>44035</v>
      </c>
      <c r="C208" s="156"/>
      <c r="D208" s="157" t="s">
        <v>458</v>
      </c>
      <c r="E208" s="158" t="s">
        <v>543</v>
      </c>
      <c r="F208" s="128">
        <v>231</v>
      </c>
      <c r="G208" s="158"/>
      <c r="H208" s="158">
        <v>281</v>
      </c>
      <c r="I208" s="160">
        <v>281</v>
      </c>
      <c r="J208" s="130" t="s">
        <v>627</v>
      </c>
      <c r="K208" s="131">
        <f t="shared" si="16"/>
        <v>50</v>
      </c>
      <c r="L208" s="132">
        <f t="shared" si="17"/>
        <v>0.21645021645021645</v>
      </c>
      <c r="M208" s="127" t="s">
        <v>545</v>
      </c>
      <c r="N208" s="133">
        <v>44358</v>
      </c>
      <c r="O208" s="54"/>
      <c r="P208" s="54"/>
      <c r="Q208" s="191"/>
      <c r="R208" s="37" t="s">
        <v>838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155</v>
      </c>
      <c r="B209" s="156">
        <v>44092</v>
      </c>
      <c r="C209" s="156"/>
      <c r="D209" s="157" t="s">
        <v>140</v>
      </c>
      <c r="E209" s="158" t="s">
        <v>543</v>
      </c>
      <c r="F209" s="158">
        <v>206</v>
      </c>
      <c r="G209" s="158"/>
      <c r="H209" s="158">
        <v>248</v>
      </c>
      <c r="I209" s="160">
        <v>248</v>
      </c>
      <c r="J209" s="130" t="s">
        <v>627</v>
      </c>
      <c r="K209" s="131">
        <f t="shared" si="16"/>
        <v>42</v>
      </c>
      <c r="L209" s="132">
        <f t="shared" si="17"/>
        <v>0.20388349514563106</v>
      </c>
      <c r="M209" s="127" t="s">
        <v>545</v>
      </c>
      <c r="N209" s="133">
        <v>44214</v>
      </c>
      <c r="O209" s="54"/>
      <c r="P209" s="54"/>
      <c r="Q209" s="191"/>
      <c r="R209" s="37" t="s">
        <v>837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156</v>
      </c>
      <c r="B210" s="156">
        <v>44140</v>
      </c>
      <c r="C210" s="156"/>
      <c r="D210" s="157" t="s">
        <v>140</v>
      </c>
      <c r="E210" s="158" t="s">
        <v>543</v>
      </c>
      <c r="F210" s="158">
        <v>182.5</v>
      </c>
      <c r="G210" s="158"/>
      <c r="H210" s="158">
        <v>248</v>
      </c>
      <c r="I210" s="160">
        <v>248</v>
      </c>
      <c r="J210" s="130" t="s">
        <v>627</v>
      </c>
      <c r="K210" s="131">
        <f t="shared" si="16"/>
        <v>65.5</v>
      </c>
      <c r="L210" s="132">
        <f t="shared" si="17"/>
        <v>0.35890410958904112</v>
      </c>
      <c r="M210" s="127" t="s">
        <v>545</v>
      </c>
      <c r="N210" s="133">
        <v>44214</v>
      </c>
      <c r="O210" s="54"/>
      <c r="P210" s="54"/>
      <c r="Q210" s="191"/>
      <c r="R210" s="37" t="s">
        <v>837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157</v>
      </c>
      <c r="B211" s="156">
        <v>44140</v>
      </c>
      <c r="C211" s="156"/>
      <c r="D211" s="157" t="s">
        <v>336</v>
      </c>
      <c r="E211" s="158" t="s">
        <v>543</v>
      </c>
      <c r="F211" s="158">
        <v>247.5</v>
      </c>
      <c r="G211" s="158"/>
      <c r="H211" s="158">
        <v>320</v>
      </c>
      <c r="I211" s="160">
        <v>320</v>
      </c>
      <c r="J211" s="130" t="s">
        <v>627</v>
      </c>
      <c r="K211" s="131">
        <f t="shared" si="16"/>
        <v>72.5</v>
      </c>
      <c r="L211" s="132">
        <f t="shared" si="17"/>
        <v>0.29292929292929293</v>
      </c>
      <c r="M211" s="127" t="s">
        <v>545</v>
      </c>
      <c r="N211" s="133">
        <v>44323</v>
      </c>
      <c r="O211" s="54"/>
      <c r="P211" s="54"/>
      <c r="Q211" s="191"/>
      <c r="R211" s="37" t="s">
        <v>838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158</v>
      </c>
      <c r="B212" s="156">
        <v>44140</v>
      </c>
      <c r="C212" s="156"/>
      <c r="D212" s="157" t="s">
        <v>198</v>
      </c>
      <c r="E212" s="158" t="s">
        <v>543</v>
      </c>
      <c r="F212" s="128">
        <v>925</v>
      </c>
      <c r="G212" s="158"/>
      <c r="H212" s="158">
        <v>1095</v>
      </c>
      <c r="I212" s="160">
        <v>1093</v>
      </c>
      <c r="J212" s="130" t="s">
        <v>767</v>
      </c>
      <c r="K212" s="131">
        <f t="shared" si="16"/>
        <v>170</v>
      </c>
      <c r="L212" s="132">
        <f t="shared" si="17"/>
        <v>0.18378378378378379</v>
      </c>
      <c r="M212" s="127" t="s">
        <v>545</v>
      </c>
      <c r="N212" s="133">
        <v>44201</v>
      </c>
      <c r="O212" s="54"/>
      <c r="P212" s="54"/>
      <c r="Q212" s="191"/>
      <c r="R212" s="37" t="s">
        <v>837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159</v>
      </c>
      <c r="B213" s="156">
        <v>44140</v>
      </c>
      <c r="C213" s="156"/>
      <c r="D213" s="157" t="s">
        <v>354</v>
      </c>
      <c r="E213" s="158" t="s">
        <v>543</v>
      </c>
      <c r="F213" s="128">
        <v>332.5</v>
      </c>
      <c r="G213" s="158"/>
      <c r="H213" s="158">
        <v>393</v>
      </c>
      <c r="I213" s="160">
        <v>406</v>
      </c>
      <c r="J213" s="130" t="s">
        <v>768</v>
      </c>
      <c r="K213" s="131">
        <f t="shared" si="16"/>
        <v>60.5</v>
      </c>
      <c r="L213" s="132">
        <f t="shared" si="17"/>
        <v>0.18195488721804512</v>
      </c>
      <c r="M213" s="127" t="s">
        <v>545</v>
      </c>
      <c r="N213" s="133">
        <v>44256</v>
      </c>
      <c r="O213" s="54"/>
      <c r="P213" s="54"/>
      <c r="Q213" s="191"/>
      <c r="R213" s="37" t="s">
        <v>838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160</v>
      </c>
      <c r="B214" s="156">
        <v>44141</v>
      </c>
      <c r="C214" s="156"/>
      <c r="D214" s="157" t="s">
        <v>458</v>
      </c>
      <c r="E214" s="158" t="s">
        <v>543</v>
      </c>
      <c r="F214" s="128">
        <v>231</v>
      </c>
      <c r="G214" s="158"/>
      <c r="H214" s="158">
        <v>281</v>
      </c>
      <c r="I214" s="160">
        <v>281</v>
      </c>
      <c r="J214" s="130" t="s">
        <v>627</v>
      </c>
      <c r="K214" s="131">
        <f t="shared" si="16"/>
        <v>50</v>
      </c>
      <c r="L214" s="132">
        <f t="shared" si="17"/>
        <v>0.21645021645021645</v>
      </c>
      <c r="M214" s="127" t="s">
        <v>545</v>
      </c>
      <c r="N214" s="133">
        <v>44358</v>
      </c>
      <c r="O214" s="54"/>
      <c r="P214" s="54"/>
      <c r="Q214" s="191"/>
      <c r="R214" s="37" t="s">
        <v>837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161</v>
      </c>
      <c r="B215" s="156">
        <v>44187</v>
      </c>
      <c r="C215" s="156"/>
      <c r="D215" s="157" t="s">
        <v>769</v>
      </c>
      <c r="E215" s="158" t="s">
        <v>543</v>
      </c>
      <c r="F215" s="128">
        <v>190</v>
      </c>
      <c r="G215" s="158"/>
      <c r="H215" s="158">
        <v>239</v>
      </c>
      <c r="I215" s="160">
        <v>239</v>
      </c>
      <c r="J215" s="130" t="s">
        <v>770</v>
      </c>
      <c r="K215" s="131">
        <f t="shared" si="16"/>
        <v>49</v>
      </c>
      <c r="L215" s="132">
        <f t="shared" si="17"/>
        <v>0.25789473684210529</v>
      </c>
      <c r="M215" s="127" t="s">
        <v>545</v>
      </c>
      <c r="N215" s="133">
        <v>44844</v>
      </c>
      <c r="O215" s="54"/>
      <c r="P215" s="54"/>
      <c r="Q215" s="191"/>
      <c r="R215" s="37" t="s">
        <v>837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162</v>
      </c>
      <c r="B216" s="156">
        <v>44258</v>
      </c>
      <c r="C216" s="156"/>
      <c r="D216" s="157" t="s">
        <v>765</v>
      </c>
      <c r="E216" s="158" t="s">
        <v>543</v>
      </c>
      <c r="F216" s="128">
        <v>495</v>
      </c>
      <c r="G216" s="158"/>
      <c r="H216" s="158">
        <v>595</v>
      </c>
      <c r="I216" s="160">
        <v>590</v>
      </c>
      <c r="J216" s="130" t="s">
        <v>565</v>
      </c>
      <c r="K216" s="131">
        <f t="shared" si="16"/>
        <v>100</v>
      </c>
      <c r="L216" s="132">
        <f t="shared" si="17"/>
        <v>0.20202020202020202</v>
      </c>
      <c r="M216" s="127" t="s">
        <v>545</v>
      </c>
      <c r="N216" s="133">
        <v>44589</v>
      </c>
      <c r="O216" s="54"/>
      <c r="P216" s="54"/>
      <c r="Q216" s="191"/>
      <c r="R216" s="37" t="s">
        <v>837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163</v>
      </c>
      <c r="B217" s="156">
        <v>44274</v>
      </c>
      <c r="C217" s="156"/>
      <c r="D217" s="157" t="s">
        <v>354</v>
      </c>
      <c r="E217" s="158" t="s">
        <v>543</v>
      </c>
      <c r="F217" s="128">
        <v>355</v>
      </c>
      <c r="G217" s="158"/>
      <c r="H217" s="158">
        <v>422.5</v>
      </c>
      <c r="I217" s="160">
        <v>420</v>
      </c>
      <c r="J217" s="130" t="s">
        <v>771</v>
      </c>
      <c r="K217" s="131">
        <f t="shared" si="16"/>
        <v>67.5</v>
      </c>
      <c r="L217" s="132">
        <f t="shared" si="17"/>
        <v>0.19014084507042253</v>
      </c>
      <c r="M217" s="127" t="s">
        <v>545</v>
      </c>
      <c r="N217" s="133">
        <v>44361</v>
      </c>
      <c r="O217" s="54"/>
      <c r="P217" s="54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164</v>
      </c>
      <c r="B218" s="156">
        <v>44295</v>
      </c>
      <c r="C218" s="156"/>
      <c r="D218" s="157" t="s">
        <v>318</v>
      </c>
      <c r="E218" s="158" t="s">
        <v>543</v>
      </c>
      <c r="F218" s="128">
        <v>555</v>
      </c>
      <c r="G218" s="158"/>
      <c r="H218" s="158">
        <v>663</v>
      </c>
      <c r="I218" s="160">
        <v>663</v>
      </c>
      <c r="J218" s="130" t="s">
        <v>772</v>
      </c>
      <c r="K218" s="131">
        <f t="shared" si="16"/>
        <v>108</v>
      </c>
      <c r="L218" s="132">
        <f t="shared" si="17"/>
        <v>0.19459459459459461</v>
      </c>
      <c r="M218" s="127" t="s">
        <v>545</v>
      </c>
      <c r="N218" s="133">
        <v>44321</v>
      </c>
      <c r="O218" s="54"/>
      <c r="P218" s="54"/>
      <c r="Q218" s="191"/>
      <c r="R218" s="37" t="s">
        <v>837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165</v>
      </c>
      <c r="B219" s="156">
        <v>44308</v>
      </c>
      <c r="C219" s="156"/>
      <c r="D219" s="157" t="s">
        <v>736</v>
      </c>
      <c r="E219" s="158" t="s">
        <v>543</v>
      </c>
      <c r="F219" s="128">
        <v>126.5</v>
      </c>
      <c r="G219" s="158"/>
      <c r="H219" s="158">
        <v>155</v>
      </c>
      <c r="I219" s="160">
        <v>155</v>
      </c>
      <c r="J219" s="130" t="s">
        <v>627</v>
      </c>
      <c r="K219" s="131">
        <f t="shared" si="16"/>
        <v>28.5</v>
      </c>
      <c r="L219" s="132">
        <f t="shared" si="17"/>
        <v>0.22529644268774704</v>
      </c>
      <c r="M219" s="127" t="s">
        <v>545</v>
      </c>
      <c r="N219" s="133">
        <v>44362</v>
      </c>
      <c r="O219" s="54"/>
      <c r="P219" s="54"/>
      <c r="R219" s="37" t="s">
        <v>837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4">
        <v>166</v>
      </c>
      <c r="B220" s="165">
        <v>44368</v>
      </c>
      <c r="C220" s="165"/>
      <c r="D220" s="136" t="s">
        <v>773</v>
      </c>
      <c r="E220" s="138" t="s">
        <v>543</v>
      </c>
      <c r="F220" s="166">
        <v>287.5</v>
      </c>
      <c r="G220" s="138"/>
      <c r="H220" s="138">
        <v>245</v>
      </c>
      <c r="I220" s="139">
        <v>344</v>
      </c>
      <c r="J220" s="140" t="s">
        <v>774</v>
      </c>
      <c r="K220" s="141">
        <f t="shared" si="16"/>
        <v>-42.5</v>
      </c>
      <c r="L220" s="142">
        <f t="shared" si="17"/>
        <v>-0.14782608695652175</v>
      </c>
      <c r="M220" s="138" t="s">
        <v>555</v>
      </c>
      <c r="N220" s="135">
        <v>44508</v>
      </c>
      <c r="O220" s="54"/>
      <c r="P220" s="54"/>
      <c r="R220" s="37" t="s">
        <v>837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167</v>
      </c>
      <c r="B221" s="156">
        <v>44368</v>
      </c>
      <c r="C221" s="156"/>
      <c r="D221" s="157" t="s">
        <v>458</v>
      </c>
      <c r="E221" s="158" t="s">
        <v>543</v>
      </c>
      <c r="F221" s="128">
        <v>241</v>
      </c>
      <c r="G221" s="158"/>
      <c r="H221" s="158">
        <v>298</v>
      </c>
      <c r="I221" s="160">
        <v>320</v>
      </c>
      <c r="J221" s="130" t="s">
        <v>627</v>
      </c>
      <c r="K221" s="131">
        <f t="shared" si="16"/>
        <v>57</v>
      </c>
      <c r="L221" s="132">
        <f t="shared" si="17"/>
        <v>0.23651452282157676</v>
      </c>
      <c r="M221" s="127" t="s">
        <v>545</v>
      </c>
      <c r="N221" s="133">
        <v>44802</v>
      </c>
      <c r="O221" s="54"/>
      <c r="P221" s="54"/>
      <c r="R221" s="37" t="s">
        <v>837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168</v>
      </c>
      <c r="B222" s="156">
        <v>44406</v>
      </c>
      <c r="C222" s="156"/>
      <c r="D222" s="157" t="s">
        <v>736</v>
      </c>
      <c r="E222" s="158" t="s">
        <v>543</v>
      </c>
      <c r="F222" s="128">
        <v>162.5</v>
      </c>
      <c r="G222" s="158"/>
      <c r="H222" s="158">
        <v>200</v>
      </c>
      <c r="I222" s="160">
        <v>200</v>
      </c>
      <c r="J222" s="130" t="s">
        <v>627</v>
      </c>
      <c r="K222" s="131">
        <f t="shared" si="16"/>
        <v>37.5</v>
      </c>
      <c r="L222" s="132">
        <f t="shared" si="17"/>
        <v>0.23076923076923078</v>
      </c>
      <c r="M222" s="127" t="s">
        <v>545</v>
      </c>
      <c r="N222" s="133">
        <v>44802</v>
      </c>
      <c r="O222" s="54"/>
      <c r="P222" s="54"/>
      <c r="R222" s="37" t="s">
        <v>837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169</v>
      </c>
      <c r="B223" s="156">
        <v>44462</v>
      </c>
      <c r="C223" s="156"/>
      <c r="D223" s="157" t="s">
        <v>422</v>
      </c>
      <c r="E223" s="158" t="s">
        <v>543</v>
      </c>
      <c r="F223" s="128">
        <v>1235</v>
      </c>
      <c r="G223" s="158"/>
      <c r="H223" s="158">
        <v>1505</v>
      </c>
      <c r="I223" s="160">
        <v>1500</v>
      </c>
      <c r="J223" s="130" t="s">
        <v>627</v>
      </c>
      <c r="K223" s="131">
        <f t="shared" si="16"/>
        <v>270</v>
      </c>
      <c r="L223" s="132">
        <f t="shared" si="17"/>
        <v>0.21862348178137653</v>
      </c>
      <c r="M223" s="127" t="s">
        <v>545</v>
      </c>
      <c r="N223" s="133">
        <v>44564</v>
      </c>
      <c r="O223" s="54"/>
      <c r="P223" s="54"/>
      <c r="R223" s="37" t="s">
        <v>837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170</v>
      </c>
      <c r="B224" s="156">
        <v>44480</v>
      </c>
      <c r="C224" s="156"/>
      <c r="D224" s="157" t="s">
        <v>775</v>
      </c>
      <c r="E224" s="158" t="s">
        <v>543</v>
      </c>
      <c r="F224" s="128">
        <v>58.75</v>
      </c>
      <c r="G224" s="158"/>
      <c r="H224" s="158">
        <v>64.25</v>
      </c>
      <c r="I224" s="160"/>
      <c r="J224" s="130" t="s">
        <v>627</v>
      </c>
      <c r="K224" s="131">
        <f t="shared" si="16"/>
        <v>5.5</v>
      </c>
      <c r="L224" s="132">
        <f t="shared" si="17"/>
        <v>9.3617021276595741E-2</v>
      </c>
      <c r="M224" s="127" t="s">
        <v>545</v>
      </c>
      <c r="N224" s="133">
        <v>45322</v>
      </c>
      <c r="O224" s="54"/>
      <c r="P224" s="54"/>
      <c r="R224" s="37" t="s">
        <v>837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4">
        <v>171</v>
      </c>
      <c r="B225" s="125">
        <v>44481</v>
      </c>
      <c r="C225" s="125"/>
      <c r="D225" s="126" t="s">
        <v>272</v>
      </c>
      <c r="E225" s="127" t="s">
        <v>543</v>
      </c>
      <c r="F225" s="128">
        <v>315</v>
      </c>
      <c r="G225" s="127"/>
      <c r="H225" s="127">
        <v>335</v>
      </c>
      <c r="I225" s="129">
        <v>380</v>
      </c>
      <c r="J225" s="130" t="s">
        <v>813</v>
      </c>
      <c r="K225" s="131">
        <f t="shared" si="16"/>
        <v>20</v>
      </c>
      <c r="L225" s="132">
        <f t="shared" si="17"/>
        <v>6.3492063492063489E-2</v>
      </c>
      <c r="M225" s="127" t="s">
        <v>545</v>
      </c>
      <c r="N225" s="133">
        <v>45297</v>
      </c>
      <c r="O225" s="54"/>
      <c r="P225" s="54"/>
      <c r="R225" s="37" t="s">
        <v>837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4">
        <v>172</v>
      </c>
      <c r="B226" s="125">
        <v>44481</v>
      </c>
      <c r="C226" s="125"/>
      <c r="D226" s="126" t="s">
        <v>776</v>
      </c>
      <c r="E226" s="127" t="s">
        <v>543</v>
      </c>
      <c r="F226" s="128">
        <v>45.5</v>
      </c>
      <c r="G226" s="127"/>
      <c r="H226" s="127">
        <v>56.5</v>
      </c>
      <c r="I226" s="129">
        <v>56</v>
      </c>
      <c r="J226" s="130" t="s">
        <v>627</v>
      </c>
      <c r="K226" s="131">
        <f t="shared" si="16"/>
        <v>11</v>
      </c>
      <c r="L226" s="132">
        <f t="shared" si="17"/>
        <v>0.24175824175824176</v>
      </c>
      <c r="M226" s="127" t="s">
        <v>545</v>
      </c>
      <c r="N226" s="133">
        <v>44881</v>
      </c>
      <c r="O226" s="54"/>
      <c r="P226" s="54"/>
      <c r="R226" s="37" t="s">
        <v>837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4">
        <v>173</v>
      </c>
      <c r="B227" s="125">
        <v>44551</v>
      </c>
      <c r="C227" s="125"/>
      <c r="D227" s="126" t="s">
        <v>128</v>
      </c>
      <c r="E227" s="127" t="s">
        <v>543</v>
      </c>
      <c r="F227" s="128">
        <v>2300</v>
      </c>
      <c r="G227" s="127"/>
      <c r="H227" s="127">
        <f>(2820+2200)/2</f>
        <v>2510</v>
      </c>
      <c r="I227" s="129">
        <v>3000</v>
      </c>
      <c r="J227" s="130" t="s">
        <v>777</v>
      </c>
      <c r="K227" s="131">
        <f t="shared" si="16"/>
        <v>210</v>
      </c>
      <c r="L227" s="132">
        <f t="shared" si="17"/>
        <v>9.1304347826086957E-2</v>
      </c>
      <c r="M227" s="127" t="s">
        <v>545</v>
      </c>
      <c r="N227" s="133">
        <v>44649</v>
      </c>
      <c r="O227" s="54"/>
      <c r="P227" s="54"/>
      <c r="R227" s="37" t="s">
        <v>837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4">
        <v>174</v>
      </c>
      <c r="B228" s="125">
        <v>44606</v>
      </c>
      <c r="C228" s="125"/>
      <c r="D228" s="126" t="s">
        <v>412</v>
      </c>
      <c r="E228" s="127" t="s">
        <v>543</v>
      </c>
      <c r="F228" s="128">
        <v>635</v>
      </c>
      <c r="G228" s="127"/>
      <c r="H228" s="127">
        <v>700</v>
      </c>
      <c r="I228" s="129">
        <v>764</v>
      </c>
      <c r="J228" s="130" t="s">
        <v>802</v>
      </c>
      <c r="K228" s="131">
        <f t="shared" si="16"/>
        <v>65</v>
      </c>
      <c r="L228" s="132">
        <f t="shared" si="17"/>
        <v>0.10236220472440945</v>
      </c>
      <c r="M228" s="127" t="s">
        <v>545</v>
      </c>
      <c r="N228" s="133">
        <v>45159</v>
      </c>
      <c r="O228" s="54"/>
      <c r="P228" s="54"/>
      <c r="R228" s="37" t="s">
        <v>837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4">
        <v>175</v>
      </c>
      <c r="B229" s="125">
        <v>44613</v>
      </c>
      <c r="C229" s="125"/>
      <c r="D229" s="126" t="s">
        <v>422</v>
      </c>
      <c r="E229" s="127" t="s">
        <v>543</v>
      </c>
      <c r="F229" s="128">
        <v>1255</v>
      </c>
      <c r="G229" s="127"/>
      <c r="H229" s="127">
        <v>1515</v>
      </c>
      <c r="I229" s="129">
        <v>1510</v>
      </c>
      <c r="J229" s="130" t="s">
        <v>627</v>
      </c>
      <c r="K229" s="131">
        <f t="shared" si="16"/>
        <v>260</v>
      </c>
      <c r="L229" s="132">
        <f t="shared" si="17"/>
        <v>0.20717131474103587</v>
      </c>
      <c r="M229" s="127" t="s">
        <v>545</v>
      </c>
      <c r="N229" s="133">
        <v>44834</v>
      </c>
      <c r="O229" s="54"/>
      <c r="P229" s="54"/>
      <c r="R229" s="37" t="s">
        <v>837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250">
        <v>176</v>
      </c>
      <c r="B230" s="241">
        <v>44670</v>
      </c>
      <c r="C230" s="241"/>
      <c r="D230" s="242" t="s">
        <v>509</v>
      </c>
      <c r="E230" s="243" t="s">
        <v>543</v>
      </c>
      <c r="F230" s="244">
        <v>445</v>
      </c>
      <c r="G230" s="244"/>
      <c r="H230" s="244">
        <v>460</v>
      </c>
      <c r="I230" s="244">
        <v>553</v>
      </c>
      <c r="J230" s="245" t="s">
        <v>833</v>
      </c>
      <c r="K230" s="246">
        <f t="shared" ref="K230" si="18">H230-F230</f>
        <v>15</v>
      </c>
      <c r="L230" s="247">
        <f t="shared" ref="L230" si="19">K230/F230</f>
        <v>3.3707865168539325E-2</v>
      </c>
      <c r="M230" s="248" t="s">
        <v>562</v>
      </c>
      <c r="N230" s="249">
        <v>45397</v>
      </c>
      <c r="O230" s="54"/>
      <c r="P230" s="54"/>
      <c r="R230" s="37" t="s">
        <v>837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177</v>
      </c>
      <c r="B231" s="156">
        <v>44746</v>
      </c>
      <c r="C231" s="156"/>
      <c r="D231" s="157" t="s">
        <v>778</v>
      </c>
      <c r="E231" s="158" t="s">
        <v>543</v>
      </c>
      <c r="F231" s="158">
        <v>207.5</v>
      </c>
      <c r="G231" s="158"/>
      <c r="H231" s="158">
        <v>254</v>
      </c>
      <c r="I231" s="160">
        <v>254</v>
      </c>
      <c r="J231" s="130" t="s">
        <v>627</v>
      </c>
      <c r="K231" s="131">
        <f t="shared" ref="K231:K241" si="20">H231-F231</f>
        <v>46.5</v>
      </c>
      <c r="L231" s="132">
        <f t="shared" ref="L231:L241" si="21">K231/F231</f>
        <v>0.22409638554216868</v>
      </c>
      <c r="M231" s="127" t="s">
        <v>545</v>
      </c>
      <c r="N231" s="133">
        <v>44792</v>
      </c>
      <c r="O231" s="54"/>
      <c r="P231" s="54"/>
      <c r="R231" s="37" t="s">
        <v>837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178</v>
      </c>
      <c r="B232" s="156">
        <v>44775</v>
      </c>
      <c r="C232" s="156"/>
      <c r="D232" s="157" t="s">
        <v>460</v>
      </c>
      <c r="E232" s="158" t="s">
        <v>543</v>
      </c>
      <c r="F232" s="158">
        <v>31.25</v>
      </c>
      <c r="G232" s="158"/>
      <c r="H232" s="158">
        <v>38.75</v>
      </c>
      <c r="I232" s="160">
        <v>38</v>
      </c>
      <c r="J232" s="130" t="s">
        <v>627</v>
      </c>
      <c r="K232" s="131">
        <f t="shared" si="20"/>
        <v>7.5</v>
      </c>
      <c r="L232" s="132">
        <f t="shared" si="21"/>
        <v>0.24</v>
      </c>
      <c r="M232" s="127" t="s">
        <v>545</v>
      </c>
      <c r="N232" s="133">
        <v>44844</v>
      </c>
      <c r="O232" s="54"/>
      <c r="P232" s="54"/>
      <c r="R232" s="37" t="s">
        <v>837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179</v>
      </c>
      <c r="B233" s="156">
        <v>44841</v>
      </c>
      <c r="C233" s="156"/>
      <c r="D233" s="157" t="s">
        <v>779</v>
      </c>
      <c r="E233" s="158" t="s">
        <v>543</v>
      </c>
      <c r="F233" s="128">
        <v>665</v>
      </c>
      <c r="G233" s="158"/>
      <c r="H233" s="158">
        <v>807.5</v>
      </c>
      <c r="I233" s="160">
        <v>840</v>
      </c>
      <c r="J233" s="130" t="s">
        <v>777</v>
      </c>
      <c r="K233" s="131">
        <f t="shared" si="20"/>
        <v>142.5</v>
      </c>
      <c r="L233" s="132">
        <f t="shared" si="21"/>
        <v>0.21428571428571427</v>
      </c>
      <c r="M233" s="127" t="s">
        <v>545</v>
      </c>
      <c r="N233" s="133">
        <v>45097</v>
      </c>
      <c r="O233" s="54"/>
      <c r="P233" s="54"/>
      <c r="R233" s="37" t="s">
        <v>837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180</v>
      </c>
      <c r="B234" s="156">
        <v>44844</v>
      </c>
      <c r="C234" s="156"/>
      <c r="D234" s="157" t="s">
        <v>414</v>
      </c>
      <c r="E234" s="158" t="s">
        <v>543</v>
      </c>
      <c r="F234" s="128">
        <v>227.5</v>
      </c>
      <c r="G234" s="158"/>
      <c r="H234" s="158">
        <v>270</v>
      </c>
      <c r="I234" s="160">
        <v>291</v>
      </c>
      <c r="J234" s="130" t="s">
        <v>804</v>
      </c>
      <c r="K234" s="131">
        <f t="shared" si="20"/>
        <v>42.5</v>
      </c>
      <c r="L234" s="132">
        <f t="shared" si="21"/>
        <v>0.18681318681318682</v>
      </c>
      <c r="M234" s="127" t="s">
        <v>545</v>
      </c>
      <c r="N234" s="133">
        <v>45160</v>
      </c>
      <c r="O234" s="54"/>
      <c r="P234" s="54"/>
      <c r="R234" s="37" t="s">
        <v>837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181</v>
      </c>
      <c r="B235" s="156">
        <v>44845</v>
      </c>
      <c r="C235" s="156"/>
      <c r="D235" s="157" t="s">
        <v>412</v>
      </c>
      <c r="E235" s="158" t="s">
        <v>543</v>
      </c>
      <c r="F235" s="128">
        <v>555</v>
      </c>
      <c r="G235" s="158"/>
      <c r="H235" s="158">
        <v>700</v>
      </c>
      <c r="I235" s="160">
        <v>765</v>
      </c>
      <c r="J235" s="130" t="s">
        <v>803</v>
      </c>
      <c r="K235" s="131">
        <f t="shared" si="20"/>
        <v>145</v>
      </c>
      <c r="L235" s="132">
        <f t="shared" si="21"/>
        <v>0.26126126126126126</v>
      </c>
      <c r="M235" s="127" t="s">
        <v>545</v>
      </c>
      <c r="N235" s="133">
        <v>45159</v>
      </c>
      <c r="O235" s="54"/>
      <c r="P235" s="54"/>
      <c r="R235" s="37" t="s">
        <v>837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182</v>
      </c>
      <c r="B236" s="156">
        <v>44981</v>
      </c>
      <c r="C236" s="156"/>
      <c r="D236" s="157" t="s">
        <v>427</v>
      </c>
      <c r="E236" s="158" t="s">
        <v>543</v>
      </c>
      <c r="F236" s="128">
        <v>1675</v>
      </c>
      <c r="G236" s="158"/>
      <c r="H236" s="158">
        <v>2080</v>
      </c>
      <c r="I236" s="160">
        <v>2080</v>
      </c>
      <c r="J236" s="130" t="s">
        <v>627</v>
      </c>
      <c r="K236" s="131">
        <f t="shared" si="20"/>
        <v>405</v>
      </c>
      <c r="L236" s="132">
        <f t="shared" si="21"/>
        <v>0.2417910447761194</v>
      </c>
      <c r="M236" s="127" t="s">
        <v>545</v>
      </c>
      <c r="N236" s="133">
        <v>45119</v>
      </c>
      <c r="O236" s="54"/>
      <c r="P236" s="54"/>
      <c r="R236" s="37" t="s">
        <v>837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183</v>
      </c>
      <c r="B237" s="156">
        <v>44986</v>
      </c>
      <c r="C237" s="156"/>
      <c r="D237" s="157" t="s">
        <v>460</v>
      </c>
      <c r="E237" s="158" t="s">
        <v>543</v>
      </c>
      <c r="F237" s="128">
        <v>57.5</v>
      </c>
      <c r="G237" s="158"/>
      <c r="H237" s="158">
        <v>120</v>
      </c>
      <c r="I237" s="160">
        <v>120</v>
      </c>
      <c r="J237" s="130" t="s">
        <v>627</v>
      </c>
      <c r="K237" s="131">
        <f t="shared" si="20"/>
        <v>62.5</v>
      </c>
      <c r="L237" s="132">
        <f t="shared" si="21"/>
        <v>1.0869565217391304</v>
      </c>
      <c r="M237" s="127" t="s">
        <v>545</v>
      </c>
      <c r="N237" s="133">
        <v>45049</v>
      </c>
      <c r="O237" s="54"/>
      <c r="P237" s="54"/>
      <c r="R237" s="37" t="s">
        <v>837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184</v>
      </c>
      <c r="B238" s="156">
        <v>45008</v>
      </c>
      <c r="C238" s="156"/>
      <c r="D238" s="157" t="s">
        <v>474</v>
      </c>
      <c r="E238" s="158" t="s">
        <v>543</v>
      </c>
      <c r="F238" s="128">
        <v>2765</v>
      </c>
      <c r="G238" s="158"/>
      <c r="H238" s="158">
        <v>3547.5</v>
      </c>
      <c r="I238" s="160">
        <v>3523</v>
      </c>
      <c r="J238" s="130" t="s">
        <v>627</v>
      </c>
      <c r="K238" s="131">
        <f t="shared" si="20"/>
        <v>782.5</v>
      </c>
      <c r="L238" s="132">
        <f t="shared" si="21"/>
        <v>0.28300180831826399</v>
      </c>
      <c r="M238" s="127" t="s">
        <v>545</v>
      </c>
      <c r="N238" s="133">
        <v>45177</v>
      </c>
      <c r="O238" s="54"/>
      <c r="P238" s="54"/>
      <c r="R238" s="37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185</v>
      </c>
      <c r="B239" s="156">
        <v>45027</v>
      </c>
      <c r="C239" s="156"/>
      <c r="D239" s="157" t="s">
        <v>780</v>
      </c>
      <c r="E239" s="158" t="s">
        <v>543</v>
      </c>
      <c r="F239" s="158">
        <v>460</v>
      </c>
      <c r="G239" s="158"/>
      <c r="H239" s="158">
        <v>825</v>
      </c>
      <c r="I239" s="160">
        <v>810</v>
      </c>
      <c r="J239" s="130" t="s">
        <v>627</v>
      </c>
      <c r="K239" s="131">
        <f t="shared" si="20"/>
        <v>365</v>
      </c>
      <c r="L239" s="132">
        <f t="shared" si="21"/>
        <v>0.79347826086956519</v>
      </c>
      <c r="M239" s="127" t="s">
        <v>545</v>
      </c>
      <c r="N239" s="133">
        <v>45155</v>
      </c>
      <c r="O239" s="54"/>
      <c r="P239" s="54"/>
      <c r="R239" s="37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186</v>
      </c>
      <c r="B240" s="156">
        <v>45050</v>
      </c>
      <c r="C240" s="156"/>
      <c r="D240" s="157" t="s">
        <v>41</v>
      </c>
      <c r="E240" s="158" t="s">
        <v>543</v>
      </c>
      <c r="F240" s="158">
        <v>3630</v>
      </c>
      <c r="G240" s="158"/>
      <c r="H240" s="158">
        <v>5150</v>
      </c>
      <c r="I240" s="160">
        <v>5040</v>
      </c>
      <c r="J240" s="130" t="s">
        <v>627</v>
      </c>
      <c r="K240" s="131">
        <f t="shared" si="20"/>
        <v>1520</v>
      </c>
      <c r="L240" s="132">
        <f t="shared" si="21"/>
        <v>0.41873278236914602</v>
      </c>
      <c r="M240" s="127" t="s">
        <v>545</v>
      </c>
      <c r="N240" s="133">
        <v>45344</v>
      </c>
      <c r="O240" s="54"/>
      <c r="P240" s="54"/>
      <c r="R240" s="37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55">
        <v>187</v>
      </c>
      <c r="B241" s="156">
        <v>45075</v>
      </c>
      <c r="C241" s="156"/>
      <c r="D241" s="157" t="s">
        <v>781</v>
      </c>
      <c r="E241" s="158" t="s">
        <v>543</v>
      </c>
      <c r="F241" s="128">
        <v>585</v>
      </c>
      <c r="G241" s="158"/>
      <c r="H241" s="158">
        <v>732</v>
      </c>
      <c r="I241" s="160">
        <v>732</v>
      </c>
      <c r="J241" s="130" t="s">
        <v>627</v>
      </c>
      <c r="K241" s="131">
        <f t="shared" si="20"/>
        <v>147</v>
      </c>
      <c r="L241" s="132">
        <f t="shared" si="21"/>
        <v>0.25128205128205128</v>
      </c>
      <c r="M241" s="127" t="s">
        <v>545</v>
      </c>
      <c r="N241" s="133">
        <v>45152</v>
      </c>
      <c r="O241" s="54"/>
      <c r="P241" s="54"/>
      <c r="R241" s="37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  <c r="AF241" s="37"/>
      <c r="AG241" s="54"/>
      <c r="AI241" s="37"/>
      <c r="AK241" s="37"/>
      <c r="AL241" s="54"/>
    </row>
    <row r="242" spans="1:38" ht="12.75" customHeight="1">
      <c r="A242" s="155">
        <v>188</v>
      </c>
      <c r="B242" s="156">
        <v>45078</v>
      </c>
      <c r="C242" s="156"/>
      <c r="D242" s="157" t="s">
        <v>499</v>
      </c>
      <c r="E242" s="158" t="s">
        <v>543</v>
      </c>
      <c r="F242" s="128">
        <v>3310</v>
      </c>
      <c r="G242" s="158"/>
      <c r="H242" s="158">
        <v>4300</v>
      </c>
      <c r="I242" s="160">
        <v>4300</v>
      </c>
      <c r="J242" s="130" t="s">
        <v>627</v>
      </c>
      <c r="K242" s="131">
        <f t="shared" ref="K242" si="22">H242-F242</f>
        <v>990</v>
      </c>
      <c r="L242" s="132">
        <f t="shared" ref="L242" si="23">K242/F242</f>
        <v>0.29909365558912387</v>
      </c>
      <c r="M242" s="127" t="s">
        <v>545</v>
      </c>
      <c r="N242" s="133">
        <v>45436</v>
      </c>
      <c r="O242" s="54"/>
      <c r="P242" s="54"/>
      <c r="R242" s="37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  <c r="AF242" s="37"/>
      <c r="AG242" s="54"/>
      <c r="AI242" s="37"/>
      <c r="AK242" s="37"/>
      <c r="AL242" s="54"/>
    </row>
    <row r="243" spans="1:38" ht="12.75" customHeight="1">
      <c r="A243" s="155">
        <v>189</v>
      </c>
      <c r="B243" s="156">
        <v>45103</v>
      </c>
      <c r="C243" s="156"/>
      <c r="D243" s="157" t="s">
        <v>799</v>
      </c>
      <c r="E243" s="158" t="s">
        <v>543</v>
      </c>
      <c r="F243" s="128">
        <v>282.5</v>
      </c>
      <c r="G243" s="158"/>
      <c r="H243" s="158">
        <v>383</v>
      </c>
      <c r="I243" s="160">
        <v>383</v>
      </c>
      <c r="J243" s="130" t="s">
        <v>627</v>
      </c>
      <c r="K243" s="131">
        <f t="shared" ref="K243:K253" si="24">H243-F243</f>
        <v>100.5</v>
      </c>
      <c r="L243" s="132">
        <f t="shared" ref="L243:L253" si="25">K243/F243</f>
        <v>0.35575221238938054</v>
      </c>
      <c r="M243" s="127" t="s">
        <v>545</v>
      </c>
      <c r="N243" s="133">
        <v>45265</v>
      </c>
      <c r="O243" s="54"/>
      <c r="P243" s="54"/>
      <c r="R243" s="37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  <c r="AF243" s="37"/>
      <c r="AG243" s="54"/>
      <c r="AI243" s="37"/>
      <c r="AK243" s="37"/>
      <c r="AL243" s="54"/>
    </row>
    <row r="244" spans="1:38" ht="12.75" customHeight="1">
      <c r="A244" s="155">
        <v>190</v>
      </c>
      <c r="B244" s="156">
        <v>45120</v>
      </c>
      <c r="C244" s="156"/>
      <c r="D244" s="157" t="s">
        <v>498</v>
      </c>
      <c r="E244" s="158" t="s">
        <v>543</v>
      </c>
      <c r="F244" s="128">
        <v>2312.5</v>
      </c>
      <c r="G244" s="158"/>
      <c r="H244" s="158">
        <v>2935</v>
      </c>
      <c r="I244" s="160">
        <v>2935</v>
      </c>
      <c r="J244" s="130" t="s">
        <v>627</v>
      </c>
      <c r="K244" s="131">
        <f t="shared" si="24"/>
        <v>622.5</v>
      </c>
      <c r="L244" s="132">
        <f t="shared" si="25"/>
        <v>0.26918918918918922</v>
      </c>
      <c r="M244" s="127" t="s">
        <v>545</v>
      </c>
      <c r="N244" s="133">
        <v>45177</v>
      </c>
      <c r="O244" s="54"/>
      <c r="P244" s="54"/>
      <c r="R244" s="37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  <c r="AF244" s="37"/>
      <c r="AG244" s="54"/>
      <c r="AI244" s="37"/>
      <c r="AK244" s="37"/>
      <c r="AL244" s="54"/>
    </row>
    <row r="245" spans="1:38" ht="12.75" customHeight="1">
      <c r="A245" s="155">
        <v>191</v>
      </c>
      <c r="B245" s="156">
        <v>45125</v>
      </c>
      <c r="C245" s="156"/>
      <c r="D245" s="157" t="s">
        <v>198</v>
      </c>
      <c r="E245" s="158" t="s">
        <v>543</v>
      </c>
      <c r="F245" s="128">
        <v>3980</v>
      </c>
      <c r="G245" s="158"/>
      <c r="H245" s="158">
        <v>4895</v>
      </c>
      <c r="I245" s="160">
        <v>4895</v>
      </c>
      <c r="J245" s="130" t="s">
        <v>627</v>
      </c>
      <c r="K245" s="131">
        <f t="shared" si="24"/>
        <v>915</v>
      </c>
      <c r="L245" s="132">
        <f t="shared" si="25"/>
        <v>0.22989949748743718</v>
      </c>
      <c r="M245" s="127" t="s">
        <v>545</v>
      </c>
      <c r="N245" s="133">
        <v>45155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  <c r="AG245" s="54"/>
      <c r="AI245" s="37"/>
      <c r="AL245" s="54"/>
    </row>
    <row r="246" spans="1:38" ht="12.75" customHeight="1">
      <c r="A246" s="155">
        <v>192</v>
      </c>
      <c r="B246" s="156">
        <v>45145</v>
      </c>
      <c r="C246" s="156"/>
      <c r="D246" s="157" t="s">
        <v>801</v>
      </c>
      <c r="E246" s="158" t="s">
        <v>543</v>
      </c>
      <c r="F246" s="128">
        <v>565</v>
      </c>
      <c r="G246" s="158"/>
      <c r="H246" s="158">
        <v>725</v>
      </c>
      <c r="I246" s="160">
        <v>725</v>
      </c>
      <c r="J246" s="130" t="s">
        <v>627</v>
      </c>
      <c r="K246" s="131">
        <f t="shared" si="24"/>
        <v>160</v>
      </c>
      <c r="L246" s="132">
        <f t="shared" si="25"/>
        <v>0.2831858407079646</v>
      </c>
      <c r="M246" s="127" t="s">
        <v>545</v>
      </c>
      <c r="N246" s="133">
        <v>45169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  <c r="AG246" s="54"/>
      <c r="AI246" s="37"/>
      <c r="AL246" s="54"/>
    </row>
    <row r="247" spans="1:38" ht="12.75" customHeight="1">
      <c r="A247" s="224">
        <v>193</v>
      </c>
      <c r="B247" s="225">
        <v>45167</v>
      </c>
      <c r="C247" s="225"/>
      <c r="D247" s="226" t="s">
        <v>805</v>
      </c>
      <c r="E247" s="227" t="s">
        <v>543</v>
      </c>
      <c r="F247" s="128">
        <v>700</v>
      </c>
      <c r="G247" s="227"/>
      <c r="H247" s="227">
        <v>950</v>
      </c>
      <c r="I247" s="228">
        <v>950</v>
      </c>
      <c r="J247" s="229" t="s">
        <v>627</v>
      </c>
      <c r="K247" s="131">
        <f t="shared" si="24"/>
        <v>250</v>
      </c>
      <c r="L247" s="132">
        <f t="shared" si="25"/>
        <v>0.35714285714285715</v>
      </c>
      <c r="M247" s="127" t="s">
        <v>545</v>
      </c>
      <c r="N247" s="133">
        <v>45261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  <c r="AG247" s="54"/>
      <c r="AI247" s="37"/>
      <c r="AL247" s="54"/>
    </row>
    <row r="248" spans="1:38" ht="12.75" customHeight="1">
      <c r="A248" s="224">
        <v>194</v>
      </c>
      <c r="B248" s="225">
        <v>45184</v>
      </c>
      <c r="C248" s="225"/>
      <c r="D248" s="226" t="s">
        <v>501</v>
      </c>
      <c r="E248" s="227" t="s">
        <v>543</v>
      </c>
      <c r="F248" s="128">
        <v>372.5</v>
      </c>
      <c r="G248" s="227"/>
      <c r="H248" s="227">
        <v>480</v>
      </c>
      <c r="I248" s="228">
        <v>480</v>
      </c>
      <c r="J248" s="229" t="s">
        <v>627</v>
      </c>
      <c r="K248" s="131">
        <f t="shared" si="24"/>
        <v>107.5</v>
      </c>
      <c r="L248" s="132">
        <f t="shared" si="25"/>
        <v>0.28859060402684567</v>
      </c>
      <c r="M248" s="127" t="s">
        <v>545</v>
      </c>
      <c r="N248" s="133">
        <v>45523</v>
      </c>
      <c r="O248" s="54"/>
      <c r="P248" s="54"/>
      <c r="R248" s="37" t="s">
        <v>839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  <c r="AG248" s="54"/>
      <c r="AI248" s="37"/>
      <c r="AL248" s="54"/>
    </row>
    <row r="249" spans="1:38" ht="12.75" customHeight="1">
      <c r="A249" s="224">
        <v>195</v>
      </c>
      <c r="B249" s="225">
        <v>45203</v>
      </c>
      <c r="C249" s="225"/>
      <c r="D249" s="226" t="s">
        <v>171</v>
      </c>
      <c r="E249" s="227" t="s">
        <v>543</v>
      </c>
      <c r="F249" s="128">
        <v>992.5</v>
      </c>
      <c r="G249" s="227"/>
      <c r="H249" s="227">
        <v>1198</v>
      </c>
      <c r="I249" s="228">
        <v>1198</v>
      </c>
      <c r="J249" s="229" t="s">
        <v>627</v>
      </c>
      <c r="K249" s="131">
        <f t="shared" si="24"/>
        <v>205.5</v>
      </c>
      <c r="L249" s="132">
        <f t="shared" si="25"/>
        <v>0.2070528967254408</v>
      </c>
      <c r="M249" s="127" t="s">
        <v>545</v>
      </c>
      <c r="N249" s="133">
        <v>45392</v>
      </c>
      <c r="O249" s="54"/>
      <c r="P249" s="54"/>
      <c r="R249" s="37" t="s">
        <v>839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  <c r="AG249" s="54"/>
      <c r="AI249" s="37"/>
      <c r="AL249" s="54"/>
    </row>
    <row r="250" spans="1:38" ht="12.75" customHeight="1">
      <c r="A250" s="224">
        <v>196</v>
      </c>
      <c r="B250" s="225">
        <v>45216</v>
      </c>
      <c r="C250" s="225"/>
      <c r="D250" s="226" t="s">
        <v>104</v>
      </c>
      <c r="E250" s="227" t="s">
        <v>543</v>
      </c>
      <c r="F250" s="128">
        <v>5425</v>
      </c>
      <c r="G250" s="227"/>
      <c r="H250" s="227">
        <v>6880</v>
      </c>
      <c r="I250" s="228">
        <v>6870</v>
      </c>
      <c r="J250" s="229" t="s">
        <v>627</v>
      </c>
      <c r="K250" s="131">
        <f t="shared" si="24"/>
        <v>1455</v>
      </c>
      <c r="L250" s="132">
        <f t="shared" si="25"/>
        <v>0.26820276497695855</v>
      </c>
      <c r="M250" s="127" t="s">
        <v>545</v>
      </c>
      <c r="N250" s="133">
        <v>45342</v>
      </c>
      <c r="O250" s="54"/>
      <c r="P250" s="54"/>
      <c r="R250" s="37" t="s">
        <v>839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G250" s="54"/>
      <c r="AI250" s="37"/>
      <c r="AL250" s="54"/>
    </row>
    <row r="251" spans="1:38" ht="12.75" customHeight="1">
      <c r="A251" s="224">
        <v>197</v>
      </c>
      <c r="B251" s="225">
        <v>45216</v>
      </c>
      <c r="C251" s="225"/>
      <c r="D251" s="226" t="s">
        <v>806</v>
      </c>
      <c r="E251" s="227" t="s">
        <v>543</v>
      </c>
      <c r="F251" s="128">
        <v>1090</v>
      </c>
      <c r="G251" s="227"/>
      <c r="H251" s="227">
        <v>1415</v>
      </c>
      <c r="I251" s="228">
        <v>1415</v>
      </c>
      <c r="J251" s="229" t="s">
        <v>627</v>
      </c>
      <c r="K251" s="131">
        <f t="shared" si="24"/>
        <v>325</v>
      </c>
      <c r="L251" s="132">
        <f t="shared" si="25"/>
        <v>0.29816513761467889</v>
      </c>
      <c r="M251" s="127" t="s">
        <v>545</v>
      </c>
      <c r="N251" s="133">
        <v>45282</v>
      </c>
      <c r="O251" s="54"/>
      <c r="P251" s="54"/>
      <c r="R251" s="37" t="s">
        <v>839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G251" s="54"/>
      <c r="AI251" s="37"/>
      <c r="AL251" s="54"/>
    </row>
    <row r="252" spans="1:38" ht="12.75" customHeight="1">
      <c r="A252" s="224">
        <v>198</v>
      </c>
      <c r="B252" s="225">
        <v>45236</v>
      </c>
      <c r="C252" s="225"/>
      <c r="D252" s="226" t="s">
        <v>809</v>
      </c>
      <c r="E252" s="227" t="s">
        <v>543</v>
      </c>
      <c r="F252" s="128">
        <v>1270</v>
      </c>
      <c r="G252" s="227"/>
      <c r="H252" s="227">
        <v>1613</v>
      </c>
      <c r="I252" s="228">
        <v>1613</v>
      </c>
      <c r="J252" s="229" t="s">
        <v>627</v>
      </c>
      <c r="K252" s="131">
        <f t="shared" si="24"/>
        <v>343</v>
      </c>
      <c r="L252" s="132">
        <f t="shared" si="25"/>
        <v>0.27007874015748029</v>
      </c>
      <c r="M252" s="127" t="s">
        <v>545</v>
      </c>
      <c r="N252" s="133">
        <v>45246</v>
      </c>
      <c r="O252" s="54"/>
      <c r="P252" s="54"/>
      <c r="R252" s="37" t="s">
        <v>839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G252" s="54"/>
      <c r="AI252" s="37"/>
      <c r="AL252" s="54"/>
    </row>
    <row r="253" spans="1:38" ht="12.75" customHeight="1">
      <c r="A253" s="224">
        <v>199</v>
      </c>
      <c r="B253" s="225">
        <v>45251</v>
      </c>
      <c r="C253" s="225"/>
      <c r="D253" s="226" t="s">
        <v>810</v>
      </c>
      <c r="E253" s="227" t="s">
        <v>543</v>
      </c>
      <c r="F253" s="128">
        <v>807.5</v>
      </c>
      <c r="G253" s="227"/>
      <c r="H253" s="227">
        <v>1490</v>
      </c>
      <c r="I253" s="228">
        <v>1490</v>
      </c>
      <c r="J253" s="229" t="s">
        <v>627</v>
      </c>
      <c r="K253" s="131">
        <f t="shared" si="24"/>
        <v>682.5</v>
      </c>
      <c r="L253" s="132">
        <f t="shared" si="25"/>
        <v>0.84520123839009287</v>
      </c>
      <c r="M253" s="127" t="s">
        <v>545</v>
      </c>
      <c r="N253" s="133">
        <v>45479</v>
      </c>
      <c r="O253" s="54"/>
      <c r="P253" s="54"/>
      <c r="R253" s="37" t="s">
        <v>839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G253" s="54"/>
      <c r="AI253" s="37"/>
      <c r="AL253" s="54"/>
    </row>
    <row r="254" spans="1:38" ht="12.75" customHeight="1">
      <c r="A254" s="173">
        <v>200</v>
      </c>
      <c r="B254" s="174">
        <v>45254</v>
      </c>
      <c r="C254" s="53"/>
      <c r="D254" s="53" t="s">
        <v>809</v>
      </c>
      <c r="E254" s="175" t="s">
        <v>543</v>
      </c>
      <c r="F254" s="51" t="s">
        <v>811</v>
      </c>
      <c r="G254" s="51"/>
      <c r="H254" s="51"/>
      <c r="I254" s="51">
        <v>1806</v>
      </c>
      <c r="J254" s="51" t="s">
        <v>544</v>
      </c>
      <c r="K254" s="51"/>
      <c r="L254" s="51"/>
      <c r="M254" s="51"/>
      <c r="N254" s="51"/>
      <c r="O254" s="54"/>
      <c r="P254" s="54"/>
      <c r="R254" s="37" t="s">
        <v>839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224">
        <v>201</v>
      </c>
      <c r="B255" s="225">
        <v>45265</v>
      </c>
      <c r="C255" s="225"/>
      <c r="D255" s="226" t="s">
        <v>502</v>
      </c>
      <c r="E255" s="227" t="s">
        <v>543</v>
      </c>
      <c r="F255" s="128">
        <v>435</v>
      </c>
      <c r="G255" s="227"/>
      <c r="H255" s="227">
        <v>558</v>
      </c>
      <c r="I255" s="228">
        <v>558</v>
      </c>
      <c r="J255" s="229" t="s">
        <v>627</v>
      </c>
      <c r="K255" s="131">
        <f>H255-F255</f>
        <v>123</v>
      </c>
      <c r="L255" s="132">
        <f>K255/F255</f>
        <v>0.28275862068965518</v>
      </c>
      <c r="M255" s="127" t="s">
        <v>545</v>
      </c>
      <c r="N255" s="133">
        <v>45378</v>
      </c>
      <c r="O255" s="54"/>
      <c r="P255" s="54"/>
      <c r="R255" s="37" t="s">
        <v>839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24">
        <v>202</v>
      </c>
      <c r="B256" s="225">
        <v>45272</v>
      </c>
      <c r="C256" s="225"/>
      <c r="D256" s="226" t="s">
        <v>812</v>
      </c>
      <c r="E256" s="227" t="s">
        <v>543</v>
      </c>
      <c r="F256" s="128">
        <v>4225</v>
      </c>
      <c r="G256" s="227"/>
      <c r="H256" s="227">
        <v>5512</v>
      </c>
      <c r="I256" s="228">
        <v>5512</v>
      </c>
      <c r="J256" s="229" t="s">
        <v>627</v>
      </c>
      <c r="K256" s="131">
        <f>H256-F256</f>
        <v>1287</v>
      </c>
      <c r="L256" s="132">
        <f>K256/F256</f>
        <v>0.30461538461538462</v>
      </c>
      <c r="M256" s="127" t="s">
        <v>545</v>
      </c>
      <c r="N256" s="133">
        <v>45329</v>
      </c>
      <c r="O256" s="54"/>
      <c r="P256" s="54"/>
      <c r="R256" s="37" t="s">
        <v>839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24">
        <v>203</v>
      </c>
      <c r="B257" s="225">
        <v>45292</v>
      </c>
      <c r="C257" s="225"/>
      <c r="D257" s="226" t="s">
        <v>308</v>
      </c>
      <c r="E257" s="227" t="s">
        <v>543</v>
      </c>
      <c r="F257" s="128">
        <v>3670</v>
      </c>
      <c r="G257" s="227"/>
      <c r="H257" s="227">
        <v>4909</v>
      </c>
      <c r="I257" s="228">
        <v>4909</v>
      </c>
      <c r="J257" s="229" t="s">
        <v>627</v>
      </c>
      <c r="K257" s="131">
        <f>H257-F257</f>
        <v>1239</v>
      </c>
      <c r="L257" s="132">
        <f>K257/F257</f>
        <v>0.33760217983651225</v>
      </c>
      <c r="M257" s="127" t="s">
        <v>545</v>
      </c>
      <c r="N257" s="133">
        <v>45516</v>
      </c>
      <c r="O257" s="54"/>
      <c r="P257" s="54"/>
      <c r="R257" s="37" t="s">
        <v>839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24">
        <v>204</v>
      </c>
      <c r="B258" s="225">
        <v>45294</v>
      </c>
      <c r="C258" s="225"/>
      <c r="D258" s="226" t="s">
        <v>500</v>
      </c>
      <c r="E258" s="227" t="s">
        <v>543</v>
      </c>
      <c r="F258" s="128">
        <v>830</v>
      </c>
      <c r="G258" s="227"/>
      <c r="H258" s="227">
        <v>1205</v>
      </c>
      <c r="I258" s="228">
        <v>1080</v>
      </c>
      <c r="J258" s="229" t="s">
        <v>627</v>
      </c>
      <c r="K258" s="131">
        <f>H258-F258</f>
        <v>375</v>
      </c>
      <c r="L258" s="132">
        <f>K258/F258</f>
        <v>0.45180722891566266</v>
      </c>
      <c r="M258" s="127" t="s">
        <v>545</v>
      </c>
      <c r="N258" s="133">
        <v>45526</v>
      </c>
      <c r="O258" s="54"/>
      <c r="P258" s="54"/>
      <c r="R258" s="37" t="s">
        <v>839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173">
        <v>205</v>
      </c>
      <c r="B259" s="174">
        <v>45315</v>
      </c>
      <c r="C259" s="53"/>
      <c r="D259" s="53" t="s">
        <v>309</v>
      </c>
      <c r="E259" s="175" t="s">
        <v>543</v>
      </c>
      <c r="F259" s="51" t="s">
        <v>814</v>
      </c>
      <c r="G259" s="51"/>
      <c r="H259" s="51"/>
      <c r="I259" s="51">
        <v>2077</v>
      </c>
      <c r="J259" s="51" t="s">
        <v>544</v>
      </c>
      <c r="K259" s="51"/>
      <c r="L259" s="51"/>
      <c r="M259" s="51"/>
      <c r="N259" s="51"/>
      <c r="O259" s="54"/>
      <c r="P259" s="54"/>
      <c r="R259" s="37" t="s">
        <v>839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173">
        <v>206</v>
      </c>
      <c r="B260" s="174">
        <v>45320</v>
      </c>
      <c r="C260" s="53"/>
      <c r="D260" s="53" t="s">
        <v>815</v>
      </c>
      <c r="E260" s="175" t="s">
        <v>543</v>
      </c>
      <c r="F260" s="51" t="s">
        <v>816</v>
      </c>
      <c r="G260" s="51"/>
      <c r="H260" s="51"/>
      <c r="I260" s="51">
        <v>2906</v>
      </c>
      <c r="J260" s="51" t="s">
        <v>544</v>
      </c>
      <c r="K260" s="51"/>
      <c r="L260" s="51"/>
      <c r="M260" s="51"/>
      <c r="N260" s="51"/>
      <c r="O260" s="54"/>
      <c r="P260" s="54"/>
      <c r="R260" s="37" t="s">
        <v>839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24">
        <v>207</v>
      </c>
      <c r="B261" s="225">
        <v>45331</v>
      </c>
      <c r="C261" s="225"/>
      <c r="D261" s="226" t="s">
        <v>498</v>
      </c>
      <c r="E261" s="227" t="s">
        <v>543</v>
      </c>
      <c r="F261" s="128">
        <v>3270</v>
      </c>
      <c r="G261" s="227"/>
      <c r="H261" s="227">
        <v>4096</v>
      </c>
      <c r="I261" s="228">
        <v>4096</v>
      </c>
      <c r="J261" s="229" t="s">
        <v>627</v>
      </c>
      <c r="K261" s="131">
        <f>H261-F261</f>
        <v>826</v>
      </c>
      <c r="L261" s="132">
        <f>K261/F261</f>
        <v>0.25259938837920487</v>
      </c>
      <c r="M261" s="127" t="s">
        <v>545</v>
      </c>
      <c r="N261" s="133">
        <v>45377</v>
      </c>
      <c r="O261" s="54"/>
      <c r="P261" s="54"/>
      <c r="R261" s="37" t="s">
        <v>840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173">
        <v>208</v>
      </c>
      <c r="B262" s="174">
        <v>45345</v>
      </c>
      <c r="C262" s="53"/>
      <c r="D262" s="53" t="s">
        <v>59</v>
      </c>
      <c r="E262" s="175" t="s">
        <v>543</v>
      </c>
      <c r="F262" s="51" t="s">
        <v>831</v>
      </c>
      <c r="G262" s="51"/>
      <c r="H262" s="51"/>
      <c r="I262" s="51">
        <v>2627</v>
      </c>
      <c r="J262" s="51" t="s">
        <v>544</v>
      </c>
      <c r="K262" s="51"/>
      <c r="L262" s="51"/>
      <c r="M262" s="51"/>
      <c r="N262" s="53"/>
      <c r="O262" s="54"/>
      <c r="P262" s="54"/>
      <c r="R262" s="37" t="s">
        <v>840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24">
        <v>209</v>
      </c>
      <c r="B263" s="225">
        <v>45356</v>
      </c>
      <c r="C263" s="225"/>
      <c r="D263" s="226" t="s">
        <v>805</v>
      </c>
      <c r="E263" s="227" t="s">
        <v>543</v>
      </c>
      <c r="F263" s="128">
        <v>925</v>
      </c>
      <c r="G263" s="227"/>
      <c r="H263" s="227">
        <v>1170</v>
      </c>
      <c r="I263" s="228">
        <v>1170</v>
      </c>
      <c r="J263" s="229" t="s">
        <v>627</v>
      </c>
      <c r="K263" s="131">
        <f t="shared" ref="K263:K269" si="26">H263-F263</f>
        <v>245</v>
      </c>
      <c r="L263" s="132">
        <f t="shared" ref="L263:L269" si="27">K263/F263</f>
        <v>0.26486486486486488</v>
      </c>
      <c r="M263" s="127" t="s">
        <v>545</v>
      </c>
      <c r="N263" s="133">
        <v>45435</v>
      </c>
      <c r="O263" s="54"/>
      <c r="P263" s="54"/>
      <c r="R263" s="37" t="s">
        <v>839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4">
        <v>210</v>
      </c>
      <c r="B264" s="225">
        <v>45372</v>
      </c>
      <c r="C264" s="225"/>
      <c r="D264" s="226" t="s">
        <v>474</v>
      </c>
      <c r="E264" s="227" t="s">
        <v>543</v>
      </c>
      <c r="F264" s="128">
        <v>2910</v>
      </c>
      <c r="G264" s="227"/>
      <c r="H264" s="227">
        <v>3696</v>
      </c>
      <c r="I264" s="228">
        <v>3696</v>
      </c>
      <c r="J264" s="229" t="s">
        <v>627</v>
      </c>
      <c r="K264" s="131">
        <f t="shared" si="26"/>
        <v>786</v>
      </c>
      <c r="L264" s="132">
        <f t="shared" si="27"/>
        <v>0.27010309278350514</v>
      </c>
      <c r="M264" s="127" t="s">
        <v>545</v>
      </c>
      <c r="N264" s="133">
        <v>45412</v>
      </c>
      <c r="O264" s="54"/>
      <c r="P264" s="54"/>
      <c r="R264" s="37" t="s">
        <v>840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211</v>
      </c>
      <c r="B265" s="225">
        <v>45387</v>
      </c>
      <c r="C265" s="225"/>
      <c r="D265" s="226" t="s">
        <v>504</v>
      </c>
      <c r="E265" s="227" t="s">
        <v>543</v>
      </c>
      <c r="F265" s="128">
        <v>735</v>
      </c>
      <c r="G265" s="227"/>
      <c r="H265" s="227">
        <v>938</v>
      </c>
      <c r="I265" s="228">
        <v>938</v>
      </c>
      <c r="J265" s="229" t="s">
        <v>627</v>
      </c>
      <c r="K265" s="131">
        <f t="shared" si="26"/>
        <v>203</v>
      </c>
      <c r="L265" s="132">
        <f t="shared" si="27"/>
        <v>0.27619047619047621</v>
      </c>
      <c r="M265" s="127" t="s">
        <v>545</v>
      </c>
      <c r="N265" s="133">
        <v>45449</v>
      </c>
      <c r="O265" s="54"/>
      <c r="P265" s="54"/>
      <c r="R265" s="37" t="s">
        <v>839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4">
        <v>212</v>
      </c>
      <c r="B266" s="225">
        <v>45407</v>
      </c>
      <c r="C266" s="225"/>
      <c r="D266" s="226" t="s">
        <v>806</v>
      </c>
      <c r="E266" s="227" t="s">
        <v>543</v>
      </c>
      <c r="F266" s="128">
        <v>1325</v>
      </c>
      <c r="G266" s="227"/>
      <c r="H266" s="227">
        <v>1675</v>
      </c>
      <c r="I266" s="228">
        <v>1675</v>
      </c>
      <c r="J266" s="229" t="s">
        <v>627</v>
      </c>
      <c r="K266" s="131">
        <f t="shared" si="26"/>
        <v>350</v>
      </c>
      <c r="L266" s="132">
        <f t="shared" si="27"/>
        <v>0.26415094339622641</v>
      </c>
      <c r="M266" s="127" t="s">
        <v>545</v>
      </c>
      <c r="N266" s="133">
        <v>45523</v>
      </c>
      <c r="O266" s="54"/>
      <c r="P266" s="54"/>
      <c r="R266" s="37" t="s">
        <v>840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213</v>
      </c>
      <c r="B267" s="225">
        <v>45426</v>
      </c>
      <c r="C267" s="225"/>
      <c r="D267" s="226" t="s">
        <v>784</v>
      </c>
      <c r="E267" s="227" t="s">
        <v>543</v>
      </c>
      <c r="F267" s="128">
        <v>485</v>
      </c>
      <c r="G267" s="227"/>
      <c r="H267" s="227">
        <v>617</v>
      </c>
      <c r="I267" s="228">
        <v>617</v>
      </c>
      <c r="J267" s="229" t="s">
        <v>627</v>
      </c>
      <c r="K267" s="131">
        <f t="shared" si="26"/>
        <v>132</v>
      </c>
      <c r="L267" s="132">
        <f t="shared" si="27"/>
        <v>0.27216494845360822</v>
      </c>
      <c r="M267" s="127" t="s">
        <v>545</v>
      </c>
      <c r="N267" s="133">
        <v>45481</v>
      </c>
      <c r="O267" s="54"/>
      <c r="P267" s="54"/>
      <c r="R267" s="37" t="s">
        <v>839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214</v>
      </c>
      <c r="B268" s="225">
        <v>45448</v>
      </c>
      <c r="C268" s="225"/>
      <c r="D268" s="226" t="s">
        <v>731</v>
      </c>
      <c r="E268" s="227" t="s">
        <v>543</v>
      </c>
      <c r="F268" s="128">
        <v>385</v>
      </c>
      <c r="G268" s="227"/>
      <c r="H268" s="227">
        <v>505</v>
      </c>
      <c r="I268" s="228">
        <v>505</v>
      </c>
      <c r="J268" s="229" t="s">
        <v>627</v>
      </c>
      <c r="K268" s="131">
        <f t="shared" si="26"/>
        <v>120</v>
      </c>
      <c r="L268" s="132">
        <f t="shared" si="27"/>
        <v>0.31168831168831168</v>
      </c>
      <c r="M268" s="127" t="s">
        <v>545</v>
      </c>
      <c r="N268" s="133">
        <v>45469</v>
      </c>
      <c r="O268" s="54"/>
      <c r="P268" s="54"/>
      <c r="R268" s="37" t="s">
        <v>840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215</v>
      </c>
      <c r="B269" s="225">
        <v>45464</v>
      </c>
      <c r="C269" s="225"/>
      <c r="D269" s="226" t="s">
        <v>880</v>
      </c>
      <c r="E269" s="227" t="s">
        <v>543</v>
      </c>
      <c r="F269" s="128">
        <v>321</v>
      </c>
      <c r="G269" s="227"/>
      <c r="H269" s="227">
        <v>440</v>
      </c>
      <c r="I269" s="228">
        <v>412</v>
      </c>
      <c r="J269" s="229" t="s">
        <v>627</v>
      </c>
      <c r="K269" s="131">
        <f t="shared" si="26"/>
        <v>119</v>
      </c>
      <c r="L269" s="132">
        <f t="shared" si="27"/>
        <v>0.37071651090342678</v>
      </c>
      <c r="M269" s="127" t="s">
        <v>545</v>
      </c>
      <c r="N269" s="133">
        <v>45498</v>
      </c>
      <c r="O269" s="54"/>
      <c r="P269" s="54"/>
      <c r="R269" s="37" t="s">
        <v>840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303">
        <v>216</v>
      </c>
      <c r="B270" s="307">
        <v>45475</v>
      </c>
      <c r="C270" s="53"/>
      <c r="D270" s="53" t="s">
        <v>877</v>
      </c>
      <c r="E270" s="175" t="s">
        <v>543</v>
      </c>
      <c r="F270" s="51" t="s">
        <v>878</v>
      </c>
      <c r="G270" s="51"/>
      <c r="H270" s="51"/>
      <c r="I270" s="51">
        <v>426</v>
      </c>
      <c r="J270" s="51" t="s">
        <v>544</v>
      </c>
      <c r="K270" s="51"/>
      <c r="L270" s="51"/>
      <c r="M270" s="51"/>
      <c r="N270" s="53"/>
      <c r="O270" s="54"/>
      <c r="P270" s="54"/>
      <c r="R270" s="37" t="s">
        <v>839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305">
        <v>217</v>
      </c>
      <c r="B271" s="309">
        <v>45504</v>
      </c>
      <c r="C271" s="306"/>
      <c r="D271" s="53" t="s">
        <v>886</v>
      </c>
      <c r="E271" s="175" t="s">
        <v>543</v>
      </c>
      <c r="F271" s="51" t="s">
        <v>887</v>
      </c>
      <c r="G271" s="51"/>
      <c r="H271" s="51"/>
      <c r="I271" s="51">
        <v>1765</v>
      </c>
      <c r="J271" s="51" t="s">
        <v>544</v>
      </c>
      <c r="K271" s="51"/>
      <c r="L271" s="51"/>
      <c r="M271" s="51"/>
      <c r="N271" s="53"/>
      <c r="O271" s="54"/>
      <c r="P271" s="54"/>
      <c r="R271" s="37" t="s">
        <v>840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305">
        <v>218</v>
      </c>
      <c r="B272" s="309">
        <v>45526</v>
      </c>
      <c r="C272" s="306"/>
      <c r="D272" s="53" t="s">
        <v>784</v>
      </c>
      <c r="E272" s="175" t="s">
        <v>543</v>
      </c>
      <c r="F272" s="51" t="s">
        <v>913</v>
      </c>
      <c r="G272" s="51"/>
      <c r="H272" s="51"/>
      <c r="I272" s="51">
        <v>698</v>
      </c>
      <c r="J272" s="51" t="s">
        <v>544</v>
      </c>
      <c r="K272" s="51"/>
      <c r="L272" s="51"/>
      <c r="M272" s="51"/>
      <c r="N272" s="53"/>
      <c r="O272" s="54"/>
      <c r="P272" s="54"/>
      <c r="R272" s="37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308">
        <v>219</v>
      </c>
      <c r="B273" s="309">
        <v>45527</v>
      </c>
      <c r="C273" s="306"/>
      <c r="D273" s="53" t="s">
        <v>911</v>
      </c>
      <c r="E273" s="175" t="s">
        <v>543</v>
      </c>
      <c r="F273" s="51" t="s">
        <v>912</v>
      </c>
      <c r="G273" s="51"/>
      <c r="H273" s="51"/>
      <c r="I273" s="51">
        <v>2894</v>
      </c>
      <c r="J273" s="51" t="s">
        <v>544</v>
      </c>
      <c r="K273" s="51"/>
      <c r="L273" s="51"/>
      <c r="M273" s="51"/>
      <c r="N273" s="53"/>
      <c r="O273" s="54"/>
      <c r="P273" s="54"/>
      <c r="R273" s="37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308"/>
      <c r="B274" s="309"/>
      <c r="C274" s="306"/>
      <c r="D274" s="53"/>
      <c r="E274" s="175"/>
      <c r="F274" s="51"/>
      <c r="G274" s="51"/>
      <c r="H274" s="51"/>
      <c r="I274" s="51"/>
      <c r="J274" s="51"/>
      <c r="K274" s="51"/>
      <c r="L274" s="51"/>
      <c r="M274" s="51"/>
      <c r="N274" s="53"/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5" customHeight="1">
      <c r="A275" s="308"/>
      <c r="B275" s="309"/>
      <c r="C275" s="306"/>
      <c r="D275" s="53"/>
      <c r="E275" s="175"/>
      <c r="F275" s="51"/>
      <c r="G275" s="51"/>
      <c r="H275" s="51"/>
      <c r="I275" s="51"/>
      <c r="J275" s="51"/>
      <c r="K275" s="51"/>
      <c r="L275" s="51"/>
      <c r="M275" s="51"/>
      <c r="N275" s="53"/>
      <c r="O275" s="54"/>
      <c r="P275" s="54"/>
      <c r="R275" s="37" t="s">
        <v>839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8" ht="12.75" customHeight="1">
      <c r="A276" s="301" t="s">
        <v>782</v>
      </c>
      <c r="F276" s="54"/>
      <c r="G276" s="54"/>
      <c r="H276" s="54"/>
      <c r="I276" s="54"/>
      <c r="J276" s="37"/>
      <c r="K276" s="54"/>
      <c r="L276" s="54"/>
      <c r="M276" s="54"/>
      <c r="O276" s="54"/>
      <c r="P276" s="54"/>
      <c r="R276" s="37" t="s">
        <v>839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302" t="s">
        <v>879</v>
      </c>
      <c r="F277" s="54"/>
      <c r="G277" s="54"/>
      <c r="H277" s="54"/>
      <c r="I277" s="54"/>
      <c r="J277" s="37"/>
      <c r="K277" s="54"/>
      <c r="L277" s="54"/>
      <c r="M277" s="54"/>
      <c r="O277" s="54"/>
      <c r="P277" s="54"/>
      <c r="R277" s="37" t="s">
        <v>840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304"/>
      <c r="B278" s="258"/>
      <c r="F278" s="54"/>
      <c r="G278" s="54"/>
      <c r="H278" s="54"/>
      <c r="I278" s="54"/>
      <c r="J278" s="37"/>
      <c r="K278" s="54"/>
      <c r="L278" s="54"/>
      <c r="M278" s="54"/>
      <c r="O278" s="54"/>
      <c r="P278" s="54"/>
      <c r="R278" s="37" t="s">
        <v>841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8" ht="12.75" customHeight="1">
      <c r="A279" s="256"/>
      <c r="B279" s="258"/>
      <c r="F279" s="54"/>
      <c r="G279" s="54"/>
      <c r="H279" s="54"/>
      <c r="I279" s="54"/>
      <c r="J279" s="37"/>
      <c r="K279" s="54"/>
      <c r="L279" s="54"/>
      <c r="M279" s="54"/>
      <c r="O279" s="54"/>
      <c r="P279" s="54"/>
      <c r="R279" s="37" t="s">
        <v>841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F280" s="54"/>
      <c r="G280" s="54"/>
      <c r="H280" s="54"/>
      <c r="I280" s="54"/>
      <c r="J280" s="37"/>
      <c r="K280" s="54"/>
      <c r="L280" s="54"/>
      <c r="M280" s="54"/>
      <c r="O280" s="54"/>
      <c r="P280" s="54"/>
      <c r="R280" s="43" t="s">
        <v>840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F281" s="54"/>
      <c r="G281" s="54"/>
      <c r="H281" s="54"/>
      <c r="I281" s="54"/>
      <c r="J281" s="37"/>
      <c r="K281" s="54"/>
      <c r="L281" s="54"/>
      <c r="M281" s="54"/>
      <c r="O281" s="54"/>
      <c r="P281" s="54"/>
      <c r="R281" s="43" t="s">
        <v>840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43" t="s">
        <v>840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43" t="s">
        <v>840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54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54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18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</row>
    <row r="322" spans="6:18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</row>
    <row r="323" spans="6:18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</row>
    <row r="324" spans="6:18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</row>
    <row r="325" spans="6:18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</row>
    <row r="326" spans="6:18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</row>
    <row r="327" spans="6:18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18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18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18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18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18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18" ht="12.75" customHeight="1">
      <c r="F333" s="54"/>
      <c r="G333" s="54"/>
      <c r="H333" s="54"/>
      <c r="I333" s="54"/>
      <c r="J333" s="37"/>
      <c r="K333" s="54"/>
      <c r="L333" s="54"/>
      <c r="M333" s="54"/>
      <c r="O333" s="37"/>
    </row>
    <row r="334" spans="6:18" ht="12.75" customHeight="1">
      <c r="F334" s="54"/>
      <c r="G334" s="54"/>
      <c r="H334" s="54"/>
      <c r="I334" s="54"/>
      <c r="J334" s="37"/>
      <c r="K334" s="54"/>
      <c r="L334" s="54"/>
      <c r="M334" s="54"/>
      <c r="O334" s="37"/>
    </row>
    <row r="335" spans="6:18" ht="12.75" customHeight="1">
      <c r="F335" s="54"/>
      <c r="G335" s="54"/>
      <c r="H335" s="54"/>
      <c r="I335" s="54"/>
      <c r="J335" s="37"/>
      <c r="K335" s="54"/>
      <c r="L335" s="54"/>
      <c r="M335" s="54"/>
      <c r="O335" s="37"/>
    </row>
    <row r="336" spans="6:18" ht="12.75" customHeight="1">
      <c r="F336" s="54"/>
      <c r="G336" s="54"/>
      <c r="H336" s="54"/>
      <c r="I336" s="54"/>
      <c r="J336" s="37"/>
      <c r="K336" s="54"/>
      <c r="L336" s="54"/>
      <c r="M336" s="54"/>
      <c r="O336" s="37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5" customHeight="1">
      <c r="F452" s="54"/>
      <c r="G452" s="54"/>
      <c r="H452" s="54"/>
      <c r="I452" s="54"/>
      <c r="J452" s="37"/>
      <c r="K452" s="54"/>
      <c r="L452" s="54"/>
      <c r="M452" s="54"/>
      <c r="O452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1"/>
  <sheetViews>
    <sheetView zoomScale="70" zoomScaleNormal="70" workbookViewId="0">
      <selection activeCell="D15" sqref="D15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13"/>
      <c r="B1" s="314"/>
      <c r="C1" s="314"/>
      <c r="D1" s="314"/>
      <c r="E1" s="314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22"/>
      <c r="B2" s="323"/>
      <c r="C2" s="323"/>
      <c r="D2" s="323"/>
      <c r="E2" s="323"/>
      <c r="F2" s="317"/>
      <c r="G2" s="317"/>
      <c r="H2" s="317"/>
      <c r="I2" s="317"/>
      <c r="J2" s="316"/>
      <c r="K2" s="317"/>
      <c r="L2" s="317"/>
      <c r="M2" s="317"/>
      <c r="N2" s="316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24"/>
    </row>
    <row r="3" spans="1:58" ht="12.75" customHeight="1">
      <c r="A3" s="315"/>
      <c r="B3" s="318"/>
      <c r="C3" s="318"/>
      <c r="D3" s="318"/>
      <c r="E3" s="318"/>
      <c r="F3" s="318"/>
      <c r="G3" s="318"/>
      <c r="H3" s="318"/>
      <c r="I3" s="318"/>
      <c r="J3" s="325"/>
      <c r="K3" s="326"/>
      <c r="L3" s="317"/>
      <c r="M3" s="317"/>
      <c r="N3" s="316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7"/>
    </row>
    <row r="4" spans="1:58" ht="12.75" customHeight="1">
      <c r="A4" s="315"/>
      <c r="B4" s="318"/>
      <c r="C4" s="318"/>
      <c r="D4" s="318"/>
      <c r="E4" s="318"/>
      <c r="F4" s="318"/>
      <c r="G4" s="318"/>
      <c r="H4" s="318"/>
      <c r="I4" s="330"/>
      <c r="J4" s="325"/>
      <c r="K4" s="326"/>
      <c r="L4" s="317"/>
      <c r="M4" s="317"/>
      <c r="N4" s="316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7"/>
    </row>
    <row r="5" spans="1:58" ht="25.5" customHeight="1">
      <c r="A5" s="320"/>
      <c r="B5" s="321"/>
      <c r="C5" s="321"/>
      <c r="D5" s="321"/>
      <c r="E5" s="321"/>
      <c r="F5" s="190"/>
      <c r="G5" s="190"/>
      <c r="H5" s="190"/>
      <c r="I5" s="190"/>
      <c r="J5" s="191"/>
      <c r="K5" s="190"/>
      <c r="L5" s="256"/>
      <c r="M5" s="332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9"/>
    </row>
    <row r="6" spans="1:58" ht="20.25" customHeight="1">
      <c r="A6" s="319" t="s">
        <v>956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10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20"/>
      <c r="B7" s="321"/>
      <c r="C7" s="321"/>
      <c r="D7" s="312"/>
      <c r="E7" s="314"/>
      <c r="F7" s="190"/>
      <c r="G7" s="190"/>
      <c r="H7" s="190"/>
      <c r="I7" s="190"/>
      <c r="J7" s="191"/>
      <c r="K7" s="190"/>
      <c r="L7" s="190"/>
      <c r="M7" s="310">
        <v>45539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556</v>
      </c>
      <c r="B8" s="114"/>
      <c r="C8" s="114"/>
      <c r="D8" s="114"/>
      <c r="E8" s="190"/>
      <c r="F8" s="331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282" t="s">
        <v>16</v>
      </c>
      <c r="B9" s="282" t="s">
        <v>520</v>
      </c>
      <c r="C9" s="282"/>
      <c r="D9" s="283" t="s">
        <v>530</v>
      </c>
      <c r="E9" s="282" t="s">
        <v>531</v>
      </c>
      <c r="F9" s="282" t="s">
        <v>532</v>
      </c>
      <c r="G9" s="282" t="s">
        <v>552</v>
      </c>
      <c r="H9" s="282" t="s">
        <v>534</v>
      </c>
      <c r="I9" s="186" t="s">
        <v>535</v>
      </c>
      <c r="J9" s="284" t="s">
        <v>536</v>
      </c>
      <c r="K9" s="187" t="s">
        <v>557</v>
      </c>
      <c r="L9" s="285" t="s">
        <v>538</v>
      </c>
      <c r="M9" s="286" t="s">
        <v>558</v>
      </c>
      <c r="N9" s="282" t="s">
        <v>559</v>
      </c>
      <c r="O9" s="186" t="s">
        <v>540</v>
      </c>
      <c r="P9" s="287" t="s">
        <v>541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180"/>
      <c r="B10" s="177"/>
      <c r="C10" s="181"/>
      <c r="D10" s="185"/>
      <c r="E10" s="182"/>
      <c r="F10" s="176"/>
      <c r="G10" s="178"/>
      <c r="H10" s="176"/>
      <c r="I10" s="176"/>
      <c r="J10" s="178"/>
      <c r="K10" s="178"/>
      <c r="L10" s="179"/>
      <c r="M10" s="183"/>
      <c r="N10" s="178"/>
      <c r="O10" s="184"/>
      <c r="P10" s="179"/>
      <c r="Q10" s="219"/>
    </row>
    <row r="11" spans="1:58" ht="15" customHeight="1">
      <c r="A11" s="176"/>
      <c r="B11" s="223"/>
      <c r="C11" s="220"/>
      <c r="D11" s="220"/>
      <c r="E11" s="176"/>
      <c r="F11" s="176"/>
      <c r="G11" s="176"/>
      <c r="H11" s="176"/>
      <c r="I11" s="178"/>
      <c r="J11" s="178"/>
      <c r="K11" s="176"/>
      <c r="L11" s="179"/>
      <c r="M11" s="263"/>
      <c r="N11" s="176"/>
      <c r="O11" s="178"/>
      <c r="P11" s="223"/>
      <c r="Q11" s="219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116"/>
      <c r="AK11" s="116"/>
      <c r="AL11" s="116"/>
    </row>
    <row r="12" spans="1:58" ht="15" customHeight="1">
      <c r="A12" s="257"/>
      <c r="B12" s="219"/>
      <c r="C12" s="259"/>
      <c r="D12" s="259"/>
      <c r="E12" s="257"/>
      <c r="F12" s="257"/>
      <c r="G12" s="257"/>
      <c r="H12" s="257"/>
      <c r="I12" s="260"/>
      <c r="J12" s="260"/>
      <c r="K12" s="257"/>
      <c r="L12" s="261"/>
      <c r="M12" s="262"/>
      <c r="N12" s="257"/>
      <c r="O12" s="260"/>
      <c r="P12" s="219"/>
      <c r="Q12" s="219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116"/>
      <c r="AK12" s="116"/>
      <c r="AL12" s="116"/>
    </row>
    <row r="13" spans="1:58" ht="14.4">
      <c r="A13" s="116"/>
      <c r="B13" s="117"/>
      <c r="C13" s="115"/>
      <c r="D13" s="115"/>
      <c r="E13" s="116"/>
      <c r="F13" s="116"/>
      <c r="G13" s="116"/>
      <c r="H13" s="118"/>
      <c r="I13" s="118"/>
      <c r="J13" s="118"/>
      <c r="K13" s="115"/>
      <c r="L13" s="116"/>
      <c r="M13" s="116"/>
      <c r="N13" s="116"/>
      <c r="O13" s="118"/>
      <c r="P13" s="118"/>
      <c r="Q13" s="118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116"/>
      <c r="AK13" s="116"/>
      <c r="AL13" s="116"/>
    </row>
    <row r="14" spans="1:58">
      <c r="A14" s="298" t="s">
        <v>560</v>
      </c>
      <c r="B14" s="298"/>
      <c r="C14" s="298"/>
      <c r="D14" s="298"/>
      <c r="E14" s="299"/>
      <c r="F14" s="300"/>
      <c r="G14" s="300"/>
      <c r="H14" s="300"/>
      <c r="I14" s="300"/>
      <c r="J14" s="191"/>
      <c r="K14" s="190"/>
      <c r="L14" s="190"/>
      <c r="M14" s="190"/>
      <c r="N14" s="191"/>
      <c r="O14" s="191"/>
      <c r="P14" s="37"/>
      <c r="Q14" s="37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37"/>
      <c r="AK14" s="37"/>
      <c r="AL14" s="37"/>
    </row>
    <row r="15" spans="1:58" ht="39.6">
      <c r="A15" s="282" t="s">
        <v>16</v>
      </c>
      <c r="B15" s="282" t="s">
        <v>520</v>
      </c>
      <c r="C15" s="282"/>
      <c r="D15" s="283" t="s">
        <v>530</v>
      </c>
      <c r="E15" s="282" t="s">
        <v>531</v>
      </c>
      <c r="F15" s="282" t="s">
        <v>532</v>
      </c>
      <c r="G15" s="282" t="s">
        <v>552</v>
      </c>
      <c r="H15" s="282" t="s">
        <v>534</v>
      </c>
      <c r="I15" s="282" t="s">
        <v>535</v>
      </c>
      <c r="J15" s="186" t="s">
        <v>536</v>
      </c>
      <c r="K15" s="186" t="s">
        <v>561</v>
      </c>
      <c r="L15" s="285" t="s">
        <v>538</v>
      </c>
      <c r="M15" s="286" t="s">
        <v>558</v>
      </c>
      <c r="N15" s="282" t="s">
        <v>559</v>
      </c>
      <c r="O15" s="282" t="s">
        <v>540</v>
      </c>
      <c r="P15" s="283" t="s">
        <v>541</v>
      </c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37"/>
      <c r="AK15" s="37"/>
      <c r="AL15" s="37"/>
    </row>
    <row r="16" spans="1:58" ht="14.4">
      <c r="A16" s="275">
        <v>1</v>
      </c>
      <c r="B16" s="291">
        <v>45533</v>
      </c>
      <c r="C16" s="292"/>
      <c r="D16" s="292" t="s">
        <v>906</v>
      </c>
      <c r="E16" s="275" t="s">
        <v>554</v>
      </c>
      <c r="F16" s="275">
        <v>225</v>
      </c>
      <c r="G16" s="275">
        <v>130</v>
      </c>
      <c r="H16" s="275">
        <v>172.5</v>
      </c>
      <c r="I16" s="276">
        <v>350</v>
      </c>
      <c r="J16" s="288" t="s">
        <v>957</v>
      </c>
      <c r="K16" s="274">
        <f>H16-F16</f>
        <v>-52.5</v>
      </c>
      <c r="L16" s="289">
        <v>25</v>
      </c>
      <c r="M16" s="290">
        <f t="shared" ref="M16:M17" si="0">(K16*N16)-L16</f>
        <v>-812.5</v>
      </c>
      <c r="N16" s="274">
        <v>15</v>
      </c>
      <c r="O16" s="288" t="s">
        <v>555</v>
      </c>
      <c r="P16" s="291">
        <v>45537</v>
      </c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s="234" customFormat="1" ht="14.4">
      <c r="A17" s="335">
        <v>2</v>
      </c>
      <c r="B17" s="334">
        <v>45537</v>
      </c>
      <c r="C17" s="294"/>
      <c r="D17" s="294" t="s">
        <v>958</v>
      </c>
      <c r="E17" s="239" t="s">
        <v>554</v>
      </c>
      <c r="F17" s="239">
        <v>107.5</v>
      </c>
      <c r="G17" s="239">
        <v>60</v>
      </c>
      <c r="H17" s="239">
        <v>155</v>
      </c>
      <c r="I17" s="240">
        <v>155</v>
      </c>
      <c r="J17" s="295" t="s">
        <v>564</v>
      </c>
      <c r="K17" s="238">
        <f>H17-F17</f>
        <v>47.5</v>
      </c>
      <c r="L17" s="296">
        <v>50</v>
      </c>
      <c r="M17" s="297">
        <f t="shared" si="0"/>
        <v>1137.5</v>
      </c>
      <c r="N17" s="238">
        <v>25</v>
      </c>
      <c r="O17" s="295" t="s">
        <v>545</v>
      </c>
      <c r="P17" s="293">
        <v>45537</v>
      </c>
      <c r="Q17"/>
      <c r="R17" s="54"/>
      <c r="S17" s="54"/>
      <c r="T17" s="37"/>
      <c r="U17" s="54"/>
      <c r="V17" s="37"/>
      <c r="W17" s="54"/>
      <c r="X17" s="37"/>
      <c r="Y17" s="54"/>
      <c r="Z17" s="37"/>
      <c r="AA17" s="54"/>
      <c r="AB17" s="37"/>
      <c r="AC17" s="54"/>
      <c r="AD17" s="37"/>
      <c r="AE17" s="54"/>
      <c r="AF17" s="37"/>
      <c r="AG17" s="233"/>
      <c r="AH17" s="231"/>
      <c r="AI17" s="231"/>
      <c r="AJ17" s="232"/>
      <c r="AK17" s="232"/>
      <c r="AL17" s="232"/>
    </row>
    <row r="18" spans="1:38" s="343" customFormat="1" ht="14.4">
      <c r="A18" s="336">
        <v>3</v>
      </c>
      <c r="B18" s="338">
        <v>45538</v>
      </c>
      <c r="C18" s="337"/>
      <c r="D18" s="337" t="s">
        <v>958</v>
      </c>
      <c r="E18" s="336" t="s">
        <v>554</v>
      </c>
      <c r="F18" s="336">
        <v>107.5</v>
      </c>
      <c r="G18" s="336">
        <v>65</v>
      </c>
      <c r="H18" s="336"/>
      <c r="I18" s="340">
        <v>150</v>
      </c>
      <c r="J18" s="340" t="s">
        <v>544</v>
      </c>
      <c r="K18" s="336"/>
      <c r="L18" s="341"/>
      <c r="M18" s="342"/>
      <c r="N18" s="336"/>
      <c r="O18" s="340"/>
      <c r="P18" s="338"/>
      <c r="R18" s="344"/>
      <c r="S18" s="344"/>
      <c r="T18" s="345"/>
      <c r="U18" s="344"/>
      <c r="V18" s="345"/>
      <c r="W18" s="344"/>
      <c r="X18" s="345"/>
      <c r="Y18" s="344"/>
      <c r="Z18" s="345"/>
      <c r="AA18" s="344"/>
      <c r="AB18" s="345"/>
      <c r="AC18" s="344"/>
      <c r="AD18" s="345"/>
      <c r="AE18" s="344"/>
      <c r="AF18" s="345"/>
      <c r="AG18" s="346"/>
      <c r="AH18" s="347"/>
      <c r="AI18" s="347"/>
      <c r="AJ18" s="348"/>
      <c r="AK18" s="348"/>
      <c r="AL18" s="348"/>
    </row>
    <row r="19" spans="1:38" s="234" customFormat="1" ht="14.4">
      <c r="A19" s="336">
        <v>4</v>
      </c>
      <c r="B19" s="338">
        <v>45538</v>
      </c>
      <c r="C19" s="337"/>
      <c r="D19" s="337" t="s">
        <v>1022</v>
      </c>
      <c r="E19" s="336" t="s">
        <v>554</v>
      </c>
      <c r="F19" s="336">
        <v>15.5</v>
      </c>
      <c r="G19" s="336">
        <v>7</v>
      </c>
      <c r="H19" s="336"/>
      <c r="I19" s="340">
        <v>28</v>
      </c>
      <c r="J19" s="340" t="s">
        <v>544</v>
      </c>
      <c r="K19" s="336"/>
      <c r="L19" s="341"/>
      <c r="M19" s="342"/>
      <c r="N19" s="336"/>
      <c r="O19" s="340"/>
      <c r="P19" s="338"/>
      <c r="Q19"/>
      <c r="R19" s="54"/>
      <c r="S19" s="54"/>
      <c r="T19" s="37"/>
      <c r="U19" s="54"/>
      <c r="V19" s="37"/>
      <c r="W19" s="54"/>
      <c r="X19" s="37"/>
      <c r="Y19" s="54"/>
      <c r="Z19" s="37"/>
      <c r="AA19" s="54"/>
      <c r="AB19" s="37"/>
      <c r="AC19" s="54"/>
      <c r="AD19" s="37"/>
      <c r="AE19" s="54"/>
      <c r="AF19" s="37"/>
      <c r="AG19" s="233"/>
      <c r="AH19" s="231"/>
      <c r="AI19" s="231"/>
      <c r="AJ19" s="232"/>
      <c r="AK19" s="232"/>
      <c r="AL19" s="232"/>
    </row>
    <row r="20" spans="1:38" s="234" customFormat="1" ht="14.4">
      <c r="A20" s="336">
        <v>5</v>
      </c>
      <c r="B20" s="338">
        <v>45538</v>
      </c>
      <c r="C20" s="337"/>
      <c r="D20" s="337" t="s">
        <v>1023</v>
      </c>
      <c r="E20" s="336" t="s">
        <v>554</v>
      </c>
      <c r="F20" s="336">
        <v>59</v>
      </c>
      <c r="G20" s="336">
        <v>40</v>
      </c>
      <c r="H20" s="336"/>
      <c r="I20" s="340">
        <v>90</v>
      </c>
      <c r="J20" s="340" t="s">
        <v>544</v>
      </c>
      <c r="K20" s="336"/>
      <c r="L20" s="341"/>
      <c r="M20" s="342"/>
      <c r="N20" s="336"/>
      <c r="O20" s="340"/>
      <c r="P20" s="338"/>
      <c r="Q20"/>
      <c r="R20" s="54"/>
      <c r="S20" s="54"/>
      <c r="T20" s="37"/>
      <c r="U20" s="54"/>
      <c r="V20" s="37"/>
      <c r="W20" s="54"/>
      <c r="X20" s="37"/>
      <c r="Y20" s="54"/>
      <c r="Z20" s="37"/>
      <c r="AA20" s="54"/>
      <c r="AB20" s="37"/>
      <c r="AC20" s="54"/>
      <c r="AD20" s="37"/>
      <c r="AE20" s="54"/>
      <c r="AF20" s="37"/>
      <c r="AG20" s="233"/>
      <c r="AH20" s="231"/>
      <c r="AI20" s="231"/>
      <c r="AJ20" s="232"/>
      <c r="AK20" s="232"/>
      <c r="AL20" s="232"/>
    </row>
    <row r="21" spans="1:38" s="234" customFormat="1" ht="14.4">
      <c r="A21" s="336"/>
      <c r="B21" s="338"/>
      <c r="C21" s="337"/>
      <c r="D21" s="337"/>
      <c r="E21" s="336"/>
      <c r="F21" s="336"/>
      <c r="G21" s="336"/>
      <c r="H21" s="336"/>
      <c r="I21" s="340"/>
      <c r="J21" s="340"/>
      <c r="K21" s="336"/>
      <c r="L21" s="341"/>
      <c r="M21" s="342"/>
      <c r="N21" s="336"/>
      <c r="O21" s="340"/>
      <c r="P21" s="338"/>
      <c r="Q21"/>
      <c r="R21" s="54"/>
      <c r="S21" s="54"/>
      <c r="T21" s="37"/>
      <c r="U21" s="54"/>
      <c r="V21" s="37"/>
      <c r="W21" s="54"/>
      <c r="X21" s="37"/>
      <c r="Y21" s="54"/>
      <c r="Z21" s="37"/>
      <c r="AA21" s="54"/>
      <c r="AB21" s="37"/>
      <c r="AC21" s="54"/>
      <c r="AD21" s="37"/>
      <c r="AE21" s="54"/>
      <c r="AF21" s="37"/>
      <c r="AG21" s="233"/>
      <c r="AH21" s="231"/>
      <c r="AI21" s="231"/>
      <c r="AJ21" s="232"/>
      <c r="AK21" s="232"/>
      <c r="AL21" s="232"/>
    </row>
    <row r="22" spans="1:38" s="234" customFormat="1" ht="14.4">
      <c r="A22" s="336"/>
      <c r="B22" s="338"/>
      <c r="C22" s="337"/>
      <c r="D22" s="337"/>
      <c r="E22" s="336"/>
      <c r="F22" s="336"/>
      <c r="G22" s="336"/>
      <c r="H22" s="336"/>
      <c r="I22" s="340"/>
      <c r="J22" s="340"/>
      <c r="K22" s="336"/>
      <c r="L22" s="341"/>
      <c r="M22" s="342"/>
      <c r="N22" s="336"/>
      <c r="O22" s="340"/>
      <c r="P22" s="338"/>
      <c r="Q22"/>
      <c r="R22" s="54"/>
      <c r="S22" s="54"/>
      <c r="T22" s="37"/>
      <c r="U22" s="54"/>
      <c r="V22" s="37"/>
      <c r="W22" s="54"/>
      <c r="X22" s="37"/>
      <c r="Y22" s="54"/>
      <c r="Z22" s="37"/>
      <c r="AA22" s="54"/>
      <c r="AB22" s="37"/>
      <c r="AC22" s="54"/>
      <c r="AD22" s="37"/>
      <c r="AE22" s="54"/>
      <c r="AF22" s="37"/>
      <c r="AG22" s="233"/>
      <c r="AH22" s="231"/>
      <c r="AI22" s="231"/>
      <c r="AJ22" s="232"/>
      <c r="AK22" s="232"/>
      <c r="AL22" s="232"/>
    </row>
    <row r="31" spans="1:38">
      <c r="D31" s="311"/>
    </row>
  </sheetData>
  <hyperlinks>
    <hyperlink ref="M5" location="Main!A1" display="Back To Main Page"/>
    <hyperlink ref="M11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2024-09-03T16:18:07Z</dcterms:modified>
</cp:coreProperties>
</file>