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lesh Jain\Downloads\"/>
    </mc:Choice>
  </mc:AlternateContent>
  <bookViews>
    <workbookView xWindow="0" yWindow="0" windowWidth="23040" windowHeight="9072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F&amp;O)'!$A$58:$B$269</definedName>
  </definedNames>
  <calcPr calcId="162913"/>
</workbook>
</file>

<file path=xl/calcChain.xml><?xml version="1.0" encoding="utf-8"?>
<calcChain xmlns="http://schemas.openxmlformats.org/spreadsheetml/2006/main">
  <c r="P45" i="6" l="1"/>
  <c r="K11" i="6"/>
  <c r="L11" i="6"/>
  <c r="M11" i="6" l="1"/>
  <c r="K274" i="6" l="1"/>
  <c r="L274" i="6" s="1"/>
  <c r="K272" i="6" l="1"/>
  <c r="L272" i="6" s="1"/>
  <c r="K258" i="6" l="1"/>
  <c r="L258" i="6" s="1"/>
  <c r="P12" i="6" l="1"/>
  <c r="K273" i="6" l="1"/>
  <c r="L273" i="6" s="1"/>
  <c r="P10" i="6" l="1"/>
  <c r="K270" i="6" l="1"/>
  <c r="L270" i="6" s="1"/>
  <c r="K247" i="6" l="1"/>
  <c r="L247" i="6" s="1"/>
  <c r="K268" i="6" l="1"/>
  <c r="L268" i="6" s="1"/>
  <c r="K269" i="6" l="1"/>
  <c r="L269" i="6" s="1"/>
  <c r="K235" i="6" l="1"/>
  <c r="L235" i="6" s="1"/>
  <c r="K254" i="6" l="1"/>
  <c r="L254" i="6" s="1"/>
  <c r="K260" i="6" l="1"/>
  <c r="L260" i="6" s="1"/>
  <c r="K266" i="6" l="1"/>
  <c r="L266" i="6" s="1"/>
  <c r="P44" i="6" l="1"/>
  <c r="K245" i="6" l="1"/>
  <c r="L245" i="6" s="1"/>
  <c r="K255" i="6" l="1"/>
  <c r="L255" i="6" s="1"/>
  <c r="K261" i="6" l="1"/>
  <c r="L261" i="6" s="1"/>
  <c r="K229" i="6" l="1"/>
  <c r="L229" i="6" s="1"/>
  <c r="K230" i="6" l="1"/>
  <c r="L230" i="6" s="1"/>
  <c r="K256" i="6" l="1"/>
  <c r="L256" i="6" s="1"/>
  <c r="K248" i="6" l="1"/>
  <c r="L248" i="6" s="1"/>
  <c r="K252" i="6" l="1"/>
  <c r="L252" i="6" s="1"/>
  <c r="K257" i="6" l="1"/>
  <c r="L257" i="6" s="1"/>
  <c r="K249" i="6" l="1"/>
  <c r="L249" i="6" s="1"/>
  <c r="K243" i="6"/>
  <c r="L243" i="6" s="1"/>
  <c r="K251" i="6" l="1"/>
  <c r="L251" i="6" s="1"/>
  <c r="K239" i="6" l="1"/>
  <c r="L239" i="6" s="1"/>
  <c r="K240" i="6" l="1"/>
  <c r="L240" i="6" s="1"/>
  <c r="K233" i="6"/>
  <c r="L233" i="6" s="1"/>
  <c r="K250" i="6" l="1"/>
  <c r="L250" i="6" s="1"/>
  <c r="K244" i="6"/>
  <c r="L244" i="6" s="1"/>
  <c r="K246" i="6" l="1"/>
  <c r="L246" i="6" s="1"/>
  <c r="L6" i="2" l="1"/>
  <c r="K6" i="3"/>
  <c r="D7" i="5" l="1"/>
  <c r="M7" i="6"/>
  <c r="K241" i="6" l="1"/>
  <c r="L241" i="6" s="1"/>
  <c r="K238" i="6" l="1"/>
  <c r="L238" i="6" s="1"/>
  <c r="K242" i="6" l="1"/>
  <c r="L242" i="6" s="1"/>
  <c r="K237" i="6"/>
  <c r="L237" i="6" s="1"/>
  <c r="K236" i="6"/>
  <c r="L236" i="6" s="1"/>
  <c r="K234" i="6"/>
  <c r="L234" i="6" s="1"/>
  <c r="H232" i="6"/>
  <c r="K232" i="6" s="1"/>
  <c r="L232" i="6" s="1"/>
  <c r="K231" i="6"/>
  <c r="L231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F200" i="6"/>
  <c r="K200" i="6" s="1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F194" i="6"/>
  <c r="K194" i="6" s="1"/>
  <c r="L194" i="6" s="1"/>
  <c r="F193" i="6"/>
  <c r="K193" i="6" s="1"/>
  <c r="L193" i="6" s="1"/>
  <c r="K192" i="6"/>
  <c r="L192" i="6" s="1"/>
  <c r="F191" i="6"/>
  <c r="K191" i="6" s="1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5" i="6"/>
  <c r="L175" i="6" s="1"/>
  <c r="K173" i="6"/>
  <c r="L173" i="6" s="1"/>
  <c r="K172" i="6"/>
  <c r="L172" i="6" s="1"/>
  <c r="F171" i="6"/>
  <c r="K171" i="6" s="1"/>
  <c r="L171" i="6" s="1"/>
  <c r="K170" i="6"/>
  <c r="L170" i="6" s="1"/>
  <c r="K167" i="6"/>
  <c r="L167" i="6" s="1"/>
  <c r="K166" i="6"/>
  <c r="L166" i="6" s="1"/>
  <c r="K165" i="6"/>
  <c r="L165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5" i="6"/>
  <c r="L145" i="6" s="1"/>
  <c r="K143" i="6"/>
  <c r="L143" i="6" s="1"/>
  <c r="K141" i="6"/>
  <c r="L141" i="6" s="1"/>
  <c r="K139" i="6"/>
  <c r="L139" i="6" s="1"/>
  <c r="K138" i="6"/>
  <c r="L138" i="6" s="1"/>
  <c r="K137" i="6"/>
  <c r="L137" i="6" s="1"/>
  <c r="K135" i="6"/>
  <c r="L135" i="6" s="1"/>
  <c r="K134" i="6"/>
  <c r="L134" i="6" s="1"/>
  <c r="K133" i="6"/>
  <c r="L133" i="6" s="1"/>
  <c r="K132" i="6"/>
  <c r="K131" i="6"/>
  <c r="L131" i="6" s="1"/>
  <c r="K130" i="6"/>
  <c r="L130" i="6" s="1"/>
  <c r="K128" i="6"/>
  <c r="L128" i="6" s="1"/>
  <c r="K127" i="6"/>
  <c r="L127" i="6" s="1"/>
  <c r="K126" i="6"/>
  <c r="L126" i="6" s="1"/>
  <c r="K125" i="6"/>
  <c r="L125" i="6" s="1"/>
  <c r="K124" i="6"/>
  <c r="L124" i="6" s="1"/>
  <c r="F123" i="6"/>
  <c r="K123" i="6" s="1"/>
  <c r="L123" i="6" s="1"/>
  <c r="H122" i="6"/>
  <c r="K122" i="6" s="1"/>
  <c r="L122" i="6" s="1"/>
  <c r="K119" i="6"/>
  <c r="L119" i="6" s="1"/>
  <c r="K118" i="6"/>
  <c r="L118" i="6" s="1"/>
  <c r="K117" i="6"/>
  <c r="L117" i="6" s="1"/>
  <c r="K116" i="6"/>
  <c r="L116" i="6" s="1"/>
  <c r="K115" i="6"/>
  <c r="L115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H88" i="6"/>
  <c r="K88" i="6" s="1"/>
  <c r="L88" i="6" s="1"/>
  <c r="F87" i="6"/>
  <c r="K87" i="6" s="1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72" i="6"/>
  <c r="L72" i="6" s="1"/>
  <c r="K71" i="6"/>
  <c r="L71" i="6" s="1"/>
  <c r="K70" i="6"/>
  <c r="L70" i="6" s="1"/>
  <c r="K69" i="6"/>
  <c r="L69" i="6" s="1"/>
  <c r="K68" i="6"/>
  <c r="L68" i="6" s="1"/>
  <c r="K67" i="6"/>
  <c r="L67" i="6" s="1"/>
  <c r="K66" i="6"/>
  <c r="L66" i="6" s="1"/>
  <c r="K65" i="6"/>
  <c r="L65" i="6" s="1"/>
  <c r="K64" i="6"/>
  <c r="L64" i="6" s="1"/>
  <c r="K63" i="6"/>
  <c r="L63" i="6" s="1"/>
  <c r="K62" i="6"/>
  <c r="L62" i="6" s="1"/>
  <c r="K61" i="6"/>
  <c r="L61" i="6" s="1"/>
  <c r="K60" i="6"/>
  <c r="L60" i="6" s="1"/>
  <c r="K6" i="4"/>
</calcChain>
</file>

<file path=xl/sharedStrings.xml><?xml version="1.0" encoding="utf-8"?>
<sst xmlns="http://schemas.openxmlformats.org/spreadsheetml/2006/main" count="3455" uniqueCount="1185">
  <si>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</si>
  <si>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</si>
  <si>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</si>
  <si>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</si>
  <si>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</si>
  <si>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</si>
  <si>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</si>
  <si>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</si>
  <si>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</si>
  <si>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</si>
  <si>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</si>
  <si>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</si>
  <si>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</si>
  <si>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</si>
  <si>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</si>
  <si>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</si>
  <si>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</si>
  <si>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</si>
  <si>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</si>
  <si>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</si>
  <si>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</si>
  <si>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</si>
  <si>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</si>
  <si>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</si>
  <si>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</si>
  <si>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</si>
  <si>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</si>
  <si>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</si>
  <si>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</si>
  <si>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</si>
  <si>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</si>
  <si>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</si>
  <si>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</si>
  <si>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</si>
  <si>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</si>
  <si>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</si>
  <si>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</si>
  <si>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</si>
  <si>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</si>
  <si>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</si>
  <si>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</si>
  <si>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</si>
  <si>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</si>
  <si>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</si>
  <si>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</si>
  <si>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</si>
  <si>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</si>
  <si>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</si>
  <si>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</si>
  <si>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</si>
  <si>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</si>
  <si>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</si>
  <si>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</si>
  <si>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</si>
  <si>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</si>
  <si>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</si>
  <si>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</si>
  <si>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</si>
  <si>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</si>
  <si>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</si>
  <si>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</si>
  <si>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</si>
  <si>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</si>
  <si>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</si>
  <si>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</si>
  <si>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</si>
  <si>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</si>
  <si>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</si>
  <si>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</si>
  <si>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</si>
  <si>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</si>
  <si>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</si>
  <si>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</si>
  <si>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</si>
  <si>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</si>
  <si>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</si>
  <si>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</si>
  <si>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</si>
  <si>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</si>
  <si>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</si>
  <si>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</si>
  <si>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</si>
  <si>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</si>
  <si>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</si>
  <si>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</si>
  <si>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</si>
  <si>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</si>
  <si>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</si>
  <si>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</si>
  <si>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</si>
  <si>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</si>
  <si>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</si>
  <si>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</si>
  <si>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</si>
  <si>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</si>
  <si>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</si>
  <si>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</si>
  <si>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</si>
  <si>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</si>
  <si>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</si>
  <si>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</si>
  <si>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</si>
  <si>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</si>
  <si>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</si>
  <si>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</si>
  <si>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</si>
  <si>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</si>
  <si>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</si>
  <si>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</si>
  <si>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</si>
  <si>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</si>
  <si>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</si>
  <si>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</si>
  <si>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</si>
  <si>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</si>
  <si>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</si>
  <si>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</si>
  <si>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</si>
  <si>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</si>
  <si>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</si>
  <si>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</si>
  <si>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</si>
  <si>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</si>
  <si>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</si>
  <si>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</si>
  <si>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</si>
  <si>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</si>
  <si>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</si>
  <si>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</si>
  <si>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</si>
  <si>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</si>
  <si>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</si>
  <si>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</si>
  <si>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</si>
  <si>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</si>
  <si>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</si>
  <si>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</si>
  <si>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</si>
  <si>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</si>
  <si>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</si>
  <si>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</si>
  <si>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</si>
  <si>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</si>
  <si>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</si>
  <si>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</si>
  <si>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</si>
  <si>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</si>
  <si>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</si>
  <si>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</si>
  <si>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</si>
  <si>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</si>
  <si>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</si>
  <si>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</si>
  <si>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</si>
  <si>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</si>
  <si>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</si>
  <si>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</si>
  <si>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</si>
  <si>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</si>
  <si>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</si>
  <si>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</si>
  <si>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</si>
  <si>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</si>
  <si>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</si>
  <si>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</si>
  <si>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</si>
  <si>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</si>
  <si>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</si>
  <si>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</si>
  <si>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</si>
  <si>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</si>
  <si>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</si>
  <si>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</si>
  <si>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</si>
  <si>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</si>
  <si>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</si>
  <si>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</si>
  <si>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</si>
  <si>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</si>
  <si>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</si>
  <si>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</si>
  <si>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</si>
  <si>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</si>
  <si>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</si>
  <si>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</si>
  <si>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</si>
  <si>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</si>
  <si>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</si>
  <si>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</si>
  <si>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</si>
  <si>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</si>
  <si>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</si>
  <si>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</si>
  <si>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</si>
  <si>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</si>
  <si>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</si>
  <si>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</si>
  <si>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</si>
  <si>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</si>
  <si>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</si>
  <si>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</si>
  <si>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</si>
  <si>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</si>
  <si>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</si>
  <si>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</si>
  <si>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</si>
  <si>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</si>
  <si>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</si>
  <si>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</si>
  <si>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</si>
  <si>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</si>
  <si>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</si>
  <si>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</si>
  <si>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</si>
  <si>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</si>
  <si>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</si>
  <si>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</si>
  <si>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</si>
  <si>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</si>
  <si>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</si>
  <si>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</si>
  <si>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</si>
  <si>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</si>
  <si>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</si>
  <si>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</si>
  <si>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</si>
  <si>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</si>
  <si>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</si>
  <si>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</si>
  <si>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</si>
  <si>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</si>
  <si>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</si>
  <si>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</si>
  <si>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</si>
  <si>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</si>
  <si>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</si>
  <si>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</si>
  <si>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</si>
  <si>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</si>
  <si>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</si>
  <si>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</si>
  <si>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</si>
  <si>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</si>
  <si>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</si>
  <si>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</si>
  <si>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</si>
  <si>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</si>
  <si>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</si>
  <si>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</si>
  <si>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</si>
  <si>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</si>
  <si>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</si>
  <si>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</si>
  <si>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</si>
  <si>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</si>
  <si>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</si>
  <si>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</si>
  <si>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</si>
  <si>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</si>
  <si>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</si>
  <si>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</si>
  <si>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</si>
  <si>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</si>
  <si>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</si>
  <si>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</si>
  <si>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</si>
  <si>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</si>
  <si>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</si>
  <si>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</si>
  <si>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</si>
  <si>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</si>
  <si>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</si>
  <si>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</si>
  <si>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</si>
  <si>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</si>
  <si>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</si>
  <si>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</si>
  <si>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</si>
  <si>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</si>
  <si>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</si>
  <si>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</si>
  <si>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</si>
  <si>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</si>
  <si>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</si>
  <si>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</si>
  <si>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</si>
  <si>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</si>
  <si>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</si>
  <si>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</si>
  <si>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</si>
  <si>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</si>
  <si>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</si>
  <si>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</si>
  <si>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</si>
  <si>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</si>
  <si>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</si>
  <si>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</si>
  <si>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</si>
  <si>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</si>
  <si>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</si>
  <si>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</si>
  <si>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</si>
  <si>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</si>
  <si>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</si>
  <si>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</si>
  <si>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</si>
  <si>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</si>
  <si>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</si>
  <si>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</si>
  <si>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</si>
  <si>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</si>
  <si>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</si>
  <si>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</si>
  <si>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</si>
  <si>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</si>
  <si>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</si>
  <si>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</si>
  <si>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</si>
  <si>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</si>
  <si>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</si>
  <si>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</si>
  <si>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</si>
  <si>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</si>
  <si>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</si>
  <si>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</si>
  <si>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</si>
  <si>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</si>
  <si>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</si>
  <si>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</si>
  <si>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</si>
  <si>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</si>
  <si>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</si>
  <si>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</si>
  <si>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</si>
  <si>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</si>
  <si>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</si>
  <si>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</si>
  <si>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</si>
  <si>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</si>
  <si>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</si>
  <si>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</si>
  <si>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</si>
  <si>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</si>
  <si>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</si>
  <si>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</si>
  <si>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</si>
  <si>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</si>
  <si>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</si>
  <si>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</si>
  <si>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</si>
  <si>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</si>
  <si>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</si>
  <si>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</si>
  <si>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</si>
  <si>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</si>
  <si>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</si>
  <si>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</si>
  <si>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</si>
  <si>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</si>
  <si>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</si>
  <si>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</si>
  <si>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</si>
  <si>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</si>
  <si>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</si>
  <si>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</si>
  <si>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</si>
  <si>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</si>
  <si>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</si>
  <si>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</si>
  <si>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</si>
  <si>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</si>
  <si>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</si>
  <si>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</si>
  <si>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</si>
  <si>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</si>
  <si>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</si>
  <si>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</si>
  <si>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</si>
  <si>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</si>
  <si>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</si>
  <si>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</si>
  <si>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</si>
  <si>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</si>
  <si>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</si>
  <si>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</si>
  <si>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</si>
  <si>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</si>
  <si>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</si>
  <si>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</si>
  <si>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</si>
  <si>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</si>
  <si>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</si>
  <si>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</si>
  <si>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</si>
  <si>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</si>
  <si>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</si>
  <si>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</si>
  <si>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</si>
  <si>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</si>
  <si>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</si>
  <si>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</si>
  <si>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</si>
  <si>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</si>
  <si>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</si>
  <si>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</si>
  <si>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</si>
  <si>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</si>
  <si>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</si>
  <si>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</si>
  <si>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</si>
  <si>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</si>
  <si>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</si>
  <si>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</si>
  <si>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</si>
  <si>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</si>
  <si>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</si>
  <si>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</si>
  <si>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</si>
  <si>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</si>
  <si>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</si>
  <si>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</si>
  <si>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</si>
  <si>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</si>
  <si>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</si>
  <si>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</si>
  <si>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</si>
  <si>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</si>
  <si>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</si>
  <si>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</si>
  <si>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</si>
  <si>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</si>
  <si>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</si>
  <si>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</si>
  <si>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</si>
  <si>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</si>
  <si>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</si>
  <si>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</si>
  <si>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</si>
  <si>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</si>
  <si>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</si>
  <si>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</si>
  <si>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</si>
  <si>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</si>
  <si>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</si>
  <si>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</si>
  <si>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</si>
  <si>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</si>
  <si>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</si>
  <si>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</si>
  <si>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</si>
  <si>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</si>
  <si>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</si>
  <si>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</si>
  <si>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</si>
  <si>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</si>
  <si>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</si>
  <si>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</si>
  <si>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</si>
  <si>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</si>
  <si>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</si>
  <si>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</si>
  <si>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</si>
  <si>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</si>
  <si>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</si>
  <si>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</si>
  <si>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</si>
  <si>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</si>
  <si>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</si>
  <si>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</si>
  <si>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</si>
  <si>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</si>
  <si>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</si>
  <si>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</si>
  <si>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</si>
  <si>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</si>
  <si>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</si>
  <si>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</si>
  <si>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</si>
  <si>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</si>
  <si>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</si>
  <si>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</si>
  <si>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</si>
  <si>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</si>
  <si>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</si>
  <si>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</si>
  <si>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</si>
  <si>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</si>
  <si>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</si>
  <si>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</si>
  <si>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</si>
  <si>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</si>
  <si>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</si>
  <si>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</si>
  <si>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</si>
  <si>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</si>
  <si>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</si>
  <si>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</si>
  <si>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</si>
  <si>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</si>
  <si>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</si>
  <si>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</si>
  <si>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</si>
  <si>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</si>
  <si>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</si>
  <si>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</si>
  <si>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</si>
  <si>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</si>
  <si>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</si>
  <si>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</si>
  <si>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</si>
  <si>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</si>
  <si>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</si>
  <si>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</si>
  <si>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</si>
  <si>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</si>
  <si>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</si>
  <si>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</si>
  <si>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</si>
  <si>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</si>
  <si>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</si>
  <si>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</si>
  <si>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</si>
  <si>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</si>
  <si>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</si>
  <si>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</si>
  <si>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</si>
  <si>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</si>
  <si>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</si>
  <si>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</si>
  <si>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</si>
  <si>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</si>
  <si>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</si>
  <si>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</si>
  <si>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</si>
  <si>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</si>
  <si>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</si>
  <si>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</si>
  <si>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</si>
  <si>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</si>
  <si>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</si>
  <si>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</si>
  <si>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</si>
  <si>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</si>
  <si>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</si>
  <si>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</si>
  <si>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</si>
  <si>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</si>
  <si>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</si>
  <si>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</si>
  <si>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</si>
  <si>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</si>
  <si>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</si>
  <si>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</si>
  <si>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</si>
  <si>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</si>
  <si>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</si>
  <si>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</si>
  <si>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</si>
  <si>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</si>
  <si>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</si>
  <si>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</si>
  <si>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</si>
  <si>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</si>
  <si>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</si>
  <si>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</si>
  <si>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</si>
  <si>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</si>
  <si>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</si>
  <si>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</si>
  <si>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</si>
  <si>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</si>
  <si>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</si>
  <si>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</si>
  <si>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</si>
  <si>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</si>
  <si>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</si>
  <si>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</si>
  <si>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</si>
  <si>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</si>
  <si>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</si>
  <si>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</si>
  <si>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</si>
  <si>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</si>
  <si>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</si>
  <si>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</si>
  <si>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</si>
  <si>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</si>
  <si>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</si>
  <si>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</si>
  <si>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</si>
  <si>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</si>
  <si>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</si>
  <si>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</si>
  <si>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</si>
  <si>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</si>
  <si>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</si>
  <si>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</si>
  <si>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</si>
  <si>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</si>
  <si>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</si>
  <si>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</si>
  <si>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</si>
  <si>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</si>
  <si>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</si>
  <si>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</si>
  <si>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</si>
  <si>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</si>
  <si>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</si>
  <si>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</si>
  <si>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</si>
  <si>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</si>
  <si>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</si>
  <si>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</si>
  <si>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</si>
  <si>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</si>
  <si>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</si>
  <si>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</si>
  <si>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</si>
  <si>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</si>
  <si>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</si>
  <si>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</si>
  <si>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</si>
  <si>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</si>
  <si>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</si>
  <si>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</si>
  <si>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</si>
  <si>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</si>
  <si>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</si>
  <si>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</si>
  <si>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</si>
  <si>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</si>
  <si>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</si>
  <si>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</si>
  <si>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</si>
  <si>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</si>
  <si>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</si>
  <si>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</si>
  <si>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</si>
  <si>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</si>
  <si>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</si>
  <si>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</si>
  <si>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</si>
  <si>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</si>
  <si>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</si>
  <si>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</si>
  <si>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</si>
  <si>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</si>
  <si>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</si>
  <si>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</si>
  <si>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</si>
  <si>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</si>
  <si>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</si>
  <si>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</si>
  <si>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</si>
  <si>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</si>
  <si>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</si>
  <si>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</si>
  <si>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</si>
  <si>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</si>
  <si>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</si>
  <si>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</si>
  <si>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</si>
  <si>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</si>
  <si>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</si>
  <si>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</si>
  <si>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</si>
  <si>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</si>
  <si>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</si>
  <si>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</si>
  <si>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</si>
  <si>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</si>
  <si>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</si>
  <si>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</si>
  <si>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</si>
  <si>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</si>
  <si>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</si>
  <si>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</si>
  <si>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</si>
  <si>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</si>
  <si>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</si>
  <si>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</si>
  <si>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</si>
  <si>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</si>
  <si>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</si>
  <si>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</si>
  <si>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</si>
  <si>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</si>
  <si>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</si>
  <si>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</si>
  <si>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</si>
  <si>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</si>
  <si>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</si>
  <si>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</si>
  <si>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</si>
  <si>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</si>
  <si>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</si>
  <si>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</si>
  <si>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</si>
  <si>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</si>
  <si>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</si>
  <si>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</si>
  <si>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</si>
  <si>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</si>
  <si>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</si>
  <si>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</si>
  <si>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</si>
  <si>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</si>
  <si>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</si>
  <si>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</si>
  <si>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</si>
  <si>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</si>
  <si>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</si>
  <si>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</si>
  <si>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</si>
  <si>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</si>
  <si>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</si>
  <si>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</si>
  <si>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</si>
  <si>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</si>
  <si>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</si>
  <si>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</si>
  <si>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</si>
  <si>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</si>
  <si>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</si>
  <si>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</si>
  <si>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</si>
  <si>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</si>
  <si>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</si>
  <si>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</si>
  <si>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</si>
  <si>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</si>
  <si>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</si>
  <si>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</si>
  <si>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</si>
  <si>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</si>
  <si>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</si>
  <si>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</si>
  <si>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</si>
  <si>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</si>
  <si>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</si>
  <si>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</si>
  <si>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</si>
  <si>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</si>
  <si>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</si>
  <si>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</si>
  <si>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</si>
  <si>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</si>
  <si>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</si>
  <si>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</si>
  <si>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</si>
  <si>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</si>
  <si>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</si>
  <si>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</si>
  <si>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</si>
  <si>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</si>
  <si>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</si>
  <si>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</si>
  <si>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</si>
  <si>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</si>
  <si>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</si>
  <si>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</si>
  <si>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</si>
  <si>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</si>
  <si>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</si>
  <si>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</si>
  <si>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</si>
  <si>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</si>
  <si>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</si>
  <si>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</si>
  <si>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</si>
  <si>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</si>
  <si>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</si>
  <si>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</si>
  <si>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</si>
  <si>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</si>
  <si>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</si>
  <si>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</si>
  <si>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</si>
  <si>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</si>
  <si>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</si>
  <si>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</si>
  <si>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</si>
  <si>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</si>
  <si>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</si>
  <si>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</si>
  <si>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</si>
  <si>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</si>
  <si>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</si>
  <si>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</si>
  <si>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</si>
  <si>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</si>
  <si>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</si>
  <si>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</si>
  <si>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</si>
  <si>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</si>
  <si>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</si>
  <si>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</si>
  <si>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</si>
  <si>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</si>
  <si>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</si>
  <si>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</si>
  <si>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</si>
  <si>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</si>
  <si>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</si>
  <si>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</si>
  <si>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</si>
  <si>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</si>
  <si>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</si>
  <si>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</si>
  <si>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</si>
  <si>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</si>
  <si>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</si>
  <si>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</si>
  <si>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</si>
  <si>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</si>
  <si>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1500-1520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</si>
  <si>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</si>
  <si>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</si>
  <si>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</si>
  <si>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</si>
  <si>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</si>
  <si>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</si>
  <si>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</si>
  <si>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</si>
  <si>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</si>
  <si>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</si>
  <si>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</si>
  <si>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</si>
  <si>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</si>
  <si>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</si>
  <si>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</si>
  <si>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</si>
  <si>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</si>
  <si>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</si>
  <si>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</si>
  <si>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</si>
  <si>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</si>
  <si>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</si>
  <si>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Chemicals</t>
  </si>
  <si>
    <t>Profiit of Rs.15/-</t>
  </si>
  <si>
    <t>1320-1330</t>
  </si>
  <si>
    <t>LTF</t>
  </si>
  <si>
    <t>NSE</t>
  </si>
  <si>
    <t>Accu &lt;&gt;</t>
  </si>
  <si>
    <t>H</t>
  </si>
  <si>
    <t>K</t>
  </si>
  <si>
    <t>V</t>
  </si>
  <si>
    <t>J</t>
  </si>
  <si>
    <t>R</t>
  </si>
  <si>
    <t>D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</si>
  <si>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</si>
  <si>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</si>
  <si>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</si>
  <si>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</si>
  <si>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</si>
  <si>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</si>
  <si>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</si>
  <si>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</si>
  <si>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</si>
  <si>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</si>
  <si>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</si>
  <si>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</si>
  <si>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</si>
  <si>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</si>
  <si>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</si>
  <si>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</si>
  <si>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</si>
  <si>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</si>
  <si>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</si>
  <si>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</si>
  <si>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</si>
  <si>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</si>
  <si>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</si>
  <si>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</si>
  <si>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</si>
  <si>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</si>
  <si>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</si>
  <si>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</si>
  <si>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</si>
  <si>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</si>
  <si>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</si>
  <si>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47.64-51.64</t>
  </si>
  <si>
    <t>MULTIPLIER SHARE &amp; STOCK ADVISORS PRIVATE LIMITED</t>
  </si>
  <si>
    <t>HRTI PRIVATE LIMITED</t>
  </si>
  <si>
    <t>UNITDSPR</t>
  </si>
  <si>
    <t>AEGISLOG</t>
  </si>
  <si>
    <t>820-840</t>
  </si>
  <si>
    <t>900-950</t>
  </si>
  <si>
    <t>10000-10400</t>
  </si>
  <si>
    <t>3035-3115</t>
  </si>
  <si>
    <t>3300-3500</t>
  </si>
  <si>
    <t>TIMETECHNO</t>
  </si>
  <si>
    <t>320-330</t>
  </si>
  <si>
    <t>Retail Research Technical Calls &amp; Fundamental Performance Report for the month of July-2024</t>
  </si>
  <si>
    <t>StockSplit ^</t>
  </si>
  <si>
    <t>PGEL ^</t>
  </si>
  <si>
    <t>SAHASTRAA ADVISORS PRIVATE LIMITED</t>
  </si>
  <si>
    <t>195-210</t>
  </si>
  <si>
    <t>TTIL</t>
  </si>
  <si>
    <t>1598-1636</t>
  </si>
  <si>
    <t>1720-1800</t>
  </si>
  <si>
    <t>CAMELLIA TRADEX PRIVATE LIMITED</t>
  </si>
  <si>
    <t>GRAVITON RESEARCH CAPITAL LLP</t>
  </si>
  <si>
    <t>MANSI SHARE AND STOCK ADVISORS PVT LTD</t>
  </si>
  <si>
    <t>2390-2470</t>
  </si>
  <si>
    <t>2650-2800</t>
  </si>
  <si>
    <t>3825-4025</t>
  </si>
  <si>
    <t>4500-5000</t>
  </si>
  <si>
    <t>PRADHIN</t>
  </si>
  <si>
    <t>170.5-176.5</t>
  </si>
  <si>
    <t>195-205</t>
  </si>
  <si>
    <t>1690-1730</t>
  </si>
  <si>
    <t>1840-1940</t>
  </si>
  <si>
    <t>DHRUV GANJI</t>
  </si>
  <si>
    <t>RELICAB</t>
  </si>
  <si>
    <t>VENKATESHWARA INDUSTRIAL PROMOTION CO LIMITED</t>
  </si>
  <si>
    <t>VEERKRUPA</t>
  </si>
  <si>
    <t>KSHITIJPOL</t>
  </si>
  <si>
    <t>Kshitij Polyline Limited</t>
  </si>
  <si>
    <t>NEPHROCARE</t>
  </si>
  <si>
    <t>Nephro Care India Limited</t>
  </si>
  <si>
    <t>ARJUNSINH RANUBHA VAGHELA</t>
  </si>
  <si>
    <t>5040-5170</t>
  </si>
  <si>
    <t>5540-5900</t>
  </si>
  <si>
    <t>1540-1590</t>
  </si>
  <si>
    <t>1700-1800</t>
  </si>
  <si>
    <t>172.5-182.5</t>
  </si>
  <si>
    <t>AFEL</t>
  </si>
  <si>
    <t>SEIFER RICHARD MASCARENHAS</t>
  </si>
  <si>
    <t>ORIENTTR</t>
  </si>
  <si>
    <t>DAMINI COMMOSALES LLP</t>
  </si>
  <si>
    <t>TRANSPACT</t>
  </si>
  <si>
    <t>VISHAL MAHESH WAGHELA</t>
  </si>
  <si>
    <t>KAUSHAL HITESHBHAI PARIKH</t>
  </si>
  <si>
    <t>MATALIA STOCK BROKING PRIVATE LIMITED</t>
  </si>
  <si>
    <t>FIBERWEB</t>
  </si>
  <si>
    <t>Fiberweb India Limited</t>
  </si>
  <si>
    <t>SHREYANS SHANTILAL SHAH</t>
  </si>
  <si>
    <t>NK SECURITIES RESEARCH PRIVATE LIMITED</t>
  </si>
  <si>
    <t>ALICON</t>
  </si>
  <si>
    <t>1235-1265</t>
  </si>
  <si>
    <t>SAMMAANCAP</t>
  </si>
  <si>
    <t>FRANKLININD</t>
  </si>
  <si>
    <t>INNOVATIVE</t>
  </si>
  <si>
    <t>JEWEL CHITRANJAN GAMADIA</t>
  </si>
  <si>
    <t>ISHITADR</t>
  </si>
  <si>
    <t>JAYKAILASH</t>
  </si>
  <si>
    <t>KUNSTOFF</t>
  </si>
  <si>
    <t>PRAGNESH ROHITKUMAR PANDYA</t>
  </si>
  <si>
    <t>NAGTECH</t>
  </si>
  <si>
    <t>PROGNOSIS SECURITIES PVT. LTD.</t>
  </si>
  <si>
    <t>ASHWIN CHARANJITSINGH BUDHRAJA</t>
  </si>
  <si>
    <t>PADAMCO</t>
  </si>
  <si>
    <t>REKHA GUPTA .</t>
  </si>
  <si>
    <t>MANJULA HIRJI GADA</t>
  </si>
  <si>
    <t>RUCHI HIRJI GADA</t>
  </si>
  <si>
    <t>FAITHFUL VANIJYA PRIVATE LIMITED</t>
  </si>
  <si>
    <t>SRUSTEELS</t>
  </si>
  <si>
    <t>SRESTHA FINVEST LIMITED</t>
  </si>
  <si>
    <t>SVS</t>
  </si>
  <si>
    <t>SYBLY</t>
  </si>
  <si>
    <t>SHAH CHIRAG A</t>
  </si>
  <si>
    <t>VJTFEDU</t>
  </si>
  <si>
    <t>SAM FINANCIAL SERVICES LLP</t>
  </si>
  <si>
    <t>AUTOIND</t>
  </si>
  <si>
    <t>Autoline Industries Limit</t>
  </si>
  <si>
    <t>CHETANA</t>
  </si>
  <si>
    <t>Chetana Education Limited</t>
  </si>
  <si>
    <t>SETU SECURITIES PVT LTD</t>
  </si>
  <si>
    <t>EFFWA</t>
  </si>
  <si>
    <t>Effwa Infra &amp; Research L</t>
  </si>
  <si>
    <t>FOCUS</t>
  </si>
  <si>
    <t>Focus Lightg</t>
  </si>
  <si>
    <t>GREENPLY</t>
  </si>
  <si>
    <t>Greenply Industries Ltd</t>
  </si>
  <si>
    <t>GRETEX</t>
  </si>
  <si>
    <t>Gretex Industries Ltd.</t>
  </si>
  <si>
    <t>JIGNESH AMRUTLAL THOBHANI</t>
  </si>
  <si>
    <t>MUNJALAU</t>
  </si>
  <si>
    <t>Munjal Auto Industries Li</t>
  </si>
  <si>
    <t>RAMASTEEL</t>
  </si>
  <si>
    <t>Rama Steel Tubes Limited</t>
  </si>
  <si>
    <t>ASHWIN STOCKS AND INVESTMENT PRIVATE LIMITED</t>
  </si>
  <si>
    <t>TRU</t>
  </si>
  <si>
    <t>TruCap Finance Limited</t>
  </si>
  <si>
    <t>OSC GLOBAL PROCESSING PRIVATE LIMITED</t>
  </si>
  <si>
    <t>ZAGGLE</t>
  </si>
  <si>
    <t>Zaggle Prepa Ocean Ser L</t>
  </si>
  <si>
    <t>ANTGRAPHIC</t>
  </si>
  <si>
    <t>Antarctica Graphics Ltd</t>
  </si>
  <si>
    <t>IND SWIFT LABORATORIES LIMITED</t>
  </si>
  <si>
    <t>GACM Technologies Limited</t>
  </si>
  <si>
    <t>TALENT INVESTMENT COMPANY PRIVATE LIMITED</t>
  </si>
  <si>
    <t>SURYODAY</t>
  </si>
  <si>
    <t>Suryoday Small Fin Bk Ltd</t>
  </si>
  <si>
    <t>LOK CAPITAL GROWTH FUND</t>
  </si>
  <si>
    <t>5625-5775</t>
  </si>
  <si>
    <t>6200-6500</t>
  </si>
  <si>
    <t>Profit of Rs.500/-</t>
  </si>
  <si>
    <t>ADISHAKTI</t>
  </si>
  <si>
    <t>SHAH DIPAK KANAYALAL</t>
  </si>
  <si>
    <t>ADITYA</t>
  </si>
  <si>
    <t>SNEHA SANJEEV LUNKAD</t>
  </si>
  <si>
    <t>AMIORG</t>
  </si>
  <si>
    <t>SBI MUTUAL FUND</t>
  </si>
  <si>
    <t>PLUTUS WEALTH MANAGEMENT LLP</t>
  </si>
  <si>
    <t>ASHIS</t>
  </si>
  <si>
    <t>EKTA</t>
  </si>
  <si>
    <t>SHARE INDIA SECURITIES LIMITED</t>
  </si>
  <si>
    <t>SHREE GIRIRAJ SECURITIES PRIVATE LIMITED</t>
  </si>
  <si>
    <t>ASHISHPO</t>
  </si>
  <si>
    <t>AMIN ABDULBHAI NAYANI</t>
  </si>
  <si>
    <t>BRIJLEAS</t>
  </si>
  <si>
    <t>SUMANCHEPURI</t>
  </si>
  <si>
    <t>RAMESHCHEPURI</t>
  </si>
  <si>
    <t>PRITHVI FINMART PRIVATE LIMITED</t>
  </si>
  <si>
    <t>CRESSAN</t>
  </si>
  <si>
    <t>ABHINAV COMMOSALES</t>
  </si>
  <si>
    <t>CTLLAB</t>
  </si>
  <si>
    <t>SVCM SECURITIES PRIVATE LIMITED</t>
  </si>
  <si>
    <t>SANJAY HARSHADRAI MEHTA</t>
  </si>
  <si>
    <t>BIPINKUMAR RAMESHCHANDRA MEHTA</t>
  </si>
  <si>
    <t>SHARAD BEHARILAL HARLALKA</t>
  </si>
  <si>
    <t>ESARIND</t>
  </si>
  <si>
    <t>NIDHI NARESH NANDU</t>
  </si>
  <si>
    <t>FERMENTA</t>
  </si>
  <si>
    <t>KRISHAN PREMNARAYEN</t>
  </si>
  <si>
    <t>EXCEL FINANCE AND INVESTMENTS</t>
  </si>
  <si>
    <t>TOPGAIN FINANCE PRIVATE LIMITED</t>
  </si>
  <si>
    <t>GOEL</t>
  </si>
  <si>
    <t>SATYA PRAKASH MITTAL HUF</t>
  </si>
  <si>
    <t>GROWINGTON</t>
  </si>
  <si>
    <t>VIKRAM SURESH KUMAR MEHTA</t>
  </si>
  <si>
    <t>GUJTLRM</t>
  </si>
  <si>
    <t>SUNRISE GILTS AND SECURITIES PVT LTD</t>
  </si>
  <si>
    <t>HANSUGAR</t>
  </si>
  <si>
    <t>HEALTHYLIFE</t>
  </si>
  <si>
    <t>TANDRA SENGUPTA</t>
  </si>
  <si>
    <t>IFL</t>
  </si>
  <si>
    <t>VIJAY DUTT CHANDOLA</t>
  </si>
  <si>
    <t>KHANT PIYUSHKUMAR</t>
  </si>
  <si>
    <t>KETANKESHAVJISHAH</t>
  </si>
  <si>
    <t>JETMALL</t>
  </si>
  <si>
    <t>SWATI SANJAY JAIN</t>
  </si>
  <si>
    <t>TALIB ZAFAR</t>
  </si>
  <si>
    <t>LINKPH</t>
  </si>
  <si>
    <t>SHANKHAJIT SRIMANI</t>
  </si>
  <si>
    <t>MISHTANN</t>
  </si>
  <si>
    <t>HITESHKUMAR GAURISHANKAR PATEL</t>
  </si>
  <si>
    <t>ANTARA INDIA EVERGREEN FUND LTD</t>
  </si>
  <si>
    <t>OCTAVE</t>
  </si>
  <si>
    <t>PESB</t>
  </si>
  <si>
    <t>ARHAM SHARE PRIVATE LIMITED</t>
  </si>
  <si>
    <t>ABBAS FAKHRI KARIMI</t>
  </si>
  <si>
    <t>RAJKOTINV</t>
  </si>
  <si>
    <t>RAJNISH RATHI</t>
  </si>
  <si>
    <t>RASANDIK</t>
  </si>
  <si>
    <t>SHAH SHARAD KANAYALAL</t>
  </si>
  <si>
    <t>HDFC MUTUAL FUND</t>
  </si>
  <si>
    <t>SAICOM</t>
  </si>
  <si>
    <t>KAMLESH NAVINCHANDRA SHAH</t>
  </si>
  <si>
    <t>SCANSTL</t>
  </si>
  <si>
    <t>ALOK SANGWAN</t>
  </si>
  <si>
    <t>ACAIPL INVESTMENT &amp; FINANCIAL SERVICES PRIVATE LIMITED</t>
  </si>
  <si>
    <t>SHASHIJIT</t>
  </si>
  <si>
    <t>SEJAL AMRISH SHAH</t>
  </si>
  <si>
    <t>SOMAPPR</t>
  </si>
  <si>
    <t>KARTHIKAKIZHAKKAYILMANOHARAN</t>
  </si>
  <si>
    <t>SRESTHA</t>
  </si>
  <si>
    <t>SYLPH TECHNOLOGIES LIMITED</t>
  </si>
  <si>
    <t>NITIBEN ALPESHBHAI KADECHA</t>
  </si>
  <si>
    <t>SAROJ GUPTA</t>
  </si>
  <si>
    <t>RAJAN GUPTA</t>
  </si>
  <si>
    <t>RATHOD MANOJ CHHAGANLAL HUF</t>
  </si>
  <si>
    <t>KUMAR HIRAK SINGH</t>
  </si>
  <si>
    <t>PRIYASHA MEVEN FINANCE LTD.</t>
  </si>
  <si>
    <t>HIRALBEN KEYURBHAI DAGLI</t>
  </si>
  <si>
    <t>SURESH KUMAR JANGID</t>
  </si>
  <si>
    <t>STARLENT</t>
  </si>
  <si>
    <t>VIKRAMBHAI GOKALBHAI CHAUDHARI</t>
  </si>
  <si>
    <t>STERPOW</t>
  </si>
  <si>
    <t>JIGAM SHASHIKANT GANDHI</t>
  </si>
  <si>
    <t>SUDARSHAN</t>
  </si>
  <si>
    <t>SUMEETINDS</t>
  </si>
  <si>
    <t>ABDUL AHAD SHAKEEL MISTRY</t>
  </si>
  <si>
    <t>DHANUSH DILP KUMAR SURANA SURANA</t>
  </si>
  <si>
    <t>HANSA CHANDRAKANT MEHTA</t>
  </si>
  <si>
    <t>PURVEE SACHIN MEHTA</t>
  </si>
  <si>
    <t>TCPLPACK</t>
  </si>
  <si>
    <t>MNCL CAPITAL COMPOUNDER FUND 2</t>
  </si>
  <si>
    <t>AJAY BAJIRAO GAIKWAD</t>
  </si>
  <si>
    <t>RAJARAMCHOUDHARY</t>
  </si>
  <si>
    <t>VISHAL MINDA</t>
  </si>
  <si>
    <t>PUNAM NARENDRA PADIA</t>
  </si>
  <si>
    <t>VINOD KUMAR BANKA</t>
  </si>
  <si>
    <t>ANIL PARAMESHWAR PANDIT</t>
  </si>
  <si>
    <t>NIRALI VIJAYBHAI SHAH</t>
  </si>
  <si>
    <t>JYOTSNABEN RANCHHODLAL PATEL</t>
  </si>
  <si>
    <t>KUNAL VILAS KARNIK</t>
  </si>
  <si>
    <t>MANISH NITIN THAKUR</t>
  </si>
  <si>
    <t>SISTLA VENKATESWARLU</t>
  </si>
  <si>
    <t>V2RETAIL</t>
  </si>
  <si>
    <t>MIV INVESTMENT SERVICES PRIVATE LIMITED</t>
  </si>
  <si>
    <t>VEERHEALTH</t>
  </si>
  <si>
    <t>RAHUL YASHVANTRAY SHAH</t>
  </si>
  <si>
    <t>AMMISHI MEEHIIR DESAI</t>
  </si>
  <si>
    <t>AHL</t>
  </si>
  <si>
    <t>Abans Holdings Limited</t>
  </si>
  <si>
    <t>VT CAPITAL MARKET PVT LTD</t>
  </si>
  <si>
    <t>JAIN VANIJYA UDYOG LIMITED</t>
  </si>
  <si>
    <t>APRAMEYA</t>
  </si>
  <si>
    <t>Aprameya Engineering Ltd</t>
  </si>
  <si>
    <t>HEM FINLEASE PVT LTD</t>
  </si>
  <si>
    <t>Asian Granito India Limit</t>
  </si>
  <si>
    <t>ATAM</t>
  </si>
  <si>
    <t>Atam Valves Limited</t>
  </si>
  <si>
    <t>YUVRAJ HIRALAL MALHOTRA</t>
  </si>
  <si>
    <t>AURUM</t>
  </si>
  <si>
    <t>Aurum PropTech Limited</t>
  </si>
  <si>
    <t>GHALLA BHANSALI STOCK BROKERS PRIVATE LIMITED</t>
  </si>
  <si>
    <t>AXITA</t>
  </si>
  <si>
    <t>Axita Cotton Limited</t>
  </si>
  <si>
    <t>BIRDYS</t>
  </si>
  <si>
    <t>Grill Splendour Ser Ltd</t>
  </si>
  <si>
    <t>BLACK HAWK PROPERTIES PRIVATE LIMITED</t>
  </si>
  <si>
    <t>CELEBRITY</t>
  </si>
  <si>
    <t>Celebrity Fashions Limite</t>
  </si>
  <si>
    <t>JAIN POOJA</t>
  </si>
  <si>
    <t>SILVER LINE VENTURES PRIVATE LIMITED</t>
  </si>
  <si>
    <t>AMIT KUMAR JAIN</t>
  </si>
  <si>
    <t>DEEPINDS</t>
  </si>
  <si>
    <t>Deep Industries Limited</t>
  </si>
  <si>
    <t>NARAYAN BHAGYCHANDRA KHATRI</t>
  </si>
  <si>
    <t>RISHI RAJENDRA SHAH</t>
  </si>
  <si>
    <t>Firstsource Solutions Lim</t>
  </si>
  <si>
    <t>GACMDVR-RE</t>
  </si>
  <si>
    <t>GA TRADING COMPANY</t>
  </si>
  <si>
    <t>GOACARBON</t>
  </si>
  <si>
    <t>Goa Carbon Ltd</t>
  </si>
  <si>
    <t>GTLINFRA</t>
  </si>
  <si>
    <t>GTL Infrastructure Limite</t>
  </si>
  <si>
    <t>Jubilant Pharmova Ltd</t>
  </si>
  <si>
    <t>PRABHU LAL MEENA</t>
  </si>
  <si>
    <t>RDS CORPORATE SERVICES PRIVATE LIMITED</t>
  </si>
  <si>
    <t>MTNL</t>
  </si>
  <si>
    <t>Maha Tel Nigam Ltd.</t>
  </si>
  <si>
    <t>PCBL LIMITED</t>
  </si>
  <si>
    <t>PLAZACABLE</t>
  </si>
  <si>
    <t>Plaza Wires Limited</t>
  </si>
  <si>
    <t>SKSE SECURITIES LTD</t>
  </si>
  <si>
    <t>SABAR</t>
  </si>
  <si>
    <t>Sabar Flex India Limited</t>
  </si>
  <si>
    <t>ANKIT GUPTA</t>
  </si>
  <si>
    <t>SELAN</t>
  </si>
  <si>
    <t>Selan Exploration Technol</t>
  </si>
  <si>
    <t>SHIVAMAUTO</t>
  </si>
  <si>
    <t>Shivam Autotech Limited</t>
  </si>
  <si>
    <t>SITINET</t>
  </si>
  <si>
    <t>Siti Networks Limited</t>
  </si>
  <si>
    <t>SPRL</t>
  </si>
  <si>
    <t>SP Refractories Limited</t>
  </si>
  <si>
    <t>SPEXTRA MULTIBIZ PRIVATE LIMITED</t>
  </si>
  <si>
    <t>TCPL Packaging Limited</t>
  </si>
  <si>
    <t>TROM</t>
  </si>
  <si>
    <t>Trom Industries Limited</t>
  </si>
  <si>
    <t>GROWTH SECURITIES PRIVATE LIMITED</t>
  </si>
  <si>
    <t>TVTODAY</t>
  </si>
  <si>
    <t>TV Today Network Limited</t>
  </si>
  <si>
    <t>ROHAN MANOJ SHAH</t>
  </si>
  <si>
    <t>AMIT  JAIN</t>
  </si>
  <si>
    <t>RAJESH SHANTILAL VAKHARIA</t>
  </si>
  <si>
    <t>DAVANGERE</t>
  </si>
  <si>
    <t>Davangere Sugar Company L</t>
  </si>
  <si>
    <t>GANESH S S</t>
  </si>
  <si>
    <t>NARENDRA  KUMAR</t>
  </si>
  <si>
    <t>SUNRISE GILTS &amp; SECURITIES PVT LTD</t>
  </si>
  <si>
    <t>LATTEYS</t>
  </si>
  <si>
    <t>Latteys Industries Ltd</t>
  </si>
  <si>
    <t>SHASHI  BANSAL</t>
  </si>
  <si>
    <t>ASHOKKUMAR RAMLAL BANSAL</t>
  </si>
  <si>
    <t>SUNFLOWER BROKING PRIVATE LIMITED</t>
  </si>
  <si>
    <t>WTICAB</t>
  </si>
  <si>
    <t>Wise Travel India Limited</t>
  </si>
  <si>
    <t>MASATYA TECHNOLOGIES PRIVATE LIMITED</t>
  </si>
  <si>
    <t>SOCIETE 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</si>
</sst>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62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9">
    <xf numFmtId="0" fontId="0" fillId="0" borderId="0"/>
    <xf numFmtId="0" fontId="4" fillId="0" borderId="22"/>
    <xf numFmtId="0" fontId="4" fillId="0" borderId="22"/>
    <xf numFmtId="0" fontId="41" fillId="0" borderId="29" applyNumberFormat="0" applyFill="0" applyAlignment="0" applyProtection="0"/>
    <xf numFmtId="0" fontId="42" fillId="0" borderId="30" applyNumberFormat="0" applyFill="0" applyAlignment="0" applyProtection="0"/>
    <xf numFmtId="0" fontId="43" fillId="0" borderId="31" applyNumberFormat="0" applyFill="0" applyAlignment="0" applyProtection="0"/>
    <xf numFmtId="0" fontId="47" fillId="12" borderId="32" applyNumberFormat="0" applyAlignment="0" applyProtection="0"/>
    <xf numFmtId="0" fontId="48" fillId="13" borderId="33" applyNumberFormat="0" applyAlignment="0" applyProtection="0"/>
    <xf numFmtId="0" fontId="49" fillId="13" borderId="32" applyNumberFormat="0" applyAlignment="0" applyProtection="0"/>
    <xf numFmtId="0" fontId="50" fillId="0" borderId="34" applyNumberFormat="0" applyFill="0" applyAlignment="0" applyProtection="0"/>
    <xf numFmtId="0" fontId="51" fillId="14" borderId="35" applyNumberFormat="0" applyAlignment="0" applyProtection="0"/>
    <xf numFmtId="0" fontId="54" fillId="0" borderId="37" applyNumberFormat="0" applyFill="0" applyAlignment="0" applyProtection="0"/>
    <xf numFmtId="0" fontId="3" fillId="0" borderId="22"/>
    <xf numFmtId="0" fontId="3" fillId="17" borderId="22" applyNumberFormat="0" applyBorder="0" applyAlignment="0" applyProtection="0"/>
    <xf numFmtId="0" fontId="3" fillId="21" borderId="22" applyNumberFormat="0" applyBorder="0" applyAlignment="0" applyProtection="0"/>
    <xf numFmtId="0" fontId="3" fillId="25" borderId="22" applyNumberFormat="0" applyBorder="0" applyAlignment="0" applyProtection="0"/>
    <xf numFmtId="0" fontId="3" fillId="29" borderId="22" applyNumberFormat="0" applyBorder="0" applyAlignment="0" applyProtection="0"/>
    <xf numFmtId="0" fontId="3" fillId="33" borderId="22" applyNumberFormat="0" applyBorder="0" applyAlignment="0" applyProtection="0"/>
    <xf numFmtId="0" fontId="3" fillId="37" borderId="22" applyNumberFormat="0" applyBorder="0" applyAlignment="0" applyProtection="0"/>
    <xf numFmtId="0" fontId="3" fillId="18" borderId="22" applyNumberFormat="0" applyBorder="0" applyAlignment="0" applyProtection="0"/>
    <xf numFmtId="0" fontId="3" fillId="22" borderId="22" applyNumberFormat="0" applyBorder="0" applyAlignment="0" applyProtection="0"/>
    <xf numFmtId="0" fontId="3" fillId="26" borderId="22" applyNumberFormat="0" applyBorder="0" applyAlignment="0" applyProtection="0"/>
    <xf numFmtId="0" fontId="3" fillId="30" borderId="22" applyNumberFormat="0" applyBorder="0" applyAlignment="0" applyProtection="0"/>
    <xf numFmtId="0" fontId="3" fillId="34" borderId="22" applyNumberFormat="0" applyBorder="0" applyAlignment="0" applyProtection="0"/>
    <xf numFmtId="0" fontId="3" fillId="38" borderId="22" applyNumberFormat="0" applyBorder="0" applyAlignment="0" applyProtection="0"/>
    <xf numFmtId="0" fontId="55" fillId="19" borderId="22" applyNumberFormat="0" applyBorder="0" applyAlignment="0" applyProtection="0"/>
    <xf numFmtId="0" fontId="55" fillId="23" borderId="22" applyNumberFormat="0" applyBorder="0" applyAlignment="0" applyProtection="0"/>
    <xf numFmtId="0" fontId="55" fillId="27" borderId="22" applyNumberFormat="0" applyBorder="0" applyAlignment="0" applyProtection="0"/>
    <xf numFmtId="0" fontId="55" fillId="31" borderId="22" applyNumberFormat="0" applyBorder="0" applyAlignment="0" applyProtection="0"/>
    <xf numFmtId="0" fontId="55" fillId="35" borderId="22" applyNumberFormat="0" applyBorder="0" applyAlignment="0" applyProtection="0"/>
    <xf numFmtId="0" fontId="55" fillId="39" borderId="22" applyNumberFormat="0" applyBorder="0" applyAlignment="0" applyProtection="0"/>
    <xf numFmtId="0" fontId="55" fillId="16" borderId="22" applyNumberFormat="0" applyBorder="0" applyAlignment="0" applyProtection="0"/>
    <xf numFmtId="0" fontId="55" fillId="20" borderId="22" applyNumberFormat="0" applyBorder="0" applyAlignment="0" applyProtection="0"/>
    <xf numFmtId="0" fontId="55" fillId="24" borderId="22" applyNumberFormat="0" applyBorder="0" applyAlignment="0" applyProtection="0"/>
    <xf numFmtId="0" fontId="55" fillId="28" borderId="22" applyNumberFormat="0" applyBorder="0" applyAlignment="0" applyProtection="0"/>
    <xf numFmtId="0" fontId="55" fillId="32" borderId="22" applyNumberFormat="0" applyBorder="0" applyAlignment="0" applyProtection="0"/>
    <xf numFmtId="0" fontId="55" fillId="36" borderId="22" applyNumberFormat="0" applyBorder="0" applyAlignment="0" applyProtection="0"/>
    <xf numFmtId="0" fontId="45" fillId="10" borderId="22" applyNumberFormat="0" applyBorder="0" applyAlignment="0" applyProtection="0"/>
    <xf numFmtId="0" fontId="53" fillId="0" borderId="22" applyNumberFormat="0" applyFill="0" applyBorder="0" applyAlignment="0" applyProtection="0"/>
    <xf numFmtId="0" fontId="44" fillId="9" borderId="22" applyNumberFormat="0" applyBorder="0" applyAlignment="0" applyProtection="0"/>
    <xf numFmtId="0" fontId="43" fillId="0" borderId="22" applyNumberFormat="0" applyFill="0" applyBorder="0" applyAlignment="0" applyProtection="0"/>
    <xf numFmtId="0" fontId="56" fillId="0" borderId="22" applyNumberFormat="0" applyFill="0" applyBorder="0" applyAlignment="0" applyProtection="0">
      <alignment vertical="top"/>
      <protection locked="0"/>
    </xf>
    <xf numFmtId="0" fontId="57" fillId="11" borderId="22" applyNumberFormat="0" applyBorder="0" applyAlignment="0" applyProtection="0"/>
    <xf numFmtId="0" fontId="4" fillId="0" borderId="22"/>
    <xf numFmtId="0" fontId="4" fillId="0" borderId="22"/>
    <xf numFmtId="0" fontId="3" fillId="15" borderId="36" applyNumberFormat="0" applyFont="0" applyAlignment="0" applyProtection="0"/>
    <xf numFmtId="9" fontId="3" fillId="0" borderId="22" applyFont="0" applyFill="0" applyBorder="0" applyAlignment="0" applyProtection="0"/>
    <xf numFmtId="0" fontId="58" fillId="0" borderId="22" applyNumberFormat="0" applyFill="0" applyBorder="0" applyAlignment="0" applyProtection="0"/>
    <xf numFmtId="0" fontId="52" fillId="0" borderId="22" applyNumberFormat="0" applyFill="0" applyBorder="0" applyAlignment="0" applyProtection="0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3" fillId="15" borderId="36" applyNumberFormat="0" applyFont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0" fillId="0" borderId="22" applyNumberFormat="0" applyFill="0" applyBorder="0" applyAlignment="0" applyProtection="0"/>
    <xf numFmtId="0" fontId="46" fillId="11" borderId="22" applyNumberFormat="0" applyBorder="0" applyAlignment="0" applyProtection="0"/>
    <xf numFmtId="0" fontId="3" fillId="19" borderId="22" applyNumberFormat="0" applyBorder="0" applyAlignment="0" applyProtection="0"/>
    <xf numFmtId="0" fontId="3" fillId="23" borderId="22" applyNumberFormat="0" applyBorder="0" applyAlignment="0" applyProtection="0"/>
    <xf numFmtId="0" fontId="3" fillId="27" borderId="22" applyNumberFormat="0" applyBorder="0" applyAlignment="0" applyProtection="0"/>
    <xf numFmtId="0" fontId="3" fillId="31" borderId="22" applyNumberFormat="0" applyBorder="0" applyAlignment="0" applyProtection="0"/>
    <xf numFmtId="0" fontId="3" fillId="35" borderId="22" applyNumberFormat="0" applyBorder="0" applyAlignment="0" applyProtection="0"/>
    <xf numFmtId="0" fontId="3" fillId="39" borderId="22" applyNumberFormat="0" applyBorder="0" applyAlignment="0" applyProtection="0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59" fillId="0" borderId="22"/>
    <xf numFmtId="0" fontId="60" fillId="0" borderId="22"/>
    <xf numFmtId="0" fontId="1" fillId="0" borderId="22"/>
    <xf numFmtId="0" fontId="1" fillId="17" borderId="22" applyNumberFormat="0" applyBorder="0" applyAlignment="0" applyProtection="0"/>
    <xf numFmtId="0" fontId="1" fillId="21" borderId="22" applyNumberFormat="0" applyBorder="0" applyAlignment="0" applyProtection="0"/>
    <xf numFmtId="0" fontId="1" fillId="25" borderId="22" applyNumberFormat="0" applyBorder="0" applyAlignment="0" applyProtection="0"/>
    <xf numFmtId="0" fontId="1" fillId="29" borderId="22" applyNumberFormat="0" applyBorder="0" applyAlignment="0" applyProtection="0"/>
    <xf numFmtId="0" fontId="1" fillId="33" borderId="22" applyNumberFormat="0" applyBorder="0" applyAlignment="0" applyProtection="0"/>
    <xf numFmtId="0" fontId="1" fillId="37" borderId="22" applyNumberFormat="0" applyBorder="0" applyAlignment="0" applyProtection="0"/>
    <xf numFmtId="0" fontId="1" fillId="18" borderId="22" applyNumberFormat="0" applyBorder="0" applyAlignment="0" applyProtection="0"/>
    <xf numFmtId="0" fontId="1" fillId="22" borderId="22" applyNumberFormat="0" applyBorder="0" applyAlignment="0" applyProtection="0"/>
    <xf numFmtId="0" fontId="1" fillId="26" borderId="22" applyNumberFormat="0" applyBorder="0" applyAlignment="0" applyProtection="0"/>
    <xf numFmtId="0" fontId="1" fillId="30" borderId="22" applyNumberFormat="0" applyBorder="0" applyAlignment="0" applyProtection="0"/>
    <xf numFmtId="0" fontId="1" fillId="34" borderId="22" applyNumberFormat="0" applyBorder="0" applyAlignment="0" applyProtection="0"/>
    <xf numFmtId="0" fontId="1" fillId="38" borderId="22" applyNumberFormat="0" applyBorder="0" applyAlignment="0" applyProtection="0"/>
    <xf numFmtId="0" fontId="1" fillId="15" borderId="36" applyNumberFormat="0" applyFont="0" applyAlignment="0" applyProtection="0"/>
    <xf numFmtId="9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1" fillId="15" borderId="36" applyNumberFormat="0" applyFont="0" applyAlignment="0" applyProtection="0"/>
    <xf numFmtId="0" fontId="1" fillId="19" borderId="22" applyNumberFormat="0" applyBorder="0" applyAlignment="0" applyProtection="0"/>
    <xf numFmtId="0" fontId="1" fillId="23" borderId="22" applyNumberFormat="0" applyBorder="0" applyAlignment="0" applyProtection="0"/>
    <xf numFmtId="0" fontId="1" fillId="27" borderId="22" applyNumberFormat="0" applyBorder="0" applyAlignment="0" applyProtection="0"/>
    <xf numFmtId="0" fontId="1" fillId="31" borderId="22" applyNumberFormat="0" applyBorder="0" applyAlignment="0" applyProtection="0"/>
    <xf numFmtId="0" fontId="1" fillId="35" borderId="22" applyNumberFormat="0" applyBorder="0" applyAlignment="0" applyProtection="0"/>
    <xf numFmtId="0" fontId="1" fillId="39" borderId="22" applyNumberFormat="0" applyBorder="0" applyAlignment="0" applyProtection="0"/>
    <xf numFmtId="43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4" fillId="0" borderId="22"/>
  </cellStyleXfs>
  <cellXfs count="307">
    <xf numFmtId="0" fontId="0" fillId="0" borderId="0" xfId="0"/>
    <xf numFmtId="0" fontId="4" fillId="2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/>
    </xf>
    <xf numFmtId="15" fontId="7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0" borderId="2" xfId="0" applyFont="1" applyBorder="1"/>
    <xf numFmtId="0" fontId="4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11" fillId="0" borderId="7" xfId="0" applyFont="1" applyBorder="1"/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2" xfId="0" applyFont="1" applyFill="1" applyBorder="1"/>
    <xf numFmtId="10" fontId="4" fillId="2" borderId="1" xfId="0" applyNumberFormat="1" applyFont="1" applyFill="1" applyBorder="1"/>
    <xf numFmtId="0" fontId="4" fillId="3" borderId="1" xfId="0" applyFont="1" applyFill="1" applyBorder="1"/>
    <xf numFmtId="0" fontId="12" fillId="5" borderId="1" xfId="0" applyFont="1" applyFill="1" applyBorder="1" applyAlignment="1">
      <alignment wrapText="1"/>
    </xf>
    <xf numFmtId="0" fontId="7" fillId="2" borderId="1" xfId="0" applyFont="1" applyFill="1" applyBorder="1"/>
    <xf numFmtId="0" fontId="13" fillId="2" borderId="1" xfId="0" applyFont="1" applyFill="1" applyBorder="1"/>
    <xf numFmtId="0" fontId="7" fillId="4" borderId="1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18" xfId="0" applyFont="1" applyBorder="1"/>
    <xf numFmtId="2" fontId="7" fillId="0" borderId="2" xfId="0" applyNumberFormat="1" applyFont="1" applyBorder="1"/>
    <xf numFmtId="0" fontId="7" fillId="0" borderId="2" xfId="0" applyFont="1" applyBorder="1"/>
    <xf numFmtId="2" fontId="4" fillId="0" borderId="2" xfId="0" applyNumberFormat="1" applyFont="1" applyBorder="1"/>
    <xf numFmtId="0" fontId="4" fillId="0" borderId="0" xfId="0" applyFont="1"/>
    <xf numFmtId="15" fontId="4" fillId="0" borderId="0" xfId="0" applyNumberFormat="1" applyFon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15" fillId="0" borderId="0" xfId="0" applyFont="1"/>
    <xf numFmtId="10" fontId="15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/>
    </xf>
    <xf numFmtId="0" fontId="18" fillId="2" borderId="1" xfId="0" applyFont="1" applyFill="1" applyBorder="1"/>
    <xf numFmtId="2" fontId="4" fillId="2" borderId="1" xfId="0" applyNumberFormat="1" applyFont="1" applyFill="1" applyBorder="1"/>
    <xf numFmtId="2" fontId="4" fillId="3" borderId="1" xfId="0" applyNumberFormat="1" applyFont="1" applyFill="1" applyBorder="1"/>
    <xf numFmtId="2" fontId="7" fillId="4" borderId="15" xfId="0" applyNumberFormat="1" applyFont="1" applyFill="1" applyBorder="1" applyAlignment="1">
      <alignment horizontal="center" vertical="center" wrapText="1"/>
    </xf>
    <xf numFmtId="2" fontId="7" fillId="4" borderId="17" xfId="0" applyNumberFormat="1" applyFont="1" applyFill="1" applyBorder="1" applyAlignment="1">
      <alignment horizontal="center"/>
    </xf>
    <xf numFmtId="2" fontId="7" fillId="4" borderId="17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16" fillId="0" borderId="2" xfId="0" applyFont="1" applyBorder="1"/>
    <xf numFmtId="0" fontId="4" fillId="0" borderId="0" xfId="0" applyFont="1" applyAlignment="1">
      <alignment horizontal="center"/>
    </xf>
    <xf numFmtId="0" fontId="19" fillId="2" borderId="1" xfId="0" applyFont="1" applyFill="1" applyBorder="1" applyAlignment="1">
      <alignment horizontal="right"/>
    </xf>
    <xf numFmtId="2" fontId="19" fillId="2" borderId="1" xfId="0" applyNumberFormat="1" applyFont="1" applyFill="1" applyBorder="1" applyAlignment="1">
      <alignment horizontal="right"/>
    </xf>
    <xf numFmtId="0" fontId="20" fillId="2" borderId="1" xfId="0" applyFont="1" applyFill="1" applyBorder="1"/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4" fontId="19" fillId="2" borderId="1" xfId="0" applyNumberFormat="1" applyFont="1" applyFill="1" applyBorder="1" applyAlignment="1">
      <alignment horizontal="right"/>
    </xf>
    <xf numFmtId="0" fontId="24" fillId="2" borderId="1" xfId="0" applyFont="1" applyFill="1" applyBorder="1"/>
    <xf numFmtId="0" fontId="25" fillId="2" borderId="1" xfId="0" applyFont="1" applyFill="1" applyBorder="1"/>
    <xf numFmtId="0" fontId="26" fillId="2" borderId="1" xfId="0" applyFont="1" applyFill="1" applyBorder="1"/>
    <xf numFmtId="0" fontId="28" fillId="2" borderId="1" xfId="0" applyFont="1" applyFill="1" applyBorder="1"/>
    <xf numFmtId="0" fontId="7" fillId="0" borderId="0" xfId="0" applyFont="1"/>
    <xf numFmtId="15" fontId="25" fillId="2" borderId="1" xfId="0" applyNumberFormat="1" applyFont="1" applyFill="1" applyBorder="1"/>
    <xf numFmtId="164" fontId="29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 wrapText="1"/>
    </xf>
    <xf numFmtId="2" fontId="30" fillId="2" borderId="1" xfId="0" applyNumberFormat="1" applyFont="1" applyFill="1" applyBorder="1" applyAlignment="1">
      <alignment wrapText="1"/>
    </xf>
    <xf numFmtId="0" fontId="30" fillId="2" borderId="1" xfId="0" applyFont="1" applyFill="1" applyBorder="1" applyAlignment="1">
      <alignment horizontal="left" wrapText="1"/>
    </xf>
    <xf numFmtId="0" fontId="30" fillId="2" borderId="1" xfId="0" applyFont="1" applyFill="1" applyBorder="1"/>
    <xf numFmtId="164" fontId="29" fillId="3" borderId="1" xfId="0" applyNumberFormat="1" applyFont="1" applyFill="1" applyBorder="1" applyAlignment="1">
      <alignment horizontal="left" wrapText="1"/>
    </xf>
    <xf numFmtId="0" fontId="30" fillId="3" borderId="1" xfId="0" applyFont="1" applyFill="1" applyBorder="1" applyAlignment="1">
      <alignment horizontal="center" wrapText="1"/>
    </xf>
    <xf numFmtId="2" fontId="30" fillId="3" borderId="1" xfId="0" applyNumberFormat="1" applyFont="1" applyFill="1" applyBorder="1" applyAlignment="1">
      <alignment wrapText="1"/>
    </xf>
    <xf numFmtId="0" fontId="30" fillId="3" borderId="1" xfId="0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/>
    </xf>
    <xf numFmtId="164" fontId="32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 wrapText="1"/>
    </xf>
    <xf numFmtId="164" fontId="7" fillId="4" borderId="2" xfId="0" applyNumberFormat="1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left"/>
    </xf>
    <xf numFmtId="3" fontId="4" fillId="0" borderId="2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35" fillId="5" borderId="1" xfId="0" applyFont="1" applyFill="1" applyBorder="1" applyAlignment="1">
      <alignment horizontal="center" wrapText="1"/>
    </xf>
    <xf numFmtId="0" fontId="36" fillId="2" borderId="1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/>
    <xf numFmtId="0" fontId="7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5" fontId="4" fillId="2" borderId="1" xfId="0" applyNumberFormat="1" applyFont="1" applyFill="1" applyBorder="1" applyAlignment="1">
      <alignment horizontal="center" vertical="center"/>
    </xf>
    <xf numFmtId="43" fontId="37" fillId="2" borderId="1" xfId="0" applyNumberFormat="1" applyFont="1" applyFill="1" applyBorder="1" applyAlignment="1">
      <alignment horizontal="left" vertical="center"/>
    </xf>
    <xf numFmtId="43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43" fontId="4" fillId="0" borderId="0" xfId="0" applyNumberFormat="1" applyFont="1"/>
    <xf numFmtId="0" fontId="7" fillId="2" borderId="1" xfId="0" applyFont="1" applyFill="1" applyBorder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left"/>
    </xf>
    <xf numFmtId="2" fontId="30" fillId="0" borderId="0" xfId="0" applyNumberFormat="1" applyFont="1" applyAlignment="1">
      <alignment horizontal="center"/>
    </xf>
    <xf numFmtId="1" fontId="30" fillId="2" borderId="1" xfId="0" applyNumberFormat="1" applyFont="1" applyFill="1" applyBorder="1" applyAlignment="1">
      <alignment horizontal="center"/>
    </xf>
    <xf numFmtId="9" fontId="30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5" fontId="30" fillId="2" borderId="1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 wrapText="1"/>
    </xf>
    <xf numFmtId="0" fontId="32" fillId="0" borderId="25" xfId="0" applyFont="1" applyBorder="1"/>
    <xf numFmtId="0" fontId="7" fillId="4" borderId="3" xfId="0" applyFont="1" applyFill="1" applyBorder="1" applyAlignment="1">
      <alignment horizontal="center" wrapText="1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5" fontId="32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top"/>
    </xf>
    <xf numFmtId="15" fontId="30" fillId="2" borderId="1" xfId="0" applyNumberFormat="1" applyFont="1" applyFill="1" applyBorder="1" applyAlignment="1">
      <alignment horizontal="center" vertical="center" wrapText="1"/>
    </xf>
    <xf numFmtId="15" fontId="30" fillId="2" borderId="1" xfId="0" applyNumberFormat="1" applyFont="1" applyFill="1" applyBorder="1" applyAlignment="1">
      <alignment horizontal="left"/>
    </xf>
    <xf numFmtId="2" fontId="30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center" vertical="center" wrapText="1"/>
    </xf>
    <xf numFmtId="1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 wrapText="1"/>
    </xf>
    <xf numFmtId="10" fontId="4" fillId="7" borderId="2" xfId="0" applyNumberFormat="1" applyFont="1" applyFill="1" applyBorder="1" applyAlignment="1">
      <alignment horizontal="center" vertical="center" wrapText="1"/>
    </xf>
    <xf numFmtId="167" fontId="4" fillId="7" borderId="2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left"/>
    </xf>
    <xf numFmtId="1" fontId="4" fillId="8" borderId="2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 vertical="center" wrapText="1"/>
    </xf>
    <xf numFmtId="10" fontId="4" fillId="8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/>
    <xf numFmtId="9" fontId="4" fillId="8" borderId="2" xfId="0" applyNumberFormat="1" applyFont="1" applyFill="1" applyBorder="1" applyAlignment="1">
      <alignment horizontal="center"/>
    </xf>
    <xf numFmtId="168" fontId="4" fillId="8" borderId="2" xfId="0" applyNumberFormat="1" applyFont="1" applyFill="1" applyBorder="1" applyAlignment="1">
      <alignment horizontal="center" vertical="center" wrapText="1"/>
    </xf>
    <xf numFmtId="15" fontId="4" fillId="8" borderId="2" xfId="0" applyNumberFormat="1" applyFont="1" applyFill="1" applyBorder="1"/>
    <xf numFmtId="1" fontId="4" fillId="6" borderId="2" xfId="0" applyNumberFormat="1" applyFont="1" applyFill="1" applyBorder="1" applyAlignment="1">
      <alignment horizontal="center" vertical="center" wrapText="1"/>
    </xf>
    <xf numFmtId="167" fontId="4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4" fillId="6" borderId="2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 vertical="center" wrapText="1"/>
    </xf>
    <xf numFmtId="9" fontId="4" fillId="6" borderId="2" xfId="0" applyNumberFormat="1" applyFont="1" applyFill="1" applyBorder="1" applyAlignment="1">
      <alignment horizontal="center"/>
    </xf>
    <xf numFmtId="1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10" fontId="4" fillId="7" borderId="3" xfId="0" applyNumberFormat="1" applyFont="1" applyFill="1" applyBorder="1" applyAlignment="1">
      <alignment horizontal="center" vertical="center" wrapText="1"/>
    </xf>
    <xf numFmtId="167" fontId="4" fillId="7" borderId="3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/>
    </xf>
    <xf numFmtId="167" fontId="4" fillId="8" borderId="2" xfId="0" applyNumberFormat="1" applyFont="1" applyFill="1" applyBorder="1" applyAlignment="1">
      <alignment horizontal="center" vertical="center"/>
    </xf>
    <xf numFmtId="2" fontId="4" fillId="8" borderId="2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 wrapText="1"/>
    </xf>
    <xf numFmtId="1" fontId="4" fillId="8" borderId="3" xfId="0" applyNumberFormat="1" applyFont="1" applyFill="1" applyBorder="1" applyAlignment="1">
      <alignment horizontal="center" vertical="center"/>
    </xf>
    <xf numFmtId="167" fontId="4" fillId="8" borderId="3" xfId="0" applyNumberFormat="1" applyFont="1" applyFill="1" applyBorder="1" applyAlignment="1">
      <alignment horizontal="center" vertical="center"/>
    </xf>
    <xf numFmtId="0" fontId="4" fillId="8" borderId="3" xfId="0" applyFont="1" applyFill="1" applyBorder="1"/>
    <xf numFmtId="0" fontId="4" fillId="8" borderId="3" xfId="0" applyFont="1" applyFill="1" applyBorder="1" applyAlignment="1">
      <alignment horizontal="center"/>
    </xf>
    <xf numFmtId="2" fontId="4" fillId="8" borderId="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 vertical="center" wrapText="1"/>
    </xf>
    <xf numFmtId="167" fontId="4" fillId="2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2" fontId="4" fillId="2" borderId="27" xfId="0" applyNumberFormat="1" applyFont="1" applyFill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165" fontId="37" fillId="0" borderId="28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2" fontId="38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5" fontId="4" fillId="0" borderId="28" xfId="0" applyNumberFormat="1" applyFont="1" applyBorder="1" applyAlignment="1">
      <alignment horizontal="center" vertical="center"/>
    </xf>
    <xf numFmtId="43" fontId="37" fillId="0" borderId="28" xfId="0" applyNumberFormat="1" applyFont="1" applyBorder="1" applyAlignment="1">
      <alignment horizontal="center" vertical="top"/>
    </xf>
    <xf numFmtId="10" fontId="38" fillId="0" borderId="28" xfId="0" applyNumberFormat="1" applyFont="1" applyBorder="1" applyAlignment="1">
      <alignment horizontal="center" vertical="center" wrapText="1"/>
    </xf>
    <xf numFmtId="16" fontId="38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left"/>
    </xf>
    <xf numFmtId="0" fontId="7" fillId="4" borderId="23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/>
    </xf>
    <xf numFmtId="0" fontId="4" fillId="2" borderId="22" xfId="0" applyFont="1" applyFill="1" applyBorder="1"/>
    <xf numFmtId="0" fontId="16" fillId="0" borderId="7" xfId="0" applyFont="1" applyBorder="1"/>
    <xf numFmtId="2" fontId="4" fillId="0" borderId="7" xfId="0" applyNumberFormat="1" applyFont="1" applyBorder="1"/>
    <xf numFmtId="0" fontId="4" fillId="0" borderId="7" xfId="0" applyFont="1" applyBorder="1"/>
    <xf numFmtId="0" fontId="7" fillId="0" borderId="28" xfId="1" applyFont="1" applyBorder="1"/>
    <xf numFmtId="2" fontId="7" fillId="0" borderId="28" xfId="1" applyNumberFormat="1" applyFont="1" applyBorder="1" applyAlignment="1">
      <alignment horizontal="right"/>
    </xf>
    <xf numFmtId="2" fontId="7" fillId="0" borderId="28" xfId="1" applyNumberFormat="1" applyFont="1" applyBorder="1"/>
    <xf numFmtId="10" fontId="7" fillId="0" borderId="28" xfId="46" applyNumberFormat="1" applyFont="1" applyBorder="1"/>
    <xf numFmtId="0" fontId="7" fillId="4" borderId="7" xfId="0" applyFont="1" applyFill="1" applyBorder="1" applyAlignment="1">
      <alignment horizontal="center"/>
    </xf>
    <xf numFmtId="0" fontId="4" fillId="0" borderId="22" xfId="0" applyFont="1" applyBorder="1"/>
    <xf numFmtId="15" fontId="4" fillId="0" borderId="22" xfId="0" applyNumberFormat="1" applyFont="1" applyBorder="1"/>
    <xf numFmtId="2" fontId="4" fillId="0" borderId="22" xfId="0" applyNumberFormat="1" applyFont="1" applyBorder="1"/>
    <xf numFmtId="2" fontId="4" fillId="0" borderId="22" xfId="0" applyNumberFormat="1" applyFont="1" applyBorder="1" applyAlignment="1">
      <alignment horizontal="right"/>
    </xf>
    <xf numFmtId="0" fontId="15" fillId="0" borderId="22" xfId="0" applyFont="1" applyBorder="1"/>
    <xf numFmtId="10" fontId="15" fillId="2" borderId="22" xfId="0" applyNumberFormat="1" applyFont="1" applyFill="1" applyBorder="1" applyAlignment="1">
      <alignment horizontal="center"/>
    </xf>
    <xf numFmtId="0" fontId="4" fillId="0" borderId="28" xfId="0" applyFont="1" applyBorder="1"/>
    <xf numFmtId="0" fontId="16" fillId="0" borderId="28" xfId="0" applyFont="1" applyBorder="1"/>
    <xf numFmtId="2" fontId="4" fillId="0" borderId="28" xfId="0" applyNumberFormat="1" applyFont="1" applyBorder="1"/>
    <xf numFmtId="15" fontId="54" fillId="0" borderId="28" xfId="12" applyNumberFormat="1" applyFont="1" applyBorder="1"/>
    <xf numFmtId="2" fontId="4" fillId="0" borderId="28" xfId="1" applyNumberFormat="1" applyBorder="1"/>
    <xf numFmtId="15" fontId="2" fillId="0" borderId="28" xfId="12" applyNumberFormat="1" applyFont="1" applyBorder="1"/>
    <xf numFmtId="2" fontId="4" fillId="0" borderId="28" xfId="1" applyNumberFormat="1" applyBorder="1" applyAlignment="1">
      <alignment horizontal="right"/>
    </xf>
    <xf numFmtId="0" fontId="4" fillId="0" borderId="28" xfId="1" applyBorder="1"/>
    <xf numFmtId="10" fontId="4" fillId="0" borderId="28" xfId="46" applyNumberFormat="1" applyFont="1" applyBorder="1"/>
    <xf numFmtId="0" fontId="2" fillId="0" borderId="28" xfId="12" applyFont="1" applyBorder="1" applyAlignment="1">
      <alignment horizontal="left"/>
    </xf>
    <xf numFmtId="49" fontId="2" fillId="0" borderId="28" xfId="12" applyNumberFormat="1" applyFont="1" applyBorder="1"/>
    <xf numFmtId="0" fontId="2" fillId="0" borderId="28" xfId="12" applyFont="1" applyBorder="1"/>
    <xf numFmtId="0" fontId="4" fillId="0" borderId="28" xfId="0" applyFont="1" applyBorder="1" applyAlignment="1">
      <alignment horizontal="left"/>
    </xf>
    <xf numFmtId="16" fontId="37" fillId="0" borderId="22" xfId="0" applyNumberFormat="1" applyFont="1" applyBorder="1" applyAlignment="1">
      <alignment horizontal="center" vertical="center"/>
    </xf>
    <xf numFmtId="0" fontId="37" fillId="0" borderId="28" xfId="0" applyFont="1" applyBorder="1"/>
    <xf numFmtId="16" fontId="37" fillId="0" borderId="2" xfId="0" applyNumberFormat="1" applyFont="1" applyBorder="1" applyAlignment="1">
      <alignment horizontal="center" vertical="center"/>
    </xf>
    <xf numFmtId="0" fontId="7" fillId="4" borderId="22" xfId="0" applyFont="1" applyFill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1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left"/>
    </xf>
    <xf numFmtId="0" fontId="4" fillId="7" borderId="7" xfId="0" applyFont="1" applyFill="1" applyBorder="1" applyAlignment="1">
      <alignment horizontal="center"/>
    </xf>
    <xf numFmtId="2" fontId="4" fillId="7" borderId="7" xfId="0" applyNumberFormat="1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left" vertical="center" wrapText="1"/>
    </xf>
    <xf numFmtId="16" fontId="37" fillId="40" borderId="22" xfId="0" applyNumberFormat="1" applyFont="1" applyFill="1" applyBorder="1" applyAlignment="1">
      <alignment horizontal="center" vertical="center"/>
    </xf>
    <xf numFmtId="0" fontId="37" fillId="40" borderId="0" xfId="0" applyFont="1" applyFill="1"/>
    <xf numFmtId="0" fontId="37" fillId="40" borderId="0" xfId="0" applyFont="1" applyFill="1" applyAlignment="1">
      <alignment horizontal="center" vertical="center"/>
    </xf>
    <xf numFmtId="165" fontId="37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7" fillId="0" borderId="22" xfId="0" applyNumberFormat="1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10" fontId="37" fillId="0" borderId="28" xfId="0" applyNumberFormat="1" applyFont="1" applyBorder="1" applyAlignment="1">
      <alignment horizontal="center" vertical="center" wrapText="1"/>
    </xf>
    <xf numFmtId="0" fontId="37" fillId="41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center" vertical="center"/>
    </xf>
    <xf numFmtId="167" fontId="4" fillId="44" borderId="2" xfId="0" applyNumberFormat="1" applyFont="1" applyFill="1" applyBorder="1" applyAlignment="1">
      <alignment horizontal="center" vertical="center"/>
    </xf>
    <xf numFmtId="0" fontId="16" fillId="43" borderId="2" xfId="0" applyFont="1" applyFill="1" applyBorder="1"/>
    <xf numFmtId="0" fontId="16" fillId="43" borderId="2" xfId="0" applyFont="1" applyFill="1" applyBorder="1" applyAlignment="1">
      <alignment horizontal="center"/>
    </xf>
    <xf numFmtId="0" fontId="4" fillId="43" borderId="2" xfId="0" applyFont="1" applyFill="1" applyBorder="1" applyAlignment="1">
      <alignment horizontal="center"/>
    </xf>
    <xf numFmtId="0" fontId="4" fillId="45" borderId="4" xfId="0" applyFont="1" applyFill="1" applyBorder="1" applyAlignment="1">
      <alignment horizontal="center"/>
    </xf>
    <xf numFmtId="2" fontId="4" fillId="45" borderId="2" xfId="0" applyNumberFormat="1" applyFont="1" applyFill="1" applyBorder="1" applyAlignment="1">
      <alignment horizontal="center" vertical="center" wrapText="1"/>
    </xf>
    <xf numFmtId="10" fontId="4" fillId="45" borderId="2" xfId="0" applyNumberFormat="1" applyFont="1" applyFill="1" applyBorder="1" applyAlignment="1">
      <alignment horizontal="center" vertical="center" wrapText="1"/>
    </xf>
    <xf numFmtId="0" fontId="4" fillId="45" borderId="2" xfId="0" applyFont="1" applyFill="1" applyBorder="1" applyAlignment="1">
      <alignment horizontal="center"/>
    </xf>
    <xf numFmtId="167" fontId="4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7" fillId="4" borderId="28" xfId="0" applyFont="1" applyFill="1" applyBorder="1" applyAlignment="1">
      <alignment horizontal="left" vertical="center" wrapText="1"/>
    </xf>
    <xf numFmtId="2" fontId="37" fillId="41" borderId="28" xfId="0" applyNumberFormat="1" applyFont="1" applyFill="1" applyBorder="1" applyAlignment="1">
      <alignment horizontal="center" vertical="center"/>
    </xf>
    <xf numFmtId="10" fontId="37" fillId="41" borderId="28" xfId="0" applyNumberFormat="1" applyFont="1" applyFill="1" applyBorder="1" applyAlignment="1">
      <alignment horizontal="center" vertical="center" wrapText="1"/>
    </xf>
    <xf numFmtId="16" fontId="37" fillId="41" borderId="28" xfId="0" applyNumberFormat="1" applyFont="1" applyFill="1" applyBorder="1" applyAlignment="1">
      <alignment horizontal="center" vertical="center"/>
    </xf>
    <xf numFmtId="2" fontId="38" fillId="42" borderId="28" xfId="0" applyNumberFormat="1" applyFont="1" applyFill="1" applyBorder="1" applyAlignment="1">
      <alignment horizontal="center" vertical="center"/>
    </xf>
    <xf numFmtId="165" fontId="37" fillId="42" borderId="28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/>
    </xf>
    <xf numFmtId="0" fontId="0" fillId="0" borderId="22" xfId="0" applyBorder="1"/>
    <xf numFmtId="0" fontId="37" fillId="0" borderId="22" xfId="0" applyFont="1" applyBorder="1"/>
    <xf numFmtId="0" fontId="38" fillId="0" borderId="22" xfId="0" applyFont="1" applyBorder="1" applyAlignment="1">
      <alignment horizontal="center" vertical="center"/>
    </xf>
    <xf numFmtId="2" fontId="38" fillId="0" borderId="22" xfId="0" applyNumberFormat="1" applyFont="1" applyBorder="1" applyAlignment="1">
      <alignment horizontal="center" vertical="center"/>
    </xf>
    <xf numFmtId="166" fontId="37" fillId="0" borderId="22" xfId="0" applyNumberFormat="1" applyFont="1" applyBorder="1" applyAlignment="1">
      <alignment horizontal="center" vertical="center"/>
    </xf>
    <xf numFmtId="166" fontId="37" fillId="0" borderId="28" xfId="0" applyNumberFormat="1" applyFont="1" applyBorder="1" applyAlignment="1">
      <alignment horizontal="center" vertical="center"/>
    </xf>
    <xf numFmtId="0" fontId="4" fillId="0" borderId="23" xfId="0" applyFont="1" applyBorder="1"/>
    <xf numFmtId="0" fontId="16" fillId="0" borderId="38" xfId="0" applyFont="1" applyBorder="1"/>
    <xf numFmtId="2" fontId="4" fillId="0" borderId="38" xfId="0" applyNumberFormat="1" applyFont="1" applyBorder="1"/>
    <xf numFmtId="0" fontId="4" fillId="0" borderId="38" xfId="0" applyFont="1" applyBorder="1"/>
    <xf numFmtId="0" fontId="4" fillId="2" borderId="28" xfId="0" applyFont="1" applyFill="1" applyBorder="1"/>
    <xf numFmtId="0" fontId="4" fillId="0" borderId="39" xfId="0" applyFont="1" applyBorder="1" applyAlignment="1">
      <alignment horizontal="left"/>
    </xf>
    <xf numFmtId="0" fontId="4" fillId="2" borderId="38" xfId="0" applyFont="1" applyFill="1" applyBorder="1"/>
    <xf numFmtId="0" fontId="0" fillId="0" borderId="28" xfId="0" applyBorder="1"/>
    <xf numFmtId="0" fontId="19" fillId="2" borderId="22" xfId="0" applyFont="1" applyFill="1" applyBorder="1" applyAlignment="1">
      <alignment horizontal="right"/>
    </xf>
    <xf numFmtId="2" fontId="19" fillId="2" borderId="22" xfId="0" applyNumberFormat="1" applyFont="1" applyFill="1" applyBorder="1" applyAlignment="1">
      <alignment horizontal="right"/>
    </xf>
    <xf numFmtId="0" fontId="37" fillId="0" borderId="28" xfId="0" applyFont="1" applyFill="1" applyBorder="1" applyAlignment="1">
      <alignment horizontal="center" vertical="center"/>
    </xf>
    <xf numFmtId="16" fontId="37" fillId="0" borderId="28" xfId="0" applyNumberFormat="1" applyFont="1" applyFill="1" applyBorder="1" applyAlignment="1">
      <alignment horizontal="center" vertical="center"/>
    </xf>
    <xf numFmtId="0" fontId="37" fillId="0" borderId="28" xfId="0" applyFont="1" applyFill="1" applyBorder="1"/>
    <xf numFmtId="0" fontId="38" fillId="0" borderId="28" xfId="0" applyFont="1" applyFill="1" applyBorder="1" applyAlignment="1">
      <alignment horizontal="center" vertical="center"/>
    </xf>
    <xf numFmtId="2" fontId="38" fillId="0" borderId="28" xfId="0" applyNumberFormat="1" applyFont="1" applyFill="1" applyBorder="1" applyAlignment="1">
      <alignment horizontal="center" vertical="center"/>
    </xf>
    <xf numFmtId="166" fontId="37" fillId="0" borderId="28" xfId="0" applyNumberFormat="1" applyFont="1" applyFill="1" applyBorder="1" applyAlignment="1">
      <alignment horizontal="center" vertical="center"/>
    </xf>
    <xf numFmtId="0" fontId="4" fillId="42" borderId="28" xfId="0" applyFont="1" applyFill="1" applyBorder="1" applyAlignment="1">
      <alignment horizontal="center" vertical="center"/>
    </xf>
    <xf numFmtId="15" fontId="4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left"/>
    </xf>
    <xf numFmtId="43" fontId="37" fillId="42" borderId="28" xfId="0" applyNumberFormat="1" applyFont="1" applyFill="1" applyBorder="1" applyAlignment="1">
      <alignment horizontal="center" vertical="top"/>
    </xf>
    <xf numFmtId="0" fontId="61" fillId="0" borderId="0" xfId="0" applyFont="1"/>
    <xf numFmtId="0" fontId="7" fillId="4" borderId="12" xfId="0" applyFont="1" applyFill="1" applyBorder="1" applyAlignment="1">
      <alignment horizontal="center" vertical="center" wrapText="1"/>
    </xf>
    <xf numFmtId="0" fontId="14" fillId="0" borderId="13" xfId="0" applyFont="1" applyBorder="1"/>
    <xf numFmtId="0" fontId="14" fillId="0" borderId="14" xfId="0" applyFont="1" applyBorder="1"/>
    <xf numFmtId="0" fontId="7" fillId="4" borderId="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7" fillId="4" borderId="10" xfId="0" applyFont="1" applyFill="1" applyBorder="1" applyAlignment="1">
      <alignment horizontal="left" vertical="center" wrapText="1"/>
    </xf>
    <xf numFmtId="0" fontId="14" fillId="0" borderId="27" xfId="0" applyFont="1" applyBorder="1"/>
    <xf numFmtId="0" fontId="14" fillId="0" borderId="19" xfId="0" applyFont="1" applyBorder="1"/>
    <xf numFmtId="0" fontId="7" fillId="4" borderId="10" xfId="0" applyFont="1" applyFill="1" applyBorder="1" applyAlignment="1">
      <alignment horizontal="center" vertical="center" wrapText="1"/>
    </xf>
    <xf numFmtId="0" fontId="27" fillId="2" borderId="21" xfId="0" applyFont="1" applyFill="1" applyBorder="1"/>
    <xf numFmtId="0" fontId="14" fillId="0" borderId="22" xfId="0" applyFont="1" applyBorder="1"/>
    <xf numFmtId="2" fontId="32" fillId="2" borderId="21" xfId="0" applyNumberFormat="1" applyFont="1" applyFill="1" applyBorder="1" applyAlignment="1">
      <alignment horizontal="left" wrapText="1"/>
    </xf>
  </cellXfs>
  <cellStyles count="119">
    <cellStyle name="20% - Accent1 2" xfId="13"/>
    <cellStyle name="20% - Accent1 2 2" xfId="94"/>
    <cellStyle name="20% - Accent2 2" xfId="14"/>
    <cellStyle name="20% - Accent2 2 2" xfId="95"/>
    <cellStyle name="20% - Accent3 2" xfId="15"/>
    <cellStyle name="20% - Accent3 2 2" xfId="96"/>
    <cellStyle name="20% - Accent4 2" xfId="16"/>
    <cellStyle name="20% - Accent4 2 2" xfId="97"/>
    <cellStyle name="20% - Accent5 2" xfId="17"/>
    <cellStyle name="20% - Accent5 2 2" xfId="98"/>
    <cellStyle name="20% - Accent6 2" xfId="18"/>
    <cellStyle name="20% - Accent6 2 2" xfId="99"/>
    <cellStyle name="40% - Accent1 2" xfId="19"/>
    <cellStyle name="40% - Accent1 2 2" xfId="100"/>
    <cellStyle name="40% - Accent2 2" xfId="20"/>
    <cellStyle name="40% - Accent2 2 2" xfId="101"/>
    <cellStyle name="40% - Accent3 2" xfId="21"/>
    <cellStyle name="40% - Accent3 2 2" xfId="102"/>
    <cellStyle name="40% - Accent4 2" xfId="22"/>
    <cellStyle name="40% - Accent4 2 2" xfId="103"/>
    <cellStyle name="40% - Accent5 2" xfId="23"/>
    <cellStyle name="40% - Accent5 2 2" xfId="104"/>
    <cellStyle name="40% - Accent6 2" xfId="24"/>
    <cellStyle name="40% - Accent6 2 2" xfId="105"/>
    <cellStyle name="60% - Accent1 2" xfId="64"/>
    <cellStyle name="60% - Accent1 2 2" xfId="110"/>
    <cellStyle name="60% - Accent1 3" xfId="25"/>
    <cellStyle name="60% - Accent2 2" xfId="65"/>
    <cellStyle name="60% - Accent2 2 2" xfId="111"/>
    <cellStyle name="60% - Accent2 3" xfId="26"/>
    <cellStyle name="60% - Accent3 2" xfId="66"/>
    <cellStyle name="60% - Accent3 2 2" xfId="112"/>
    <cellStyle name="60% - Accent3 3" xfId="27"/>
    <cellStyle name="60% - Accent4 2" xfId="67"/>
    <cellStyle name="60% - Accent4 2 2" xfId="113"/>
    <cellStyle name="60% - Accent4 3" xfId="28"/>
    <cellStyle name="60% - Accent5 2" xfId="68"/>
    <cellStyle name="60% - Accent5 2 2" xfId="114"/>
    <cellStyle name="60% - Accent5 3" xfId="29"/>
    <cellStyle name="60% - Accent6 2" xfId="69"/>
    <cellStyle name="60% - Accent6 2 2" xfId="115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2 2 2" xfId="117"/>
    <cellStyle name="Comma 2 3" xfId="116"/>
    <cellStyle name="Comma 3" xfId="52"/>
    <cellStyle name="Comma 3 2" xfId="108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1 2" xfId="118"/>
    <cellStyle name="Normal 22" xfId="12"/>
    <cellStyle name="Normal 22 2" xfId="93"/>
    <cellStyle name="Normal 23" xfId="9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2 2" xfId="109"/>
    <cellStyle name="Note 3" xfId="45"/>
    <cellStyle name="Note 3 2" xfId="106"/>
    <cellStyle name="Output" xfId="7" builtinId="21" customBuiltin="1"/>
    <cellStyle name="Percent 2" xfId="46"/>
    <cellStyle name="Percent 2 2" xfId="107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201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305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45506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45506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298" t="s">
        <v>16</v>
      </c>
      <c r="B9" s="300" t="s">
        <v>17</v>
      </c>
      <c r="C9" s="300" t="s">
        <v>18</v>
      </c>
      <c r="D9" s="300" t="s">
        <v>19</v>
      </c>
      <c r="E9" s="26" t="s">
        <v>20</v>
      </c>
      <c r="F9" s="26" t="s">
        <v>21</v>
      </c>
      <c r="G9" s="295" t="s">
        <v>22</v>
      </c>
      <c r="H9" s="296"/>
      <c r="I9" s="297"/>
      <c r="J9" s="295" t="s">
        <v>23</v>
      </c>
      <c r="K9" s="296"/>
      <c r="L9" s="297"/>
      <c r="M9" s="26"/>
      <c r="N9" s="27"/>
      <c r="O9" s="27"/>
      <c r="P9" s="27"/>
    </row>
    <row r="10" spans="1:16" ht="40.200000000000003">
      <c r="A10" s="299"/>
      <c r="B10" s="301"/>
      <c r="C10" s="301"/>
      <c r="D10" s="301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801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45533</v>
      </c>
      <c r="E11" s="204">
        <v>25032.25</v>
      </c>
      <c r="F11" s="204">
        <v>25050.316666666666</v>
      </c>
      <c r="G11" s="203">
        <v>24967.783333333333</v>
      </c>
      <c r="H11" s="203">
        <v>24903.316666666666</v>
      </c>
      <c r="I11" s="203">
        <v>24820.783333333333</v>
      </c>
      <c r="J11" s="203">
        <v>25114.783333333333</v>
      </c>
      <c r="K11" s="203">
        <v>25197.316666666666</v>
      </c>
      <c r="L11" s="203">
        <v>25261.783333333333</v>
      </c>
      <c r="M11" s="202">
        <v>25132.85</v>
      </c>
      <c r="N11" s="202">
        <v>24985.85</v>
      </c>
      <c r="O11" s="202">
        <v>16926400</v>
      </c>
      <c r="P11" s="205">
        <v>2.0958837801606556E-2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45532</v>
      </c>
      <c r="E12" s="204">
        <v>51753.4</v>
      </c>
      <c r="F12" s="204">
        <v>51822.799999999996</v>
      </c>
      <c r="G12" s="203">
        <v>51565.599999999991</v>
      </c>
      <c r="H12" s="203">
        <v>51377.799999999996</v>
      </c>
      <c r="I12" s="203">
        <v>51120.599999999991</v>
      </c>
      <c r="J12" s="203">
        <v>52010.599999999991</v>
      </c>
      <c r="K12" s="203">
        <v>52267.799999999988</v>
      </c>
      <c r="L12" s="203">
        <v>52455.599999999991</v>
      </c>
      <c r="M12" s="202">
        <v>52080</v>
      </c>
      <c r="N12" s="202">
        <v>51635</v>
      </c>
      <c r="O12" s="202">
        <v>2688660</v>
      </c>
      <c r="P12" s="205">
        <v>3.7766108348145276E-2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45531</v>
      </c>
      <c r="E13" s="217">
        <v>23534.1</v>
      </c>
      <c r="F13" s="217">
        <v>23554.116666666669</v>
      </c>
      <c r="G13" s="219">
        <v>23459.983333333337</v>
      </c>
      <c r="H13" s="219">
        <v>23385.866666666669</v>
      </c>
      <c r="I13" s="219">
        <v>23291.733333333337</v>
      </c>
      <c r="J13" s="219">
        <v>23628.233333333337</v>
      </c>
      <c r="K13" s="219">
        <v>23722.366666666669</v>
      </c>
      <c r="L13" s="219">
        <v>23796.483333333337</v>
      </c>
      <c r="M13" s="220">
        <v>23648.25</v>
      </c>
      <c r="N13" s="220">
        <v>23480</v>
      </c>
      <c r="O13" s="220">
        <v>60075</v>
      </c>
      <c r="P13" s="221">
        <v>-1.7579721995094031E-2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45530</v>
      </c>
      <c r="E14" s="217">
        <v>12894.55</v>
      </c>
      <c r="F14" s="217">
        <v>12914.066666666666</v>
      </c>
      <c r="G14" s="219">
        <v>12798.133333333331</v>
      </c>
      <c r="H14" s="219">
        <v>12701.716666666665</v>
      </c>
      <c r="I14" s="219">
        <v>12585.783333333331</v>
      </c>
      <c r="J14" s="219">
        <v>13010.483333333332</v>
      </c>
      <c r="K14" s="219">
        <v>13126.416666666666</v>
      </c>
      <c r="L14" s="219">
        <v>13222.833333333332</v>
      </c>
      <c r="M14" s="220">
        <v>13030</v>
      </c>
      <c r="N14" s="220">
        <v>12817.65</v>
      </c>
      <c r="O14" s="220">
        <v>2415050</v>
      </c>
      <c r="P14" s="221">
        <v>1.0502311763844432E-2</v>
      </c>
    </row>
    <row r="15" spans="1:16" ht="12.75" customHeight="1">
      <c r="A15" s="213">
        <v>5</v>
      </c>
      <c r="B15" s="279" t="s">
        <v>34</v>
      </c>
      <c r="C15" s="217" t="s">
        <v>850</v>
      </c>
      <c r="D15" s="218">
        <v>45534</v>
      </c>
      <c r="E15" s="217">
        <v>74375.100000000006</v>
      </c>
      <c r="F15" s="217">
        <v>74592.05</v>
      </c>
      <c r="G15" s="219">
        <v>73934.150000000009</v>
      </c>
      <c r="H15" s="219">
        <v>73493.200000000012</v>
      </c>
      <c r="I15" s="219">
        <v>72835.300000000017</v>
      </c>
      <c r="J15" s="219">
        <v>75033</v>
      </c>
      <c r="K15" s="219">
        <v>75690.899999999994</v>
      </c>
      <c r="L15" s="219">
        <v>76131.849999999991</v>
      </c>
      <c r="M15" s="220">
        <v>75249.95</v>
      </c>
      <c r="N15" s="220">
        <v>74151.100000000006</v>
      </c>
      <c r="O15" s="220">
        <v>12630</v>
      </c>
      <c r="P15" s="221">
        <v>-2.771362586605081E-2</v>
      </c>
    </row>
    <row r="16" spans="1:16" ht="12.75" customHeight="1">
      <c r="A16" s="213">
        <v>6</v>
      </c>
      <c r="B16" s="225" t="s">
        <v>838</v>
      </c>
      <c r="C16" s="222" t="s">
        <v>39</v>
      </c>
      <c r="D16" s="218">
        <v>45533</v>
      </c>
      <c r="E16" s="217">
        <v>744.6</v>
      </c>
      <c r="F16" s="217">
        <v>748.66666666666663</v>
      </c>
      <c r="G16" s="219">
        <v>734.68333333333328</v>
      </c>
      <c r="H16" s="219">
        <v>724.76666666666665</v>
      </c>
      <c r="I16" s="219">
        <v>710.7833333333333</v>
      </c>
      <c r="J16" s="219">
        <v>758.58333333333326</v>
      </c>
      <c r="K16" s="219">
        <v>772.56666666666661</v>
      </c>
      <c r="L16" s="219">
        <v>782.48333333333323</v>
      </c>
      <c r="M16" s="220">
        <v>762.65</v>
      </c>
      <c r="N16" s="220">
        <v>738.75</v>
      </c>
      <c r="O16" s="220">
        <v>12995000</v>
      </c>
      <c r="P16" s="221">
        <v>-1.6900975647230546E-3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45533</v>
      </c>
      <c r="E17" s="217">
        <v>7818.2</v>
      </c>
      <c r="F17" s="217">
        <v>7863.2833333333328</v>
      </c>
      <c r="G17" s="219">
        <v>7742.8166666666657</v>
      </c>
      <c r="H17" s="219">
        <v>7667.4333333333325</v>
      </c>
      <c r="I17" s="219">
        <v>7546.9666666666653</v>
      </c>
      <c r="J17" s="219">
        <v>7938.6666666666661</v>
      </c>
      <c r="K17" s="219">
        <v>8059.1333333333332</v>
      </c>
      <c r="L17" s="219">
        <v>8134.5166666666664</v>
      </c>
      <c r="M17" s="220">
        <v>7983.75</v>
      </c>
      <c r="N17" s="220">
        <v>7787.9</v>
      </c>
      <c r="O17" s="220">
        <v>1513000</v>
      </c>
      <c r="P17" s="221">
        <v>-1.649620587264929E-3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45533</v>
      </c>
      <c r="E18" s="217">
        <v>28567.9</v>
      </c>
      <c r="F18" s="217">
        <v>28593.200000000001</v>
      </c>
      <c r="G18" s="219">
        <v>28414.45</v>
      </c>
      <c r="H18" s="219">
        <v>28261</v>
      </c>
      <c r="I18" s="219">
        <v>28082.25</v>
      </c>
      <c r="J18" s="219">
        <v>28746.65</v>
      </c>
      <c r="K18" s="219">
        <v>28925.4</v>
      </c>
      <c r="L18" s="219">
        <v>29078.850000000002</v>
      </c>
      <c r="M18" s="220">
        <v>28771.95</v>
      </c>
      <c r="N18" s="220">
        <v>28439.75</v>
      </c>
      <c r="O18" s="220">
        <v>144900</v>
      </c>
      <c r="P18" s="221">
        <v>-1.0381095478759731E-2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45533</v>
      </c>
      <c r="E19" s="217">
        <v>220.82</v>
      </c>
      <c r="F19" s="217">
        <v>223.35333333333335</v>
      </c>
      <c r="G19" s="219">
        <v>215.8066666666667</v>
      </c>
      <c r="H19" s="219">
        <v>210.79333333333335</v>
      </c>
      <c r="I19" s="219">
        <v>203.2466666666667</v>
      </c>
      <c r="J19" s="219">
        <v>228.3666666666667</v>
      </c>
      <c r="K19" s="219">
        <v>235.91333333333333</v>
      </c>
      <c r="L19" s="219">
        <v>240.9266666666667</v>
      </c>
      <c r="M19" s="220">
        <v>230.9</v>
      </c>
      <c r="N19" s="220">
        <v>218.34</v>
      </c>
      <c r="O19" s="220">
        <v>89380800</v>
      </c>
      <c r="P19" s="221">
        <v>0.11020189147494802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45533</v>
      </c>
      <c r="E20" s="217">
        <v>337.9</v>
      </c>
      <c r="F20" s="217">
        <v>340.73333333333329</v>
      </c>
      <c r="G20" s="219">
        <v>333.31666666666661</v>
      </c>
      <c r="H20" s="219">
        <v>328.73333333333329</v>
      </c>
      <c r="I20" s="219">
        <v>321.31666666666661</v>
      </c>
      <c r="J20" s="219">
        <v>345.31666666666661</v>
      </c>
      <c r="K20" s="219">
        <v>352.73333333333323</v>
      </c>
      <c r="L20" s="219">
        <v>357.31666666666661</v>
      </c>
      <c r="M20" s="220">
        <v>348.15</v>
      </c>
      <c r="N20" s="220">
        <v>336.15</v>
      </c>
      <c r="O20" s="220">
        <v>40666600</v>
      </c>
      <c r="P20" s="221">
        <v>-4.9699252688498695E-2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45533</v>
      </c>
      <c r="E21" s="217">
        <v>2503.75</v>
      </c>
      <c r="F21" s="217">
        <v>2535.35</v>
      </c>
      <c r="G21" s="219">
        <v>2464.85</v>
      </c>
      <c r="H21" s="219">
        <v>2425.9499999999998</v>
      </c>
      <c r="I21" s="219">
        <v>2355.4499999999998</v>
      </c>
      <c r="J21" s="219">
        <v>2574.25</v>
      </c>
      <c r="K21" s="219">
        <v>2644.75</v>
      </c>
      <c r="L21" s="219">
        <v>2683.65</v>
      </c>
      <c r="M21" s="220">
        <v>2605.85</v>
      </c>
      <c r="N21" s="220">
        <v>2496.4499999999998</v>
      </c>
      <c r="O21" s="220">
        <v>4597500</v>
      </c>
      <c r="P21" s="221">
        <v>1.4564713670969877E-2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45533</v>
      </c>
      <c r="E22" s="217">
        <v>3241.85</v>
      </c>
      <c r="F22" s="217">
        <v>3231.9666666666667</v>
      </c>
      <c r="G22" s="219">
        <v>3180.8833333333332</v>
      </c>
      <c r="H22" s="219">
        <v>3119.9166666666665</v>
      </c>
      <c r="I22" s="219">
        <v>3068.833333333333</v>
      </c>
      <c r="J22" s="219">
        <v>3292.9333333333334</v>
      </c>
      <c r="K22" s="219">
        <v>3344.0166666666664</v>
      </c>
      <c r="L22" s="219">
        <v>3404.9833333333336</v>
      </c>
      <c r="M22" s="220">
        <v>3283.05</v>
      </c>
      <c r="N22" s="220">
        <v>3171</v>
      </c>
      <c r="O22" s="220">
        <v>19650900</v>
      </c>
      <c r="P22" s="221">
        <v>8.5871060789416975E-2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45533</v>
      </c>
      <c r="E23" s="217">
        <v>1595.7</v>
      </c>
      <c r="F23" s="217">
        <v>1595</v>
      </c>
      <c r="G23" s="219">
        <v>1576</v>
      </c>
      <c r="H23" s="219">
        <v>1556.3</v>
      </c>
      <c r="I23" s="219">
        <v>1537.3</v>
      </c>
      <c r="J23" s="219">
        <v>1614.7</v>
      </c>
      <c r="K23" s="219">
        <v>1633.7</v>
      </c>
      <c r="L23" s="219">
        <v>1653.4</v>
      </c>
      <c r="M23" s="220">
        <v>1614</v>
      </c>
      <c r="N23" s="220">
        <v>1575.3</v>
      </c>
      <c r="O23" s="220">
        <v>28381200</v>
      </c>
      <c r="P23" s="221">
        <v>3.0170598911070781E-2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45533</v>
      </c>
      <c r="E24" s="217">
        <v>5301.85</v>
      </c>
      <c r="F24" s="217">
        <v>5337.75</v>
      </c>
      <c r="G24" s="219">
        <v>5239.5</v>
      </c>
      <c r="H24" s="219">
        <v>5177.1499999999996</v>
      </c>
      <c r="I24" s="219">
        <v>5078.8999999999996</v>
      </c>
      <c r="J24" s="219">
        <v>5400.1</v>
      </c>
      <c r="K24" s="219">
        <v>5498.35</v>
      </c>
      <c r="L24" s="219">
        <v>5560.7000000000007</v>
      </c>
      <c r="M24" s="220">
        <v>5436</v>
      </c>
      <c r="N24" s="220">
        <v>5275.4</v>
      </c>
      <c r="O24" s="220">
        <v>1782200</v>
      </c>
      <c r="P24" s="221">
        <v>2.178649237472767E-2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45533</v>
      </c>
      <c r="E25" s="217">
        <v>666.5</v>
      </c>
      <c r="F25" s="217">
        <v>669.85</v>
      </c>
      <c r="G25" s="219">
        <v>654.5</v>
      </c>
      <c r="H25" s="219">
        <v>642.5</v>
      </c>
      <c r="I25" s="219">
        <v>627.15</v>
      </c>
      <c r="J25" s="219">
        <v>681.85</v>
      </c>
      <c r="K25" s="219">
        <v>697.20000000000016</v>
      </c>
      <c r="L25" s="219">
        <v>709.2</v>
      </c>
      <c r="M25" s="220">
        <v>685.2</v>
      </c>
      <c r="N25" s="220">
        <v>657.85</v>
      </c>
      <c r="O25" s="220">
        <v>31581000</v>
      </c>
      <c r="P25" s="221">
        <v>-1.3854930725346373E-2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45533</v>
      </c>
      <c r="E26" s="217">
        <v>6737.7</v>
      </c>
      <c r="F26" s="217">
        <v>6698.5333333333328</v>
      </c>
      <c r="G26" s="219">
        <v>6630.0666666666657</v>
      </c>
      <c r="H26" s="219">
        <v>6522.4333333333325</v>
      </c>
      <c r="I26" s="219">
        <v>6453.9666666666653</v>
      </c>
      <c r="J26" s="219">
        <v>6806.1666666666661</v>
      </c>
      <c r="K26" s="219">
        <v>6874.6333333333332</v>
      </c>
      <c r="L26" s="219">
        <v>6982.2666666666664</v>
      </c>
      <c r="M26" s="220">
        <v>6767</v>
      </c>
      <c r="N26" s="220">
        <v>6590.9</v>
      </c>
      <c r="O26" s="220">
        <v>1686125</v>
      </c>
      <c r="P26" s="221">
        <v>3.1505697025311613E-2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45533</v>
      </c>
      <c r="E27" s="217">
        <v>544</v>
      </c>
      <c r="F27" s="217">
        <v>547.43333333333328</v>
      </c>
      <c r="G27" s="219">
        <v>537.56666666666661</v>
      </c>
      <c r="H27" s="219">
        <v>531.13333333333333</v>
      </c>
      <c r="I27" s="219">
        <v>521.26666666666665</v>
      </c>
      <c r="J27" s="219">
        <v>553.86666666666656</v>
      </c>
      <c r="K27" s="219">
        <v>563.73333333333312</v>
      </c>
      <c r="L27" s="219">
        <v>570.16666666666652</v>
      </c>
      <c r="M27" s="220">
        <v>557.29999999999995</v>
      </c>
      <c r="N27" s="220">
        <v>541</v>
      </c>
      <c r="O27" s="220">
        <v>15728400</v>
      </c>
      <c r="P27" s="221">
        <v>4.3654822335025378E-2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45533</v>
      </c>
      <c r="E28" s="217">
        <v>251</v>
      </c>
      <c r="F28" s="217">
        <v>252.81666666666669</v>
      </c>
      <c r="G28" s="219">
        <v>246.18333333333339</v>
      </c>
      <c r="H28" s="219">
        <v>241.3666666666667</v>
      </c>
      <c r="I28" s="219">
        <v>234.73333333333341</v>
      </c>
      <c r="J28" s="219">
        <v>257.63333333333338</v>
      </c>
      <c r="K28" s="219">
        <v>264.26666666666665</v>
      </c>
      <c r="L28" s="219">
        <v>269.08333333333337</v>
      </c>
      <c r="M28" s="220">
        <v>259.45</v>
      </c>
      <c r="N28" s="220">
        <v>248</v>
      </c>
      <c r="O28" s="220">
        <v>65375000</v>
      </c>
      <c r="P28" s="221">
        <v>1.2859245487644279E-2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45533</v>
      </c>
      <c r="E29" s="217">
        <v>3118.4</v>
      </c>
      <c r="F29" s="217">
        <v>3114.4166666666665</v>
      </c>
      <c r="G29" s="219">
        <v>3086.4833333333331</v>
      </c>
      <c r="H29" s="219">
        <v>3054.5666666666666</v>
      </c>
      <c r="I29" s="219">
        <v>3026.6333333333332</v>
      </c>
      <c r="J29" s="219">
        <v>3146.333333333333</v>
      </c>
      <c r="K29" s="219">
        <v>3174.2666666666664</v>
      </c>
      <c r="L29" s="219">
        <v>3206.1833333333329</v>
      </c>
      <c r="M29" s="220">
        <v>3142.35</v>
      </c>
      <c r="N29" s="220">
        <v>3082.5</v>
      </c>
      <c r="O29" s="220">
        <v>11992600</v>
      </c>
      <c r="P29" s="221">
        <v>-2.3625322352549705E-3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45533</v>
      </c>
      <c r="E30" s="217">
        <v>2180.75</v>
      </c>
      <c r="F30" s="217">
        <v>2189.9333333333334</v>
      </c>
      <c r="G30" s="219">
        <v>2161.3166666666666</v>
      </c>
      <c r="H30" s="219">
        <v>2141.8833333333332</v>
      </c>
      <c r="I30" s="219">
        <v>2113.2666666666664</v>
      </c>
      <c r="J30" s="219">
        <v>2209.3666666666668</v>
      </c>
      <c r="K30" s="219">
        <v>2237.9833333333336</v>
      </c>
      <c r="L30" s="219">
        <v>2257.416666666667</v>
      </c>
      <c r="M30" s="220">
        <v>2218.5500000000002</v>
      </c>
      <c r="N30" s="220">
        <v>2170.5</v>
      </c>
      <c r="O30" s="220">
        <v>3247216</v>
      </c>
      <c r="P30" s="221">
        <v>3.8132113105713954E-2</v>
      </c>
    </row>
    <row r="31" spans="1:16" ht="12.75" customHeight="1">
      <c r="A31" s="213">
        <v>21</v>
      </c>
      <c r="B31" s="225" t="s">
        <v>838</v>
      </c>
      <c r="C31" s="217" t="s">
        <v>60</v>
      </c>
      <c r="D31" s="218">
        <v>45533</v>
      </c>
      <c r="E31" s="217">
        <v>7873.2</v>
      </c>
      <c r="F31" s="217">
        <v>7912.1333333333341</v>
      </c>
      <c r="G31" s="219">
        <v>7791.2666666666682</v>
      </c>
      <c r="H31" s="219">
        <v>7709.3333333333339</v>
      </c>
      <c r="I31" s="219">
        <v>7588.4666666666681</v>
      </c>
      <c r="J31" s="219">
        <v>7994.0666666666684</v>
      </c>
      <c r="K31" s="219">
        <v>8114.9333333333352</v>
      </c>
      <c r="L31" s="219">
        <v>8196.8666666666686</v>
      </c>
      <c r="M31" s="220">
        <v>8033</v>
      </c>
      <c r="N31" s="220">
        <v>7830.2</v>
      </c>
      <c r="O31" s="220">
        <v>814900</v>
      </c>
      <c r="P31" s="221">
        <v>-4.0616906051330351E-2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45533</v>
      </c>
      <c r="E32" s="217">
        <v>647.15</v>
      </c>
      <c r="F32" s="217">
        <v>650.95000000000005</v>
      </c>
      <c r="G32" s="219">
        <v>640.40000000000009</v>
      </c>
      <c r="H32" s="219">
        <v>633.65000000000009</v>
      </c>
      <c r="I32" s="219">
        <v>623.10000000000014</v>
      </c>
      <c r="J32" s="219">
        <v>657.7</v>
      </c>
      <c r="K32" s="219">
        <v>668.25</v>
      </c>
      <c r="L32" s="219">
        <v>675</v>
      </c>
      <c r="M32" s="220">
        <v>661.5</v>
      </c>
      <c r="N32" s="220">
        <v>644.20000000000005</v>
      </c>
      <c r="O32" s="220">
        <v>23127000</v>
      </c>
      <c r="P32" s="221">
        <v>2.6543566070398154E-2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45533</v>
      </c>
      <c r="E33" s="217">
        <v>1437.75</v>
      </c>
      <c r="F33" s="217">
        <v>1437.8666666666668</v>
      </c>
      <c r="G33" s="219">
        <v>1429.3333333333335</v>
      </c>
      <c r="H33" s="219">
        <v>1420.9166666666667</v>
      </c>
      <c r="I33" s="219">
        <v>1412.3833333333334</v>
      </c>
      <c r="J33" s="219">
        <v>1446.2833333333335</v>
      </c>
      <c r="K33" s="219">
        <v>1454.8166666666668</v>
      </c>
      <c r="L33" s="219">
        <v>1463.2333333333336</v>
      </c>
      <c r="M33" s="220">
        <v>1446.4</v>
      </c>
      <c r="N33" s="220">
        <v>1429.45</v>
      </c>
      <c r="O33" s="220">
        <v>11691350</v>
      </c>
      <c r="P33" s="221">
        <v>-1.5058845334074691E-2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45533</v>
      </c>
      <c r="E34" s="217">
        <v>1176.6500000000001</v>
      </c>
      <c r="F34" s="217">
        <v>1177.7166666666667</v>
      </c>
      <c r="G34" s="219">
        <v>1171.9333333333334</v>
      </c>
      <c r="H34" s="219">
        <v>1167.2166666666667</v>
      </c>
      <c r="I34" s="219">
        <v>1161.4333333333334</v>
      </c>
      <c r="J34" s="219">
        <v>1182.4333333333334</v>
      </c>
      <c r="K34" s="219">
        <v>1188.2166666666667</v>
      </c>
      <c r="L34" s="219">
        <v>1192.9333333333334</v>
      </c>
      <c r="M34" s="220">
        <v>1183.5</v>
      </c>
      <c r="N34" s="220">
        <v>1173</v>
      </c>
      <c r="O34" s="220">
        <v>55600625</v>
      </c>
      <c r="P34" s="221">
        <v>-3.2643563172145319E-2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45533</v>
      </c>
      <c r="E35" s="217">
        <v>9769.0499999999993</v>
      </c>
      <c r="F35" s="217">
        <v>9778.35</v>
      </c>
      <c r="G35" s="219">
        <v>9694.5</v>
      </c>
      <c r="H35" s="219">
        <v>9619.9499999999989</v>
      </c>
      <c r="I35" s="219">
        <v>9536.0999999999985</v>
      </c>
      <c r="J35" s="219">
        <v>9852.9000000000015</v>
      </c>
      <c r="K35" s="219">
        <v>9936.7500000000036</v>
      </c>
      <c r="L35" s="219">
        <v>10011.300000000003</v>
      </c>
      <c r="M35" s="220">
        <v>9862.2000000000007</v>
      </c>
      <c r="N35" s="220">
        <v>9703.7999999999993</v>
      </c>
      <c r="O35" s="220">
        <v>1677075</v>
      </c>
      <c r="P35" s="221">
        <v>1.7426517426517428E-2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45533</v>
      </c>
      <c r="E36" s="217">
        <v>1642.25</v>
      </c>
      <c r="F36" s="217">
        <v>1648.75</v>
      </c>
      <c r="G36" s="219">
        <v>1631.15</v>
      </c>
      <c r="H36" s="219">
        <v>1620.0500000000002</v>
      </c>
      <c r="I36" s="219">
        <v>1602.4500000000003</v>
      </c>
      <c r="J36" s="219">
        <v>1659.85</v>
      </c>
      <c r="K36" s="219">
        <v>1677.4499999999998</v>
      </c>
      <c r="L36" s="219">
        <v>1688.5499999999997</v>
      </c>
      <c r="M36" s="220">
        <v>1666.35</v>
      </c>
      <c r="N36" s="220">
        <v>1637.65</v>
      </c>
      <c r="O36" s="220">
        <v>14194500</v>
      </c>
      <c r="P36" s="221">
        <v>1.2266001069709395E-2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45533</v>
      </c>
      <c r="E37" s="217">
        <v>6814.25</v>
      </c>
      <c r="F37" s="217">
        <v>6832.9666666666672</v>
      </c>
      <c r="G37" s="219">
        <v>6776.9833333333345</v>
      </c>
      <c r="H37" s="219">
        <v>6739.7166666666672</v>
      </c>
      <c r="I37" s="219">
        <v>6683.7333333333345</v>
      </c>
      <c r="J37" s="219">
        <v>6870.2333333333345</v>
      </c>
      <c r="K37" s="219">
        <v>6926.2166666666681</v>
      </c>
      <c r="L37" s="219">
        <v>6963.4833333333345</v>
      </c>
      <c r="M37" s="220">
        <v>6888.95</v>
      </c>
      <c r="N37" s="220">
        <v>6795.7</v>
      </c>
      <c r="O37" s="220">
        <v>10145625</v>
      </c>
      <c r="P37" s="221">
        <v>1.9380801896109027E-3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45533</v>
      </c>
      <c r="E38" s="217">
        <v>3354.15</v>
      </c>
      <c r="F38" s="217">
        <v>3357.3333333333335</v>
      </c>
      <c r="G38" s="219">
        <v>3327.8166666666671</v>
      </c>
      <c r="H38" s="219">
        <v>3301.4833333333336</v>
      </c>
      <c r="I38" s="219">
        <v>3271.9666666666672</v>
      </c>
      <c r="J38" s="219">
        <v>3383.666666666667</v>
      </c>
      <c r="K38" s="219">
        <v>3413.1833333333334</v>
      </c>
      <c r="L38" s="219">
        <v>3439.5166666666669</v>
      </c>
      <c r="M38" s="220">
        <v>3386.85</v>
      </c>
      <c r="N38" s="220">
        <v>3331</v>
      </c>
      <c r="O38" s="220">
        <v>1849500</v>
      </c>
      <c r="P38" s="221">
        <v>-1.2177535651337926E-2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45533</v>
      </c>
      <c r="E39" s="217">
        <v>486.95</v>
      </c>
      <c r="F39" s="217">
        <v>485.5</v>
      </c>
      <c r="G39" s="219">
        <v>478.45</v>
      </c>
      <c r="H39" s="219">
        <v>469.95</v>
      </c>
      <c r="I39" s="219">
        <v>462.9</v>
      </c>
      <c r="J39" s="219">
        <v>494</v>
      </c>
      <c r="K39" s="219">
        <v>501.04999999999995</v>
      </c>
      <c r="L39" s="219">
        <v>509.55</v>
      </c>
      <c r="M39" s="220">
        <v>492.55</v>
      </c>
      <c r="N39" s="220">
        <v>477</v>
      </c>
      <c r="O39" s="220">
        <v>8064000</v>
      </c>
      <c r="P39" s="221">
        <v>9.6153846153846159E-3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45533</v>
      </c>
      <c r="E40" s="217">
        <v>213.6</v>
      </c>
      <c r="F40" s="217">
        <v>214.91666666666666</v>
      </c>
      <c r="G40" s="219">
        <v>211.38333333333333</v>
      </c>
      <c r="H40" s="219">
        <v>209.16666666666666</v>
      </c>
      <c r="I40" s="219">
        <v>205.63333333333333</v>
      </c>
      <c r="J40" s="219">
        <v>217.13333333333333</v>
      </c>
      <c r="K40" s="219">
        <v>220.66666666666669</v>
      </c>
      <c r="L40" s="219">
        <v>222.88333333333333</v>
      </c>
      <c r="M40" s="220">
        <v>218.45</v>
      </c>
      <c r="N40" s="220">
        <v>212.7</v>
      </c>
      <c r="O40" s="220">
        <v>95513600</v>
      </c>
      <c r="P40" s="221">
        <v>-1.2004801920768306E-3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45533</v>
      </c>
      <c r="E41" s="217">
        <v>252.9</v>
      </c>
      <c r="F41" s="217">
        <v>254.54999999999998</v>
      </c>
      <c r="G41" s="219">
        <v>250.09999999999997</v>
      </c>
      <c r="H41" s="219">
        <v>247.29999999999998</v>
      </c>
      <c r="I41" s="219">
        <v>242.84999999999997</v>
      </c>
      <c r="J41" s="219">
        <v>257.34999999999997</v>
      </c>
      <c r="K41" s="219">
        <v>261.79999999999995</v>
      </c>
      <c r="L41" s="219">
        <v>264.59999999999997</v>
      </c>
      <c r="M41" s="220">
        <v>259</v>
      </c>
      <c r="N41" s="220">
        <v>251.75</v>
      </c>
      <c r="O41" s="220">
        <v>188036550</v>
      </c>
      <c r="P41" s="221">
        <v>6.7005261498116156E-2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45533</v>
      </c>
      <c r="E42" s="217">
        <v>1613.85</v>
      </c>
      <c r="F42" s="217">
        <v>1606.55</v>
      </c>
      <c r="G42" s="219">
        <v>1595.6499999999999</v>
      </c>
      <c r="H42" s="219">
        <v>1577.4499999999998</v>
      </c>
      <c r="I42" s="219">
        <v>1566.5499999999997</v>
      </c>
      <c r="J42" s="219">
        <v>1624.75</v>
      </c>
      <c r="K42" s="219">
        <v>1635.65</v>
      </c>
      <c r="L42" s="219">
        <v>1653.8500000000001</v>
      </c>
      <c r="M42" s="220">
        <v>1617.45</v>
      </c>
      <c r="N42" s="220">
        <v>1588.35</v>
      </c>
      <c r="O42" s="220">
        <v>3111000</v>
      </c>
      <c r="P42" s="221">
        <v>-5.6414922656960874E-2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45533</v>
      </c>
      <c r="E43" s="217">
        <v>311.75</v>
      </c>
      <c r="F43" s="217">
        <v>313</v>
      </c>
      <c r="G43" s="219">
        <v>307.5</v>
      </c>
      <c r="H43" s="219">
        <v>303.25</v>
      </c>
      <c r="I43" s="219">
        <v>297.75</v>
      </c>
      <c r="J43" s="219">
        <v>317.25</v>
      </c>
      <c r="K43" s="219">
        <v>322.75</v>
      </c>
      <c r="L43" s="219">
        <v>327</v>
      </c>
      <c r="M43" s="220">
        <v>318.5</v>
      </c>
      <c r="N43" s="220">
        <v>308.75</v>
      </c>
      <c r="O43" s="220">
        <v>163934850</v>
      </c>
      <c r="P43" s="221">
        <v>7.6553850465979961E-3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45533</v>
      </c>
      <c r="E44" s="217">
        <v>551.70000000000005</v>
      </c>
      <c r="F44" s="217">
        <v>552.45000000000005</v>
      </c>
      <c r="G44" s="219">
        <v>547.05000000000007</v>
      </c>
      <c r="H44" s="219">
        <v>542.4</v>
      </c>
      <c r="I44" s="219">
        <v>537</v>
      </c>
      <c r="J44" s="219">
        <v>557.10000000000014</v>
      </c>
      <c r="K44" s="219">
        <v>562.50000000000023</v>
      </c>
      <c r="L44" s="219">
        <v>567.1500000000002</v>
      </c>
      <c r="M44" s="220">
        <v>557.85</v>
      </c>
      <c r="N44" s="220">
        <v>547.79999999999995</v>
      </c>
      <c r="O44" s="220">
        <v>15411000</v>
      </c>
      <c r="P44" s="221">
        <v>5.165733964700818E-3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45533</v>
      </c>
      <c r="E45" s="217">
        <v>1728.9</v>
      </c>
      <c r="F45" s="217">
        <v>1740.0666666666666</v>
      </c>
      <c r="G45" s="219">
        <v>1702.8833333333332</v>
      </c>
      <c r="H45" s="219">
        <v>1676.8666666666666</v>
      </c>
      <c r="I45" s="219">
        <v>1639.6833333333332</v>
      </c>
      <c r="J45" s="219">
        <v>1766.0833333333333</v>
      </c>
      <c r="K45" s="219">
        <v>1803.2666666666667</v>
      </c>
      <c r="L45" s="219">
        <v>1829.2833333333333</v>
      </c>
      <c r="M45" s="220">
        <v>1777.25</v>
      </c>
      <c r="N45" s="220">
        <v>1714.05</v>
      </c>
      <c r="O45" s="220">
        <v>8009500</v>
      </c>
      <c r="P45" s="221">
        <v>2.6915373059589382E-3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45533</v>
      </c>
      <c r="E46" s="217">
        <v>1503.1</v>
      </c>
      <c r="F46" s="217">
        <v>1500.4333333333334</v>
      </c>
      <c r="G46" s="219">
        <v>1492.1166666666668</v>
      </c>
      <c r="H46" s="219">
        <v>1481.1333333333334</v>
      </c>
      <c r="I46" s="219">
        <v>1472.8166666666668</v>
      </c>
      <c r="J46" s="219">
        <v>1511.4166666666667</v>
      </c>
      <c r="K46" s="219">
        <v>1519.7333333333333</v>
      </c>
      <c r="L46" s="219">
        <v>1530.7166666666667</v>
      </c>
      <c r="M46" s="220">
        <v>1508.75</v>
      </c>
      <c r="N46" s="220">
        <v>1489.45</v>
      </c>
      <c r="O46" s="220">
        <v>41988100</v>
      </c>
      <c r="P46" s="221">
        <v>8.626198083067093E-3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45533</v>
      </c>
      <c r="E47" s="217">
        <v>309.8</v>
      </c>
      <c r="F47" s="217">
        <v>312.8</v>
      </c>
      <c r="G47" s="219">
        <v>303.60000000000002</v>
      </c>
      <c r="H47" s="219">
        <v>297.40000000000003</v>
      </c>
      <c r="I47" s="219">
        <v>288.20000000000005</v>
      </c>
      <c r="J47" s="219">
        <v>319</v>
      </c>
      <c r="K47" s="219">
        <v>328.19999999999993</v>
      </c>
      <c r="L47" s="219">
        <v>334.4</v>
      </c>
      <c r="M47" s="220">
        <v>322</v>
      </c>
      <c r="N47" s="220">
        <v>306.60000000000002</v>
      </c>
      <c r="O47" s="220">
        <v>79458750</v>
      </c>
      <c r="P47" s="221">
        <v>6.8478644546417222E-2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45533</v>
      </c>
      <c r="E48" s="217">
        <v>356.8</v>
      </c>
      <c r="F48" s="217">
        <v>361.33333333333331</v>
      </c>
      <c r="G48" s="219">
        <v>350.66666666666663</v>
      </c>
      <c r="H48" s="219">
        <v>344.5333333333333</v>
      </c>
      <c r="I48" s="219">
        <v>333.86666666666662</v>
      </c>
      <c r="J48" s="219">
        <v>367.46666666666664</v>
      </c>
      <c r="K48" s="219">
        <v>378.13333333333327</v>
      </c>
      <c r="L48" s="219">
        <v>384.26666666666665</v>
      </c>
      <c r="M48" s="220">
        <v>372</v>
      </c>
      <c r="N48" s="220">
        <v>355.2</v>
      </c>
      <c r="O48" s="220">
        <v>48517500</v>
      </c>
      <c r="P48" s="221">
        <v>-6.3997542494368216E-3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45533</v>
      </c>
      <c r="E49" s="217">
        <v>34118.949999999997</v>
      </c>
      <c r="F49" s="217">
        <v>34389.65</v>
      </c>
      <c r="G49" s="219">
        <v>33679.300000000003</v>
      </c>
      <c r="H49" s="219">
        <v>33239.65</v>
      </c>
      <c r="I49" s="219">
        <v>32529.300000000003</v>
      </c>
      <c r="J49" s="219">
        <v>34829.300000000003</v>
      </c>
      <c r="K49" s="219">
        <v>35539.649999999994</v>
      </c>
      <c r="L49" s="219">
        <v>35979.300000000003</v>
      </c>
      <c r="M49" s="220">
        <v>35100</v>
      </c>
      <c r="N49" s="220">
        <v>33950</v>
      </c>
      <c r="O49" s="220">
        <v>307875</v>
      </c>
      <c r="P49" s="221">
        <v>4.1437632135306553E-2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45533</v>
      </c>
      <c r="E50" s="217">
        <v>350.9</v>
      </c>
      <c r="F50" s="217">
        <v>350.2833333333333</v>
      </c>
      <c r="G50" s="219">
        <v>346.41666666666663</v>
      </c>
      <c r="H50" s="219">
        <v>341.93333333333334</v>
      </c>
      <c r="I50" s="219">
        <v>338.06666666666666</v>
      </c>
      <c r="J50" s="219">
        <v>354.76666666666659</v>
      </c>
      <c r="K50" s="219">
        <v>358.63333333333327</v>
      </c>
      <c r="L50" s="219">
        <v>363.11666666666656</v>
      </c>
      <c r="M50" s="220">
        <v>354.15</v>
      </c>
      <c r="N50" s="220">
        <v>345.8</v>
      </c>
      <c r="O50" s="220">
        <v>70423200</v>
      </c>
      <c r="P50" s="221">
        <v>-3.6235989653898265E-2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45533</v>
      </c>
      <c r="E51" s="217">
        <v>5678.95</v>
      </c>
      <c r="F51" s="217">
        <v>5707</v>
      </c>
      <c r="G51" s="219">
        <v>5612</v>
      </c>
      <c r="H51" s="219">
        <v>5545.05</v>
      </c>
      <c r="I51" s="219">
        <v>5450.05</v>
      </c>
      <c r="J51" s="219">
        <v>5773.95</v>
      </c>
      <c r="K51" s="219">
        <v>5868.95</v>
      </c>
      <c r="L51" s="219">
        <v>5935.9</v>
      </c>
      <c r="M51" s="220">
        <v>5802</v>
      </c>
      <c r="N51" s="220">
        <v>5640.05</v>
      </c>
      <c r="O51" s="220">
        <v>2823200</v>
      </c>
      <c r="P51" s="221">
        <v>0.12424338961452693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45533</v>
      </c>
      <c r="E52" s="217">
        <v>646.4</v>
      </c>
      <c r="F52" s="217">
        <v>657.66666666666663</v>
      </c>
      <c r="G52" s="219">
        <v>632.33333333333326</v>
      </c>
      <c r="H52" s="219">
        <v>618.26666666666665</v>
      </c>
      <c r="I52" s="219">
        <v>592.93333333333328</v>
      </c>
      <c r="J52" s="219">
        <v>671.73333333333323</v>
      </c>
      <c r="K52" s="219">
        <v>697.06666666666649</v>
      </c>
      <c r="L52" s="219">
        <v>711.13333333333321</v>
      </c>
      <c r="M52" s="220">
        <v>683</v>
      </c>
      <c r="N52" s="220">
        <v>643.6</v>
      </c>
      <c r="O52" s="220">
        <v>17260000</v>
      </c>
      <c r="P52" s="221">
        <v>0.24909538283398466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45533</v>
      </c>
      <c r="E53" s="217">
        <v>113.23</v>
      </c>
      <c r="F53" s="217">
        <v>114.90000000000002</v>
      </c>
      <c r="G53" s="219">
        <v>110.80000000000004</v>
      </c>
      <c r="H53" s="219">
        <v>108.37000000000002</v>
      </c>
      <c r="I53" s="219">
        <v>104.27000000000004</v>
      </c>
      <c r="J53" s="219">
        <v>117.33000000000004</v>
      </c>
      <c r="K53" s="219">
        <v>121.43000000000004</v>
      </c>
      <c r="L53" s="219">
        <v>123.86000000000004</v>
      </c>
      <c r="M53" s="220">
        <v>119</v>
      </c>
      <c r="N53" s="220">
        <v>112.47</v>
      </c>
      <c r="O53" s="220">
        <v>293091750</v>
      </c>
      <c r="P53" s="221">
        <v>4.6971169420149013E-3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45533</v>
      </c>
      <c r="E54" s="217">
        <v>837.35</v>
      </c>
      <c r="F54" s="217">
        <v>842.18333333333339</v>
      </c>
      <c r="G54" s="219">
        <v>826.61666666666679</v>
      </c>
      <c r="H54" s="219">
        <v>815.88333333333344</v>
      </c>
      <c r="I54" s="219">
        <v>800.31666666666683</v>
      </c>
      <c r="J54" s="219">
        <v>852.91666666666674</v>
      </c>
      <c r="K54" s="219">
        <v>868.48333333333335</v>
      </c>
      <c r="L54" s="219">
        <v>879.2166666666667</v>
      </c>
      <c r="M54" s="220">
        <v>857.75</v>
      </c>
      <c r="N54" s="220">
        <v>831.45</v>
      </c>
      <c r="O54" s="220">
        <v>5174325</v>
      </c>
      <c r="P54" s="221">
        <v>3.7700282752120643E-4</v>
      </c>
    </row>
    <row r="55" spans="1:16" ht="12.75" customHeight="1">
      <c r="A55" s="213">
        <v>45</v>
      </c>
      <c r="B55" s="225" t="s">
        <v>838</v>
      </c>
      <c r="C55" s="217" t="s">
        <v>89</v>
      </c>
      <c r="D55" s="218">
        <v>45533</v>
      </c>
      <c r="E55" s="217">
        <v>522.29999999999995</v>
      </c>
      <c r="F55" s="217">
        <v>523</v>
      </c>
      <c r="G55" s="219">
        <v>515</v>
      </c>
      <c r="H55" s="219">
        <v>507.70000000000005</v>
      </c>
      <c r="I55" s="219">
        <v>499.70000000000005</v>
      </c>
      <c r="J55" s="219">
        <v>530.29999999999995</v>
      </c>
      <c r="K55" s="219">
        <v>538.29999999999995</v>
      </c>
      <c r="L55" s="219">
        <v>545.59999999999991</v>
      </c>
      <c r="M55" s="220">
        <v>531</v>
      </c>
      <c r="N55" s="220">
        <v>515.70000000000005</v>
      </c>
      <c r="O55" s="220">
        <v>14343100</v>
      </c>
      <c r="P55" s="221">
        <v>0.15445786817556201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45533</v>
      </c>
      <c r="E56" s="217">
        <v>1399.65</v>
      </c>
      <c r="F56" s="217">
        <v>1413.2166666666669</v>
      </c>
      <c r="G56" s="219">
        <v>1377.2333333333338</v>
      </c>
      <c r="H56" s="219">
        <v>1354.8166666666668</v>
      </c>
      <c r="I56" s="219">
        <v>1318.8333333333337</v>
      </c>
      <c r="J56" s="219">
        <v>1435.6333333333339</v>
      </c>
      <c r="K56" s="219">
        <v>1471.616666666667</v>
      </c>
      <c r="L56" s="219">
        <v>1494.033333333334</v>
      </c>
      <c r="M56" s="220">
        <v>1449.2</v>
      </c>
      <c r="N56" s="220">
        <v>1390.8</v>
      </c>
      <c r="O56" s="220">
        <v>9602500</v>
      </c>
      <c r="P56" s="221">
        <v>5.1320651430135485E-2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45533</v>
      </c>
      <c r="E57" s="217">
        <v>1542.85</v>
      </c>
      <c r="F57" s="217">
        <v>1541.3666666666668</v>
      </c>
      <c r="G57" s="219">
        <v>1534.7333333333336</v>
      </c>
      <c r="H57" s="219">
        <v>1526.6166666666668</v>
      </c>
      <c r="I57" s="219">
        <v>1519.9833333333336</v>
      </c>
      <c r="J57" s="219">
        <v>1549.4833333333336</v>
      </c>
      <c r="K57" s="219">
        <v>1556.1166666666668</v>
      </c>
      <c r="L57" s="219">
        <v>1564.2333333333336</v>
      </c>
      <c r="M57" s="220">
        <v>1548</v>
      </c>
      <c r="N57" s="220">
        <v>1533.25</v>
      </c>
      <c r="O57" s="220">
        <v>12191400</v>
      </c>
      <c r="P57" s="221">
        <v>-3.1979533098816759E-4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45533</v>
      </c>
      <c r="E58" s="217">
        <v>538.70000000000005</v>
      </c>
      <c r="F58" s="217">
        <v>535.25</v>
      </c>
      <c r="G58" s="219">
        <v>530.29999999999995</v>
      </c>
      <c r="H58" s="219">
        <v>521.9</v>
      </c>
      <c r="I58" s="219">
        <v>516.94999999999993</v>
      </c>
      <c r="J58" s="219">
        <v>543.65</v>
      </c>
      <c r="K58" s="219">
        <v>548.6</v>
      </c>
      <c r="L58" s="219">
        <v>557</v>
      </c>
      <c r="M58" s="220">
        <v>540.20000000000005</v>
      </c>
      <c r="N58" s="220">
        <v>526.85</v>
      </c>
      <c r="O58" s="220">
        <v>59871000</v>
      </c>
      <c r="P58" s="221">
        <v>8.9535336376826979E-3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45533</v>
      </c>
      <c r="E59" s="217">
        <v>6306.85</v>
      </c>
      <c r="F59" s="217">
        <v>6315.95</v>
      </c>
      <c r="G59" s="219">
        <v>6241.9</v>
      </c>
      <c r="H59" s="219">
        <v>6176.95</v>
      </c>
      <c r="I59" s="219">
        <v>6102.9</v>
      </c>
      <c r="J59" s="219">
        <v>6380.9</v>
      </c>
      <c r="K59" s="219">
        <v>6454.9500000000007</v>
      </c>
      <c r="L59" s="219">
        <v>6519.9</v>
      </c>
      <c r="M59" s="220">
        <v>6390</v>
      </c>
      <c r="N59" s="220">
        <v>6251</v>
      </c>
      <c r="O59" s="220">
        <v>1860450</v>
      </c>
      <c r="P59" s="221">
        <v>-8.2360466975851584E-3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45533</v>
      </c>
      <c r="E60" s="217">
        <v>3396.3</v>
      </c>
      <c r="F60" s="217">
        <v>3401.2833333333333</v>
      </c>
      <c r="G60" s="219">
        <v>3370.0166666666664</v>
      </c>
      <c r="H60" s="219">
        <v>3343.7333333333331</v>
      </c>
      <c r="I60" s="219">
        <v>3312.4666666666662</v>
      </c>
      <c r="J60" s="219">
        <v>3427.5666666666666</v>
      </c>
      <c r="K60" s="219">
        <v>3458.8333333333339</v>
      </c>
      <c r="L60" s="219">
        <v>3485.1166666666668</v>
      </c>
      <c r="M60" s="220">
        <v>3432.55</v>
      </c>
      <c r="N60" s="220">
        <v>3375</v>
      </c>
      <c r="O60" s="220">
        <v>3119900</v>
      </c>
      <c r="P60" s="221">
        <v>-1.1093854004881295E-2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45533</v>
      </c>
      <c r="E61" s="217">
        <v>1039.45</v>
      </c>
      <c r="F61" s="217">
        <v>1039.6333333333334</v>
      </c>
      <c r="G61" s="219">
        <v>1031.8166666666668</v>
      </c>
      <c r="H61" s="219">
        <v>1024.1833333333334</v>
      </c>
      <c r="I61" s="219">
        <v>1016.3666666666668</v>
      </c>
      <c r="J61" s="219">
        <v>1047.2666666666669</v>
      </c>
      <c r="K61" s="219">
        <v>1055.0833333333335</v>
      </c>
      <c r="L61" s="219">
        <v>1062.7166666666669</v>
      </c>
      <c r="M61" s="220">
        <v>1047.45</v>
      </c>
      <c r="N61" s="220">
        <v>1032</v>
      </c>
      <c r="O61" s="220">
        <v>21139000</v>
      </c>
      <c r="P61" s="221">
        <v>-7.2790457405842021E-3</v>
      </c>
    </row>
    <row r="62" spans="1:16" ht="12.75" customHeight="1">
      <c r="A62" s="213">
        <v>52</v>
      </c>
      <c r="B62" s="225" t="s">
        <v>838</v>
      </c>
      <c r="C62" s="222" t="s">
        <v>96</v>
      </c>
      <c r="D62" s="218">
        <v>45533</v>
      </c>
      <c r="E62" s="217">
        <v>1632.9</v>
      </c>
      <c r="F62" s="217">
        <v>1642.1166666666668</v>
      </c>
      <c r="G62" s="219">
        <v>1617.5833333333335</v>
      </c>
      <c r="H62" s="219">
        <v>1602.2666666666667</v>
      </c>
      <c r="I62" s="219">
        <v>1577.7333333333333</v>
      </c>
      <c r="J62" s="219">
        <v>1657.4333333333336</v>
      </c>
      <c r="K62" s="219">
        <v>1681.9666666666669</v>
      </c>
      <c r="L62" s="219">
        <v>1697.2833333333338</v>
      </c>
      <c r="M62" s="220">
        <v>1666.65</v>
      </c>
      <c r="N62" s="220">
        <v>1626.8</v>
      </c>
      <c r="O62" s="220">
        <v>4024300</v>
      </c>
      <c r="P62" s="221">
        <v>-3.8121642696239818E-3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45533</v>
      </c>
      <c r="E63" s="217">
        <v>454.05</v>
      </c>
      <c r="F63" s="217">
        <v>459</v>
      </c>
      <c r="G63" s="219">
        <v>444.65</v>
      </c>
      <c r="H63" s="219">
        <v>435.25</v>
      </c>
      <c r="I63" s="219">
        <v>420.9</v>
      </c>
      <c r="J63" s="219">
        <v>468.4</v>
      </c>
      <c r="K63" s="219">
        <v>482.75</v>
      </c>
      <c r="L63" s="219">
        <v>492.15</v>
      </c>
      <c r="M63" s="220">
        <v>473.35</v>
      </c>
      <c r="N63" s="220">
        <v>449.6</v>
      </c>
      <c r="O63" s="220">
        <v>19647000</v>
      </c>
      <c r="P63" s="221">
        <v>-4.6308431629532548E-2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45533</v>
      </c>
      <c r="E64" s="217">
        <v>171.55</v>
      </c>
      <c r="F64" s="217">
        <v>172.54333333333332</v>
      </c>
      <c r="G64" s="219">
        <v>168.51666666666665</v>
      </c>
      <c r="H64" s="219">
        <v>165.48333333333332</v>
      </c>
      <c r="I64" s="219">
        <v>161.45666666666665</v>
      </c>
      <c r="J64" s="219">
        <v>175.57666666666665</v>
      </c>
      <c r="K64" s="219">
        <v>179.60333333333335</v>
      </c>
      <c r="L64" s="219">
        <v>182.63666666666666</v>
      </c>
      <c r="M64" s="220">
        <v>176.57</v>
      </c>
      <c r="N64" s="220">
        <v>169.51</v>
      </c>
      <c r="O64" s="220">
        <v>28895000</v>
      </c>
      <c r="P64" s="221">
        <v>1.3148667601683029E-2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45533</v>
      </c>
      <c r="E65" s="217">
        <v>3839.25</v>
      </c>
      <c r="F65" s="217">
        <v>3847.2166666666667</v>
      </c>
      <c r="G65" s="219">
        <v>3803.1333333333332</v>
      </c>
      <c r="H65" s="219">
        <v>3767.0166666666664</v>
      </c>
      <c r="I65" s="219">
        <v>3722.9333333333329</v>
      </c>
      <c r="J65" s="219">
        <v>3883.3333333333335</v>
      </c>
      <c r="K65" s="219">
        <v>3927.4166666666665</v>
      </c>
      <c r="L65" s="219">
        <v>3963.5333333333338</v>
      </c>
      <c r="M65" s="220">
        <v>3891.3</v>
      </c>
      <c r="N65" s="220">
        <v>3811.1</v>
      </c>
      <c r="O65" s="220">
        <v>5268300</v>
      </c>
      <c r="P65" s="221">
        <v>-1.3925543264641474E-2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45533</v>
      </c>
      <c r="E66" s="217">
        <v>647.35</v>
      </c>
      <c r="F66" s="217">
        <v>648.56666666666661</v>
      </c>
      <c r="G66" s="219">
        <v>637.88333333333321</v>
      </c>
      <c r="H66" s="219">
        <v>628.41666666666663</v>
      </c>
      <c r="I66" s="219">
        <v>617.73333333333323</v>
      </c>
      <c r="J66" s="219">
        <v>658.03333333333319</v>
      </c>
      <c r="K66" s="219">
        <v>668.71666666666658</v>
      </c>
      <c r="L66" s="219">
        <v>678.18333333333317</v>
      </c>
      <c r="M66" s="220">
        <v>659.25</v>
      </c>
      <c r="N66" s="220">
        <v>639.1</v>
      </c>
      <c r="O66" s="220">
        <v>16186250</v>
      </c>
      <c r="P66" s="221">
        <v>7.7377485647724439E-2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45533</v>
      </c>
      <c r="E67" s="217">
        <v>1823.6</v>
      </c>
      <c r="F67" s="217">
        <v>1838.9666666666665</v>
      </c>
      <c r="G67" s="219">
        <v>1798.9333333333329</v>
      </c>
      <c r="H67" s="219">
        <v>1774.2666666666664</v>
      </c>
      <c r="I67" s="219">
        <v>1734.2333333333329</v>
      </c>
      <c r="J67" s="219">
        <v>1863.633333333333</v>
      </c>
      <c r="K67" s="219">
        <v>1903.6666666666663</v>
      </c>
      <c r="L67" s="219">
        <v>1928.333333333333</v>
      </c>
      <c r="M67" s="220">
        <v>1879</v>
      </c>
      <c r="N67" s="220">
        <v>1814.3</v>
      </c>
      <c r="O67" s="220">
        <v>3986400</v>
      </c>
      <c r="P67" s="221">
        <v>3.0445613063935788E-3</v>
      </c>
    </row>
    <row r="68" spans="1:16" ht="12.75" customHeight="1">
      <c r="A68" s="213">
        <v>58</v>
      </c>
      <c r="B68" s="225" t="s">
        <v>838</v>
      </c>
      <c r="C68" s="222" t="s">
        <v>102</v>
      </c>
      <c r="D68" s="218">
        <v>45533</v>
      </c>
      <c r="E68" s="217">
        <v>3102.35</v>
      </c>
      <c r="F68" s="217">
        <v>3118.8666666666668</v>
      </c>
      <c r="G68" s="219">
        <v>3064.1333333333337</v>
      </c>
      <c r="H68" s="219">
        <v>3025.916666666667</v>
      </c>
      <c r="I68" s="219">
        <v>2971.1833333333338</v>
      </c>
      <c r="J68" s="219">
        <v>3157.0833333333335</v>
      </c>
      <c r="K68" s="219">
        <v>3211.8166666666671</v>
      </c>
      <c r="L68" s="219">
        <v>3250.0333333333333</v>
      </c>
      <c r="M68" s="220">
        <v>3173.6</v>
      </c>
      <c r="N68" s="220">
        <v>3080.65</v>
      </c>
      <c r="O68" s="220">
        <v>1977300</v>
      </c>
      <c r="P68" s="221">
        <v>6.9446698036670459E-2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45533</v>
      </c>
      <c r="E69" s="217">
        <v>4897.75</v>
      </c>
      <c r="F69" s="217">
        <v>4922.583333333333</v>
      </c>
      <c r="G69" s="219">
        <v>4850.1666666666661</v>
      </c>
      <c r="H69" s="219">
        <v>4802.583333333333</v>
      </c>
      <c r="I69" s="219">
        <v>4730.1666666666661</v>
      </c>
      <c r="J69" s="219">
        <v>4970.1666666666661</v>
      </c>
      <c r="K69" s="219">
        <v>5042.5833333333321</v>
      </c>
      <c r="L69" s="219">
        <v>5090.1666666666661</v>
      </c>
      <c r="M69" s="220">
        <v>4995</v>
      </c>
      <c r="N69" s="220">
        <v>4875</v>
      </c>
      <c r="O69" s="220">
        <v>2794800</v>
      </c>
      <c r="P69" s="221">
        <v>8.67096974881406E-2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45533</v>
      </c>
      <c r="E70" s="217">
        <v>11733.95</v>
      </c>
      <c r="F70" s="217">
        <v>11863.333333333334</v>
      </c>
      <c r="G70" s="219">
        <v>11510.616666666669</v>
      </c>
      <c r="H70" s="219">
        <v>11287.283333333335</v>
      </c>
      <c r="I70" s="219">
        <v>10934.566666666669</v>
      </c>
      <c r="J70" s="219">
        <v>12086.666666666668</v>
      </c>
      <c r="K70" s="219">
        <v>12439.383333333331</v>
      </c>
      <c r="L70" s="219">
        <v>12662.716666666667</v>
      </c>
      <c r="M70" s="220">
        <v>12216.05</v>
      </c>
      <c r="N70" s="220">
        <v>11640</v>
      </c>
      <c r="O70" s="220">
        <v>2244100</v>
      </c>
      <c r="P70" s="221">
        <v>4.1152454300825834E-2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45533</v>
      </c>
      <c r="E71" s="217">
        <v>877.25</v>
      </c>
      <c r="F71" s="217">
        <v>884.15</v>
      </c>
      <c r="G71" s="219">
        <v>863.5</v>
      </c>
      <c r="H71" s="219">
        <v>849.75</v>
      </c>
      <c r="I71" s="219">
        <v>829.1</v>
      </c>
      <c r="J71" s="219">
        <v>897.9</v>
      </c>
      <c r="K71" s="219">
        <v>918.54999999999984</v>
      </c>
      <c r="L71" s="219">
        <v>932.3</v>
      </c>
      <c r="M71" s="220">
        <v>904.8</v>
      </c>
      <c r="N71" s="220">
        <v>870.4</v>
      </c>
      <c r="O71" s="220">
        <v>37217400</v>
      </c>
      <c r="P71" s="221">
        <v>-3.6685885116378388E-2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45533</v>
      </c>
      <c r="E72" s="217">
        <v>6910.65</v>
      </c>
      <c r="F72" s="217">
        <v>6887.5333333333328</v>
      </c>
      <c r="G72" s="219">
        <v>6846.1166666666659</v>
      </c>
      <c r="H72" s="219">
        <v>6781.583333333333</v>
      </c>
      <c r="I72" s="219">
        <v>6740.1666666666661</v>
      </c>
      <c r="J72" s="219">
        <v>6952.0666666666657</v>
      </c>
      <c r="K72" s="219">
        <v>6993.4833333333336</v>
      </c>
      <c r="L72" s="219">
        <v>7058.0166666666655</v>
      </c>
      <c r="M72" s="220">
        <v>6928.95</v>
      </c>
      <c r="N72" s="220">
        <v>6823</v>
      </c>
      <c r="O72" s="220">
        <v>2741375</v>
      </c>
      <c r="P72" s="221">
        <v>-5.3229148678984629E-2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45533</v>
      </c>
      <c r="E73" s="217">
        <v>4918.8999999999996</v>
      </c>
      <c r="F73" s="217">
        <v>4918.7</v>
      </c>
      <c r="G73" s="219">
        <v>4853.6499999999996</v>
      </c>
      <c r="H73" s="219">
        <v>4788.3999999999996</v>
      </c>
      <c r="I73" s="219">
        <v>4723.3499999999995</v>
      </c>
      <c r="J73" s="219">
        <v>4983.95</v>
      </c>
      <c r="K73" s="219">
        <v>5049.0000000000009</v>
      </c>
      <c r="L73" s="219">
        <v>5114.25</v>
      </c>
      <c r="M73" s="220">
        <v>4983.75</v>
      </c>
      <c r="N73" s="220">
        <v>4853.45</v>
      </c>
      <c r="O73" s="220">
        <v>3885000</v>
      </c>
      <c r="P73" s="221">
        <v>6.6846076217021475E-2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45533</v>
      </c>
      <c r="E74" s="217">
        <v>4176.8999999999996</v>
      </c>
      <c r="F74" s="217">
        <v>4180.0666666666666</v>
      </c>
      <c r="G74" s="219">
        <v>4103.7333333333336</v>
      </c>
      <c r="H74" s="219">
        <v>4030.5666666666666</v>
      </c>
      <c r="I74" s="219">
        <v>3954.2333333333336</v>
      </c>
      <c r="J74" s="219">
        <v>4253.2333333333336</v>
      </c>
      <c r="K74" s="219">
        <v>4329.5666666666675</v>
      </c>
      <c r="L74" s="219">
        <v>4402.7333333333336</v>
      </c>
      <c r="M74" s="220">
        <v>4256.3999999999996</v>
      </c>
      <c r="N74" s="220">
        <v>4106.8999999999996</v>
      </c>
      <c r="O74" s="220">
        <v>1785575</v>
      </c>
      <c r="P74" s="221">
        <v>4.945854210441248E-2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45533</v>
      </c>
      <c r="E75" s="217">
        <v>516.4</v>
      </c>
      <c r="F75" s="217">
        <v>519.5333333333333</v>
      </c>
      <c r="G75" s="219">
        <v>508.36666666666656</v>
      </c>
      <c r="H75" s="219">
        <v>500.33333333333326</v>
      </c>
      <c r="I75" s="219">
        <v>489.16666666666652</v>
      </c>
      <c r="J75" s="219">
        <v>527.56666666666661</v>
      </c>
      <c r="K75" s="219">
        <v>538.73333333333335</v>
      </c>
      <c r="L75" s="219">
        <v>546.76666666666665</v>
      </c>
      <c r="M75" s="220">
        <v>530.70000000000005</v>
      </c>
      <c r="N75" s="220">
        <v>511.5</v>
      </c>
      <c r="O75" s="220">
        <v>35172000</v>
      </c>
      <c r="P75" s="221">
        <v>1.1858526228574388E-2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45533</v>
      </c>
      <c r="E76" s="217">
        <v>200.92</v>
      </c>
      <c r="F76" s="217">
        <v>201.30999999999997</v>
      </c>
      <c r="G76" s="219">
        <v>198.88999999999996</v>
      </c>
      <c r="H76" s="219">
        <v>196.85999999999999</v>
      </c>
      <c r="I76" s="219">
        <v>194.43999999999997</v>
      </c>
      <c r="J76" s="219">
        <v>203.33999999999995</v>
      </c>
      <c r="K76" s="219">
        <v>205.75999999999996</v>
      </c>
      <c r="L76" s="219">
        <v>207.78999999999994</v>
      </c>
      <c r="M76" s="220">
        <v>203.73</v>
      </c>
      <c r="N76" s="220">
        <v>199.28</v>
      </c>
      <c r="O76" s="220">
        <v>90805000</v>
      </c>
      <c r="P76" s="221">
        <v>-2.6167622928843368E-2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45533</v>
      </c>
      <c r="E77" s="217">
        <v>240.13</v>
      </c>
      <c r="F77" s="217">
        <v>241.04333333333332</v>
      </c>
      <c r="G77" s="219">
        <v>237.08666666666664</v>
      </c>
      <c r="H77" s="219">
        <v>234.04333333333332</v>
      </c>
      <c r="I77" s="219">
        <v>230.08666666666664</v>
      </c>
      <c r="J77" s="219">
        <v>244.08666666666664</v>
      </c>
      <c r="K77" s="219">
        <v>248.04333333333329</v>
      </c>
      <c r="L77" s="219">
        <v>251.08666666666664</v>
      </c>
      <c r="M77" s="220">
        <v>245</v>
      </c>
      <c r="N77" s="220">
        <v>238</v>
      </c>
      <c r="O77" s="220">
        <v>123255075</v>
      </c>
      <c r="P77" s="221">
        <v>-2.5042521622697499E-2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45533</v>
      </c>
      <c r="E78" s="217">
        <v>1446.55</v>
      </c>
      <c r="F78" s="217">
        <v>1454.8500000000001</v>
      </c>
      <c r="G78" s="219">
        <v>1425.7500000000002</v>
      </c>
      <c r="H78" s="219">
        <v>1404.95</v>
      </c>
      <c r="I78" s="219">
        <v>1375.8500000000001</v>
      </c>
      <c r="J78" s="219">
        <v>1475.6500000000003</v>
      </c>
      <c r="K78" s="219">
        <v>1504.7500000000002</v>
      </c>
      <c r="L78" s="219">
        <v>1525.5500000000004</v>
      </c>
      <c r="M78" s="220">
        <v>1483.95</v>
      </c>
      <c r="N78" s="220">
        <v>1434.05</v>
      </c>
      <c r="O78" s="220">
        <v>5101825</v>
      </c>
      <c r="P78" s="221">
        <v>-2.9753471238311135E-3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45533</v>
      </c>
      <c r="E79" s="217">
        <v>102.14</v>
      </c>
      <c r="F79" s="217">
        <v>101.84333333333332</v>
      </c>
      <c r="G79" s="219">
        <v>100.49666666666664</v>
      </c>
      <c r="H79" s="219">
        <v>98.853333333333325</v>
      </c>
      <c r="I79" s="219">
        <v>97.506666666666646</v>
      </c>
      <c r="J79" s="219">
        <v>103.48666666666664</v>
      </c>
      <c r="K79" s="219">
        <v>104.8333333333333</v>
      </c>
      <c r="L79" s="219">
        <v>106.47666666666663</v>
      </c>
      <c r="M79" s="220">
        <v>103.19</v>
      </c>
      <c r="N79" s="220">
        <v>100.2</v>
      </c>
      <c r="O79" s="220">
        <v>224550000</v>
      </c>
      <c r="P79" s="221">
        <v>1.9772135084044348E-2</v>
      </c>
    </row>
    <row r="80" spans="1:16" ht="12.75" customHeight="1">
      <c r="A80" s="213">
        <v>70</v>
      </c>
      <c r="B80" s="225" t="s">
        <v>838</v>
      </c>
      <c r="C80" s="223" t="s">
        <v>116</v>
      </c>
      <c r="D80" s="218">
        <v>45533</v>
      </c>
      <c r="E80" s="217">
        <v>706.85</v>
      </c>
      <c r="F80" s="217">
        <v>712.46666666666658</v>
      </c>
      <c r="G80" s="219">
        <v>699.18333333333317</v>
      </c>
      <c r="H80" s="219">
        <v>691.51666666666654</v>
      </c>
      <c r="I80" s="219">
        <v>678.23333333333312</v>
      </c>
      <c r="J80" s="219">
        <v>720.13333333333321</v>
      </c>
      <c r="K80" s="219">
        <v>733.41666666666674</v>
      </c>
      <c r="L80" s="219">
        <v>741.08333333333326</v>
      </c>
      <c r="M80" s="220">
        <v>725.75</v>
      </c>
      <c r="N80" s="220">
        <v>704.8</v>
      </c>
      <c r="O80" s="220">
        <v>9660300</v>
      </c>
      <c r="P80" s="221">
        <v>0.1704205386675067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45533</v>
      </c>
      <c r="E81" s="217">
        <v>1466.85</v>
      </c>
      <c r="F81" s="217">
        <v>1462.2833333333335</v>
      </c>
      <c r="G81" s="219">
        <v>1448.5666666666671</v>
      </c>
      <c r="H81" s="219">
        <v>1430.2833333333335</v>
      </c>
      <c r="I81" s="219">
        <v>1416.5666666666671</v>
      </c>
      <c r="J81" s="219">
        <v>1480.5666666666671</v>
      </c>
      <c r="K81" s="219">
        <v>1494.2833333333338</v>
      </c>
      <c r="L81" s="219">
        <v>1512.5666666666671</v>
      </c>
      <c r="M81" s="220">
        <v>1476</v>
      </c>
      <c r="N81" s="220">
        <v>1444</v>
      </c>
      <c r="O81" s="220">
        <v>6916000</v>
      </c>
      <c r="P81" s="221">
        <v>-2.092201139888897E-3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45533</v>
      </c>
      <c r="E82" s="217">
        <v>3147.6</v>
      </c>
      <c r="F82" s="217">
        <v>3195.0499999999997</v>
      </c>
      <c r="G82" s="219">
        <v>3080.1499999999996</v>
      </c>
      <c r="H82" s="219">
        <v>3012.7</v>
      </c>
      <c r="I82" s="219">
        <v>2897.7999999999997</v>
      </c>
      <c r="J82" s="219">
        <v>3262.4999999999995</v>
      </c>
      <c r="K82" s="219">
        <v>3377.4</v>
      </c>
      <c r="L82" s="219">
        <v>3444.8499999999995</v>
      </c>
      <c r="M82" s="220">
        <v>3309.95</v>
      </c>
      <c r="N82" s="220">
        <v>3127.6</v>
      </c>
      <c r="O82" s="220">
        <v>5287950</v>
      </c>
      <c r="P82" s="221">
        <v>0.10260380014074595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45533</v>
      </c>
      <c r="E83" s="217">
        <v>633.4</v>
      </c>
      <c r="F83" s="217">
        <v>632.85</v>
      </c>
      <c r="G83" s="219">
        <v>628.70000000000005</v>
      </c>
      <c r="H83" s="219">
        <v>624</v>
      </c>
      <c r="I83" s="219">
        <v>619.85</v>
      </c>
      <c r="J83" s="219">
        <v>637.55000000000007</v>
      </c>
      <c r="K83" s="219">
        <v>641.69999999999993</v>
      </c>
      <c r="L83" s="219">
        <v>646.40000000000009</v>
      </c>
      <c r="M83" s="220">
        <v>637</v>
      </c>
      <c r="N83" s="220">
        <v>628.15</v>
      </c>
      <c r="O83" s="220">
        <v>12126000</v>
      </c>
      <c r="P83" s="221">
        <v>-0.11099706744868035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45533</v>
      </c>
      <c r="E84" s="217">
        <v>2772.65</v>
      </c>
      <c r="F84" s="217">
        <v>2777.9666666666667</v>
      </c>
      <c r="G84" s="219">
        <v>2757.5833333333335</v>
      </c>
      <c r="H84" s="219">
        <v>2742.5166666666669</v>
      </c>
      <c r="I84" s="219">
        <v>2722.1333333333337</v>
      </c>
      <c r="J84" s="219">
        <v>2793.0333333333333</v>
      </c>
      <c r="K84" s="219">
        <v>2813.4166666666665</v>
      </c>
      <c r="L84" s="219">
        <v>2828.4833333333331</v>
      </c>
      <c r="M84" s="220">
        <v>2798.35</v>
      </c>
      <c r="N84" s="220">
        <v>2762.9</v>
      </c>
      <c r="O84" s="220">
        <v>7337750</v>
      </c>
      <c r="P84" s="221">
        <v>1.4517299782240502E-2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45533</v>
      </c>
      <c r="E85" s="217">
        <v>654.75</v>
      </c>
      <c r="F85" s="217">
        <v>661.5333333333333</v>
      </c>
      <c r="G85" s="219">
        <v>644.21666666666658</v>
      </c>
      <c r="H85" s="219">
        <v>633.68333333333328</v>
      </c>
      <c r="I85" s="219">
        <v>616.36666666666656</v>
      </c>
      <c r="J85" s="219">
        <v>672.06666666666661</v>
      </c>
      <c r="K85" s="219">
        <v>689.38333333333321</v>
      </c>
      <c r="L85" s="219">
        <v>699.91666666666663</v>
      </c>
      <c r="M85" s="220">
        <v>678.85</v>
      </c>
      <c r="N85" s="220">
        <v>651</v>
      </c>
      <c r="O85" s="220">
        <v>9271250</v>
      </c>
      <c r="P85" s="221">
        <v>-4.0431266846361187E-4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45533</v>
      </c>
      <c r="E86" s="217">
        <v>4830.6499999999996</v>
      </c>
      <c r="F86" s="217">
        <v>4870.3166666666666</v>
      </c>
      <c r="G86" s="219">
        <v>4771.6333333333332</v>
      </c>
      <c r="H86" s="219">
        <v>4712.6166666666668</v>
      </c>
      <c r="I86" s="219">
        <v>4613.9333333333334</v>
      </c>
      <c r="J86" s="219">
        <v>4929.333333333333</v>
      </c>
      <c r="K86" s="219">
        <v>5028.0166666666655</v>
      </c>
      <c r="L86" s="219">
        <v>5087.0333333333328</v>
      </c>
      <c r="M86" s="220">
        <v>4969</v>
      </c>
      <c r="N86" s="220">
        <v>4811.3</v>
      </c>
      <c r="O86" s="220">
        <v>13436700</v>
      </c>
      <c r="P86" s="221">
        <v>2.7223521856795559E-2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45533</v>
      </c>
      <c r="E87" s="217">
        <v>1843.25</v>
      </c>
      <c r="F87" s="217">
        <v>1848.8500000000001</v>
      </c>
      <c r="G87" s="219">
        <v>1824.9000000000003</v>
      </c>
      <c r="H87" s="219">
        <v>1806.5500000000002</v>
      </c>
      <c r="I87" s="219">
        <v>1782.6000000000004</v>
      </c>
      <c r="J87" s="219">
        <v>1867.2000000000003</v>
      </c>
      <c r="K87" s="219">
        <v>1891.15</v>
      </c>
      <c r="L87" s="219">
        <v>1909.5000000000002</v>
      </c>
      <c r="M87" s="220">
        <v>1872.8</v>
      </c>
      <c r="N87" s="220">
        <v>1830.5</v>
      </c>
      <c r="O87" s="220">
        <v>7852000</v>
      </c>
      <c r="P87" s="221">
        <v>-9.0237899917965554E-3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45533</v>
      </c>
      <c r="E88" s="217">
        <v>1646.4</v>
      </c>
      <c r="F88" s="217">
        <v>1650.2333333333336</v>
      </c>
      <c r="G88" s="219">
        <v>1638.2666666666671</v>
      </c>
      <c r="H88" s="219">
        <v>1630.1333333333334</v>
      </c>
      <c r="I88" s="219">
        <v>1618.166666666667</v>
      </c>
      <c r="J88" s="219">
        <v>1658.3666666666672</v>
      </c>
      <c r="K88" s="219">
        <v>1670.3333333333335</v>
      </c>
      <c r="L88" s="219">
        <v>1678.4666666666674</v>
      </c>
      <c r="M88" s="220">
        <v>1662.2</v>
      </c>
      <c r="N88" s="220">
        <v>1642.1</v>
      </c>
      <c r="O88" s="220">
        <v>13978300</v>
      </c>
      <c r="P88" s="221">
        <v>2.4156323725510308E-2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45533</v>
      </c>
      <c r="E89" s="217">
        <v>4205.1499999999996</v>
      </c>
      <c r="F89" s="217">
        <v>4197.4333333333334</v>
      </c>
      <c r="G89" s="219">
        <v>4152.8666666666668</v>
      </c>
      <c r="H89" s="219">
        <v>4100.583333333333</v>
      </c>
      <c r="I89" s="219">
        <v>4056.0166666666664</v>
      </c>
      <c r="J89" s="219">
        <v>4249.7166666666672</v>
      </c>
      <c r="K89" s="219">
        <v>4294.2833333333347</v>
      </c>
      <c r="L89" s="219">
        <v>4346.5666666666675</v>
      </c>
      <c r="M89" s="220">
        <v>4242</v>
      </c>
      <c r="N89" s="220">
        <v>4145.1499999999996</v>
      </c>
      <c r="O89" s="220">
        <v>3027900</v>
      </c>
      <c r="P89" s="221">
        <v>2.837638188394722E-2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45533</v>
      </c>
      <c r="E90" s="217">
        <v>1650.25</v>
      </c>
      <c r="F90" s="217">
        <v>1646.1333333333332</v>
      </c>
      <c r="G90" s="219">
        <v>1633.2666666666664</v>
      </c>
      <c r="H90" s="219">
        <v>1616.2833333333333</v>
      </c>
      <c r="I90" s="219">
        <v>1603.4166666666665</v>
      </c>
      <c r="J90" s="219">
        <v>1663.1166666666663</v>
      </c>
      <c r="K90" s="219">
        <v>1675.9833333333331</v>
      </c>
      <c r="L90" s="219">
        <v>1692.9666666666662</v>
      </c>
      <c r="M90" s="220">
        <v>1659</v>
      </c>
      <c r="N90" s="220">
        <v>1629.15</v>
      </c>
      <c r="O90" s="220">
        <v>182397600</v>
      </c>
      <c r="P90" s="221">
        <v>-1.5122177213385444E-2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45533</v>
      </c>
      <c r="E91" s="217">
        <v>717.35</v>
      </c>
      <c r="F91" s="217">
        <v>719.5333333333333</v>
      </c>
      <c r="G91" s="219">
        <v>713.06666666666661</v>
      </c>
      <c r="H91" s="219">
        <v>708.7833333333333</v>
      </c>
      <c r="I91" s="219">
        <v>702.31666666666661</v>
      </c>
      <c r="J91" s="219">
        <v>723.81666666666661</v>
      </c>
      <c r="K91" s="219">
        <v>730.2833333333333</v>
      </c>
      <c r="L91" s="219">
        <v>734.56666666666661</v>
      </c>
      <c r="M91" s="220">
        <v>726</v>
      </c>
      <c r="N91" s="220">
        <v>715.25</v>
      </c>
      <c r="O91" s="220">
        <v>26086500</v>
      </c>
      <c r="P91" s="221">
        <v>7.7338205923596654E-3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45533</v>
      </c>
      <c r="E92" s="217">
        <v>5394.1</v>
      </c>
      <c r="F92" s="217">
        <v>5416.0333333333338</v>
      </c>
      <c r="G92" s="219">
        <v>5322.1666666666679</v>
      </c>
      <c r="H92" s="219">
        <v>5250.2333333333345</v>
      </c>
      <c r="I92" s="219">
        <v>5156.3666666666686</v>
      </c>
      <c r="J92" s="219">
        <v>5487.9666666666672</v>
      </c>
      <c r="K92" s="219">
        <v>5581.8333333333339</v>
      </c>
      <c r="L92" s="219">
        <v>5653.7666666666664</v>
      </c>
      <c r="M92" s="220">
        <v>5509.9</v>
      </c>
      <c r="N92" s="220">
        <v>5344.1</v>
      </c>
      <c r="O92" s="220">
        <v>4683900</v>
      </c>
      <c r="P92" s="221">
        <v>-1.2366764715184869E-2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45533</v>
      </c>
      <c r="E93" s="217">
        <v>674.4</v>
      </c>
      <c r="F93" s="217">
        <v>678.16666666666663</v>
      </c>
      <c r="G93" s="219">
        <v>664.63333333333321</v>
      </c>
      <c r="H93" s="219">
        <v>654.86666666666656</v>
      </c>
      <c r="I93" s="219">
        <v>641.33333333333314</v>
      </c>
      <c r="J93" s="219">
        <v>687.93333333333328</v>
      </c>
      <c r="K93" s="219">
        <v>701.46666666666681</v>
      </c>
      <c r="L93" s="219">
        <v>711.23333333333335</v>
      </c>
      <c r="M93" s="220">
        <v>691.7</v>
      </c>
      <c r="N93" s="220">
        <v>668.4</v>
      </c>
      <c r="O93" s="220">
        <v>42190400</v>
      </c>
      <c r="P93" s="221">
        <v>3.043151200164125E-2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45533</v>
      </c>
      <c r="E94" s="217">
        <v>320.89999999999998</v>
      </c>
      <c r="F94" s="217">
        <v>323.51666666666665</v>
      </c>
      <c r="G94" s="219">
        <v>315.43333333333328</v>
      </c>
      <c r="H94" s="219">
        <v>309.96666666666664</v>
      </c>
      <c r="I94" s="219">
        <v>301.88333333333327</v>
      </c>
      <c r="J94" s="219">
        <v>328.98333333333329</v>
      </c>
      <c r="K94" s="219">
        <v>337.06666666666666</v>
      </c>
      <c r="L94" s="219">
        <v>342.5333333333333</v>
      </c>
      <c r="M94" s="220">
        <v>331.6</v>
      </c>
      <c r="N94" s="220">
        <v>318.05</v>
      </c>
      <c r="O94" s="220">
        <v>36464000</v>
      </c>
      <c r="P94" s="221">
        <v>2.9631846752469319E-2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45533</v>
      </c>
      <c r="E95" s="217">
        <v>393.5</v>
      </c>
      <c r="F95" s="217">
        <v>391.81666666666666</v>
      </c>
      <c r="G95" s="219">
        <v>387.93333333333334</v>
      </c>
      <c r="H95" s="219">
        <v>382.36666666666667</v>
      </c>
      <c r="I95" s="219">
        <v>378.48333333333335</v>
      </c>
      <c r="J95" s="219">
        <v>397.38333333333333</v>
      </c>
      <c r="K95" s="219">
        <v>401.26666666666665</v>
      </c>
      <c r="L95" s="219">
        <v>406.83333333333331</v>
      </c>
      <c r="M95" s="220">
        <v>395.7</v>
      </c>
      <c r="N95" s="220">
        <v>386.25</v>
      </c>
      <c r="O95" s="220">
        <v>59676750</v>
      </c>
      <c r="P95" s="221">
        <v>-2.1320403825717323E-2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45533</v>
      </c>
      <c r="E96" s="217">
        <v>2729.9</v>
      </c>
      <c r="F96" s="217">
        <v>2725.6166666666668</v>
      </c>
      <c r="G96" s="219">
        <v>2715.0333333333338</v>
      </c>
      <c r="H96" s="219">
        <v>2700.166666666667</v>
      </c>
      <c r="I96" s="219">
        <v>2689.5833333333339</v>
      </c>
      <c r="J96" s="219">
        <v>2740.4833333333336</v>
      </c>
      <c r="K96" s="219">
        <v>2751.0666666666666</v>
      </c>
      <c r="L96" s="219">
        <v>2765.9333333333334</v>
      </c>
      <c r="M96" s="220">
        <v>2736.2</v>
      </c>
      <c r="N96" s="220">
        <v>2710.75</v>
      </c>
      <c r="O96" s="220">
        <v>15919200</v>
      </c>
      <c r="P96" s="221">
        <v>-2.0688382393651381E-2</v>
      </c>
    </row>
    <row r="97" spans="1:16" ht="12.75" customHeight="1">
      <c r="A97" s="213">
        <v>87</v>
      </c>
      <c r="B97" s="225" t="s">
        <v>61</v>
      </c>
      <c r="C97" s="217" t="s">
        <v>134</v>
      </c>
      <c r="D97" s="218">
        <v>45533</v>
      </c>
      <c r="E97" s="217">
        <v>1206.9000000000001</v>
      </c>
      <c r="F97" s="217">
        <v>1210.25</v>
      </c>
      <c r="G97" s="219">
        <v>1200.6500000000001</v>
      </c>
      <c r="H97" s="219">
        <v>1194.4000000000001</v>
      </c>
      <c r="I97" s="219">
        <v>1184.8000000000002</v>
      </c>
      <c r="J97" s="219">
        <v>1216.5</v>
      </c>
      <c r="K97" s="219">
        <v>1226.0999999999999</v>
      </c>
      <c r="L97" s="219">
        <v>1232.3499999999999</v>
      </c>
      <c r="M97" s="220">
        <v>1219.8499999999999</v>
      </c>
      <c r="N97" s="220">
        <v>1204</v>
      </c>
      <c r="O97" s="220">
        <v>89104400</v>
      </c>
      <c r="P97" s="221">
        <v>-1.6936324670811291E-2</v>
      </c>
    </row>
    <row r="98" spans="1:16" ht="12.75" customHeight="1">
      <c r="A98" s="213">
        <v>88</v>
      </c>
      <c r="B98" s="225" t="s">
        <v>66</v>
      </c>
      <c r="C98" s="217" t="s">
        <v>135</v>
      </c>
      <c r="D98" s="218">
        <v>45533</v>
      </c>
      <c r="E98" s="217">
        <v>2015.6</v>
      </c>
      <c r="F98" s="217">
        <v>2020</v>
      </c>
      <c r="G98" s="219">
        <v>1999</v>
      </c>
      <c r="H98" s="219">
        <v>1982.4</v>
      </c>
      <c r="I98" s="219">
        <v>1961.4</v>
      </c>
      <c r="J98" s="219">
        <v>2036.6</v>
      </c>
      <c r="K98" s="219">
        <v>2057.6</v>
      </c>
      <c r="L98" s="219">
        <v>2074.1999999999998</v>
      </c>
      <c r="M98" s="220">
        <v>2041</v>
      </c>
      <c r="N98" s="220">
        <v>2003.4</v>
      </c>
      <c r="O98" s="220">
        <v>3912500</v>
      </c>
      <c r="P98" s="221">
        <v>-1.0995955510616785E-2</v>
      </c>
    </row>
    <row r="99" spans="1:16" ht="12.75" customHeight="1">
      <c r="A99" s="213">
        <v>89</v>
      </c>
      <c r="B99" s="225" t="s">
        <v>66</v>
      </c>
      <c r="C99" s="217" t="s">
        <v>136</v>
      </c>
      <c r="D99" s="218">
        <v>45533</v>
      </c>
      <c r="E99" s="217">
        <v>737.8</v>
      </c>
      <c r="F99" s="217">
        <v>738.63333333333321</v>
      </c>
      <c r="G99" s="219">
        <v>731.96666666666647</v>
      </c>
      <c r="H99" s="219">
        <v>726.13333333333321</v>
      </c>
      <c r="I99" s="219">
        <v>719.46666666666647</v>
      </c>
      <c r="J99" s="219">
        <v>744.46666666666647</v>
      </c>
      <c r="K99" s="219">
        <v>751.13333333333321</v>
      </c>
      <c r="L99" s="219">
        <v>756.96666666666647</v>
      </c>
      <c r="M99" s="220">
        <v>745.3</v>
      </c>
      <c r="N99" s="220">
        <v>732.8</v>
      </c>
      <c r="O99" s="220">
        <v>9715500</v>
      </c>
      <c r="P99" s="221">
        <v>9.2721372276309685E-4</v>
      </c>
    </row>
    <row r="100" spans="1:16" ht="12.75" customHeight="1">
      <c r="A100" s="213">
        <v>90</v>
      </c>
      <c r="B100" s="225" t="s">
        <v>77</v>
      </c>
      <c r="C100" s="217" t="s">
        <v>137</v>
      </c>
      <c r="D100" s="218">
        <v>45533</v>
      </c>
      <c r="E100" s="217">
        <v>16.14</v>
      </c>
      <c r="F100" s="217">
        <v>16.22</v>
      </c>
      <c r="G100" s="219">
        <v>15.939999999999998</v>
      </c>
      <c r="H100" s="219">
        <v>15.739999999999998</v>
      </c>
      <c r="I100" s="219">
        <v>15.459999999999997</v>
      </c>
      <c r="J100" s="219">
        <v>16.419999999999998</v>
      </c>
      <c r="K100" s="219">
        <v>16.7</v>
      </c>
      <c r="L100" s="219">
        <v>16.899999999999999</v>
      </c>
      <c r="M100" s="220">
        <v>16.5</v>
      </c>
      <c r="N100" s="220">
        <v>16.02</v>
      </c>
      <c r="O100" s="220">
        <v>4629760000</v>
      </c>
      <c r="P100" s="221">
        <v>1.6618065558795629E-2</v>
      </c>
    </row>
    <row r="101" spans="1:16" ht="12.75" customHeight="1">
      <c r="A101" s="213">
        <v>91</v>
      </c>
      <c r="B101" s="225" t="s">
        <v>66</v>
      </c>
      <c r="C101" s="217" t="s">
        <v>138</v>
      </c>
      <c r="D101" s="218">
        <v>45533</v>
      </c>
      <c r="E101" s="217">
        <v>111.49</v>
      </c>
      <c r="F101" s="217">
        <v>112.25999999999999</v>
      </c>
      <c r="G101" s="219">
        <v>110.32999999999998</v>
      </c>
      <c r="H101" s="219">
        <v>109.16999999999999</v>
      </c>
      <c r="I101" s="219">
        <v>107.23999999999998</v>
      </c>
      <c r="J101" s="219">
        <v>113.41999999999999</v>
      </c>
      <c r="K101" s="219">
        <v>115.35</v>
      </c>
      <c r="L101" s="219">
        <v>116.50999999999999</v>
      </c>
      <c r="M101" s="220">
        <v>114.19</v>
      </c>
      <c r="N101" s="220">
        <v>111.1</v>
      </c>
      <c r="O101" s="220">
        <v>122905000</v>
      </c>
      <c r="P101" s="221">
        <v>3.4075133566109965E-2</v>
      </c>
    </row>
    <row r="102" spans="1:16" ht="12.75" customHeight="1">
      <c r="A102" s="213">
        <v>92</v>
      </c>
      <c r="B102" s="225" t="s">
        <v>61</v>
      </c>
      <c r="C102" s="223" t="s">
        <v>139</v>
      </c>
      <c r="D102" s="218">
        <v>45533</v>
      </c>
      <c r="E102" s="217">
        <v>75</v>
      </c>
      <c r="F102" s="217">
        <v>75.37</v>
      </c>
      <c r="G102" s="219">
        <v>74.34</v>
      </c>
      <c r="H102" s="219">
        <v>73.679999999999993</v>
      </c>
      <c r="I102" s="219">
        <v>72.649999999999991</v>
      </c>
      <c r="J102" s="219">
        <v>76.030000000000015</v>
      </c>
      <c r="K102" s="219">
        <v>77.060000000000016</v>
      </c>
      <c r="L102" s="219">
        <v>77.720000000000027</v>
      </c>
      <c r="M102" s="220">
        <v>76.400000000000006</v>
      </c>
      <c r="N102" s="220">
        <v>74.709999999999994</v>
      </c>
      <c r="O102" s="220">
        <v>474547500</v>
      </c>
      <c r="P102" s="221">
        <v>2.7692957380457382E-2</v>
      </c>
    </row>
    <row r="103" spans="1:16" ht="12.75" customHeight="1">
      <c r="A103" s="213">
        <v>93</v>
      </c>
      <c r="B103" s="225" t="s">
        <v>185</v>
      </c>
      <c r="C103" s="217" t="s">
        <v>140</v>
      </c>
      <c r="D103" s="218">
        <v>45533</v>
      </c>
      <c r="E103" s="217">
        <v>191.27</v>
      </c>
      <c r="F103" s="217">
        <v>191.34666666666669</v>
      </c>
      <c r="G103" s="219">
        <v>188.14333333333337</v>
      </c>
      <c r="H103" s="219">
        <v>185.01666666666668</v>
      </c>
      <c r="I103" s="219">
        <v>181.81333333333336</v>
      </c>
      <c r="J103" s="219">
        <v>194.47333333333339</v>
      </c>
      <c r="K103" s="219">
        <v>197.6766666666667</v>
      </c>
      <c r="L103" s="219">
        <v>200.8033333333334</v>
      </c>
      <c r="M103" s="220">
        <v>194.55</v>
      </c>
      <c r="N103" s="220">
        <v>188.22</v>
      </c>
      <c r="O103" s="220">
        <v>64578750</v>
      </c>
      <c r="P103" s="221">
        <v>-6.5189800392292602E-3</v>
      </c>
    </row>
    <row r="104" spans="1:16" ht="12.75" customHeight="1">
      <c r="A104" s="213">
        <v>94</v>
      </c>
      <c r="B104" s="225" t="s">
        <v>82</v>
      </c>
      <c r="C104" s="224" t="s">
        <v>141</v>
      </c>
      <c r="D104" s="218">
        <v>45533</v>
      </c>
      <c r="E104" s="217">
        <v>544.1</v>
      </c>
      <c r="F104" s="217">
        <v>547.08333333333337</v>
      </c>
      <c r="G104" s="219">
        <v>539.36666666666679</v>
      </c>
      <c r="H104" s="219">
        <v>534.63333333333344</v>
      </c>
      <c r="I104" s="219">
        <v>526.91666666666686</v>
      </c>
      <c r="J104" s="219">
        <v>551.81666666666672</v>
      </c>
      <c r="K104" s="219">
        <v>559.53333333333319</v>
      </c>
      <c r="L104" s="219">
        <v>564.26666666666665</v>
      </c>
      <c r="M104" s="220">
        <v>554.79999999999995</v>
      </c>
      <c r="N104" s="220">
        <v>542.35</v>
      </c>
      <c r="O104" s="220">
        <v>11486750</v>
      </c>
      <c r="P104" s="221">
        <v>-2.3934897079942556E-4</v>
      </c>
    </row>
    <row r="105" spans="1:16" ht="12.75" customHeight="1">
      <c r="A105" s="213">
        <v>95</v>
      </c>
      <c r="B105" s="225" t="s">
        <v>114</v>
      </c>
      <c r="C105" s="217" t="s">
        <v>142</v>
      </c>
      <c r="D105" s="218">
        <v>45533</v>
      </c>
      <c r="E105" s="217">
        <v>636.1</v>
      </c>
      <c r="F105" s="217">
        <v>639.5</v>
      </c>
      <c r="G105" s="219">
        <v>631.1</v>
      </c>
      <c r="H105" s="219">
        <v>626.1</v>
      </c>
      <c r="I105" s="219">
        <v>617.70000000000005</v>
      </c>
      <c r="J105" s="219">
        <v>644.5</v>
      </c>
      <c r="K105" s="219">
        <v>652.90000000000009</v>
      </c>
      <c r="L105" s="219">
        <v>657.9</v>
      </c>
      <c r="M105" s="220">
        <v>647.9</v>
      </c>
      <c r="N105" s="220">
        <v>634.5</v>
      </c>
      <c r="O105" s="220">
        <v>16908000</v>
      </c>
      <c r="P105" s="221">
        <v>6.7881386209360482E-3</v>
      </c>
    </row>
    <row r="106" spans="1:16" ht="12.75" customHeight="1">
      <c r="A106" s="213">
        <v>96</v>
      </c>
      <c r="B106" s="225" t="s">
        <v>47</v>
      </c>
      <c r="C106" s="224" t="s">
        <v>143</v>
      </c>
      <c r="D106" s="218">
        <v>45533</v>
      </c>
      <c r="E106" s="217">
        <v>365.35</v>
      </c>
      <c r="F106" s="217">
        <v>364.51666666666665</v>
      </c>
      <c r="G106" s="219">
        <v>362.0333333333333</v>
      </c>
      <c r="H106" s="219">
        <v>358.71666666666664</v>
      </c>
      <c r="I106" s="219">
        <v>356.23333333333329</v>
      </c>
      <c r="J106" s="219">
        <v>367.83333333333331</v>
      </c>
      <c r="K106" s="219">
        <v>370.31666666666666</v>
      </c>
      <c r="L106" s="219">
        <v>373.63333333333333</v>
      </c>
      <c r="M106" s="220">
        <v>367</v>
      </c>
      <c r="N106" s="220">
        <v>361.2</v>
      </c>
      <c r="O106" s="220">
        <v>25920200</v>
      </c>
      <c r="P106" s="221">
        <v>-4.2835724994645531E-2</v>
      </c>
    </row>
    <row r="107" spans="1:16" ht="12.75" customHeight="1">
      <c r="A107" s="213">
        <v>97</v>
      </c>
      <c r="B107" s="225" t="s">
        <v>57</v>
      </c>
      <c r="C107" s="222" t="s">
        <v>144</v>
      </c>
      <c r="D107" s="218">
        <v>45533</v>
      </c>
      <c r="E107" s="217">
        <v>2857.5</v>
      </c>
      <c r="F107" s="217">
        <v>2881.8666666666668</v>
      </c>
      <c r="G107" s="219">
        <v>2811.6333333333337</v>
      </c>
      <c r="H107" s="219">
        <v>2765.7666666666669</v>
      </c>
      <c r="I107" s="219">
        <v>2695.5333333333338</v>
      </c>
      <c r="J107" s="219">
        <v>2927.7333333333336</v>
      </c>
      <c r="K107" s="219">
        <v>2997.9666666666672</v>
      </c>
      <c r="L107" s="219">
        <v>3043.8333333333335</v>
      </c>
      <c r="M107" s="220">
        <v>2952.1</v>
      </c>
      <c r="N107" s="220">
        <v>2836</v>
      </c>
      <c r="O107" s="220">
        <v>2576700</v>
      </c>
      <c r="P107" s="221">
        <v>0.20988871672066489</v>
      </c>
    </row>
    <row r="108" spans="1:16" ht="12.75" customHeight="1">
      <c r="A108" s="213">
        <v>98</v>
      </c>
      <c r="B108" s="225" t="s">
        <v>114</v>
      </c>
      <c r="C108" s="224" t="s">
        <v>145</v>
      </c>
      <c r="D108" s="218">
        <v>45533</v>
      </c>
      <c r="E108" s="217">
        <v>4422.25</v>
      </c>
      <c r="F108" s="217">
        <v>4435.0166666666664</v>
      </c>
      <c r="G108" s="219">
        <v>4376.4833333333327</v>
      </c>
      <c r="H108" s="219">
        <v>4330.7166666666662</v>
      </c>
      <c r="I108" s="219">
        <v>4272.1833333333325</v>
      </c>
      <c r="J108" s="219">
        <v>4480.7833333333328</v>
      </c>
      <c r="K108" s="219">
        <v>4539.3166666666657</v>
      </c>
      <c r="L108" s="219">
        <v>4585.083333333333</v>
      </c>
      <c r="M108" s="220">
        <v>4493.55</v>
      </c>
      <c r="N108" s="220">
        <v>4389.25</v>
      </c>
      <c r="O108" s="220">
        <v>6355500</v>
      </c>
      <c r="P108" s="221">
        <v>-3.8705871676195665E-2</v>
      </c>
    </row>
    <row r="109" spans="1:16" ht="12.75" customHeight="1">
      <c r="A109" s="213">
        <v>99</v>
      </c>
      <c r="B109" s="225" t="s">
        <v>61</v>
      </c>
      <c r="C109" s="217" t="s">
        <v>146</v>
      </c>
      <c r="D109" s="218">
        <v>45533</v>
      </c>
      <c r="E109" s="217">
        <v>1428.55</v>
      </c>
      <c r="F109" s="217">
        <v>1434.6499999999999</v>
      </c>
      <c r="G109" s="219">
        <v>1419.8499999999997</v>
      </c>
      <c r="H109" s="219">
        <v>1411.1499999999999</v>
      </c>
      <c r="I109" s="219">
        <v>1396.3499999999997</v>
      </c>
      <c r="J109" s="219">
        <v>1443.3499999999997</v>
      </c>
      <c r="K109" s="219">
        <v>1458.1499999999999</v>
      </c>
      <c r="L109" s="219">
        <v>1466.8499999999997</v>
      </c>
      <c r="M109" s="220">
        <v>1449.45</v>
      </c>
      <c r="N109" s="220">
        <v>1425.95</v>
      </c>
      <c r="O109" s="220">
        <v>29240500</v>
      </c>
      <c r="P109" s="221">
        <v>3.3762882042035675E-2</v>
      </c>
    </row>
    <row r="110" spans="1:16" ht="12.75" customHeight="1">
      <c r="A110" s="213">
        <v>100</v>
      </c>
      <c r="B110" s="225" t="s">
        <v>77</v>
      </c>
      <c r="C110" s="217" t="s">
        <v>147</v>
      </c>
      <c r="D110" s="218">
        <v>45533</v>
      </c>
      <c r="E110" s="217">
        <v>430.6</v>
      </c>
      <c r="F110" s="217">
        <v>431.76666666666665</v>
      </c>
      <c r="G110" s="219">
        <v>424.83333333333331</v>
      </c>
      <c r="H110" s="219">
        <v>419.06666666666666</v>
      </c>
      <c r="I110" s="219">
        <v>412.13333333333333</v>
      </c>
      <c r="J110" s="219">
        <v>437.5333333333333</v>
      </c>
      <c r="K110" s="219">
        <v>444.4666666666667</v>
      </c>
      <c r="L110" s="219">
        <v>450.23333333333329</v>
      </c>
      <c r="M110" s="220">
        <v>438.7</v>
      </c>
      <c r="N110" s="220">
        <v>426</v>
      </c>
      <c r="O110" s="220">
        <v>93547600</v>
      </c>
      <c r="P110" s="221">
        <v>-9.8247381869219427E-3</v>
      </c>
    </row>
    <row r="111" spans="1:16" ht="12.75" customHeight="1">
      <c r="A111" s="213">
        <v>101</v>
      </c>
      <c r="B111" s="225" t="s">
        <v>85</v>
      </c>
      <c r="C111" s="217" t="s">
        <v>148</v>
      </c>
      <c r="D111" s="218">
        <v>45533</v>
      </c>
      <c r="E111" s="217">
        <v>1862.1</v>
      </c>
      <c r="F111" s="217">
        <v>1866.1166666666668</v>
      </c>
      <c r="G111" s="219">
        <v>1853.0333333333335</v>
      </c>
      <c r="H111" s="219">
        <v>1843.9666666666667</v>
      </c>
      <c r="I111" s="219">
        <v>1830.8833333333334</v>
      </c>
      <c r="J111" s="219">
        <v>1875.1833333333336</v>
      </c>
      <c r="K111" s="219">
        <v>1888.2666666666667</v>
      </c>
      <c r="L111" s="219">
        <v>1897.3333333333337</v>
      </c>
      <c r="M111" s="220">
        <v>1879.2</v>
      </c>
      <c r="N111" s="220">
        <v>1857.05</v>
      </c>
      <c r="O111" s="220">
        <v>44191200</v>
      </c>
      <c r="P111" s="221">
        <v>9.7614477652865368E-3</v>
      </c>
    </row>
    <row r="112" spans="1:16" ht="12.75" customHeight="1">
      <c r="A112" s="213">
        <v>102</v>
      </c>
      <c r="B112" s="225" t="s">
        <v>82</v>
      </c>
      <c r="C112" s="217" t="s">
        <v>150</v>
      </c>
      <c r="D112" s="218">
        <v>45533</v>
      </c>
      <c r="E112" s="217">
        <v>180.6</v>
      </c>
      <c r="F112" s="217">
        <v>180.90666666666667</v>
      </c>
      <c r="G112" s="219">
        <v>178.42333333333335</v>
      </c>
      <c r="H112" s="219">
        <v>176.24666666666667</v>
      </c>
      <c r="I112" s="219">
        <v>173.76333333333335</v>
      </c>
      <c r="J112" s="219">
        <v>183.08333333333334</v>
      </c>
      <c r="K112" s="219">
        <v>185.56666666666663</v>
      </c>
      <c r="L112" s="219">
        <v>187.74333333333334</v>
      </c>
      <c r="M112" s="220">
        <v>183.39</v>
      </c>
      <c r="N112" s="220">
        <v>178.73</v>
      </c>
      <c r="O112" s="220">
        <v>210400125</v>
      </c>
      <c r="P112" s="221">
        <v>-1.2989686006357628E-2</v>
      </c>
    </row>
    <row r="113" spans="1:16" ht="12.75" customHeight="1">
      <c r="A113" s="213">
        <v>103</v>
      </c>
      <c r="B113" s="225" t="s">
        <v>42</v>
      </c>
      <c r="C113" s="217" t="s">
        <v>151</v>
      </c>
      <c r="D113" s="218">
        <v>45533</v>
      </c>
      <c r="E113" s="217">
        <v>1295.3</v>
      </c>
      <c r="F113" s="217">
        <v>1298.9999999999998</v>
      </c>
      <c r="G113" s="219">
        <v>1285.8999999999996</v>
      </c>
      <c r="H113" s="219">
        <v>1276.4999999999998</v>
      </c>
      <c r="I113" s="219">
        <v>1263.3999999999996</v>
      </c>
      <c r="J113" s="219">
        <v>1308.3999999999996</v>
      </c>
      <c r="K113" s="219">
        <v>1321.4999999999995</v>
      </c>
      <c r="L113" s="219">
        <v>1330.8999999999996</v>
      </c>
      <c r="M113" s="220">
        <v>1312.1</v>
      </c>
      <c r="N113" s="220">
        <v>1289.5999999999999</v>
      </c>
      <c r="O113" s="220">
        <v>2304250</v>
      </c>
      <c r="P113" s="221">
        <v>-1.8549280177187155E-2</v>
      </c>
    </row>
    <row r="114" spans="1:16" ht="12.75" customHeight="1">
      <c r="A114" s="213">
        <v>104</v>
      </c>
      <c r="B114" s="225" t="s">
        <v>114</v>
      </c>
      <c r="C114" s="224" t="s">
        <v>152</v>
      </c>
      <c r="D114" s="218">
        <v>45533</v>
      </c>
      <c r="E114" s="217">
        <v>979.7</v>
      </c>
      <c r="F114" s="217">
        <v>984.73333333333323</v>
      </c>
      <c r="G114" s="219">
        <v>970.66666666666652</v>
      </c>
      <c r="H114" s="219">
        <v>961.63333333333333</v>
      </c>
      <c r="I114" s="219">
        <v>947.56666666666661</v>
      </c>
      <c r="J114" s="219">
        <v>993.76666666666642</v>
      </c>
      <c r="K114" s="219">
        <v>1007.8333333333333</v>
      </c>
      <c r="L114" s="219">
        <v>1016.8666666666663</v>
      </c>
      <c r="M114" s="220">
        <v>998.8</v>
      </c>
      <c r="N114" s="220">
        <v>975.7</v>
      </c>
      <c r="O114" s="220">
        <v>20832875</v>
      </c>
      <c r="P114" s="221">
        <v>1.7261268959624012E-2</v>
      </c>
    </row>
    <row r="115" spans="1:16" ht="12.75" customHeight="1">
      <c r="A115" s="213">
        <v>105</v>
      </c>
      <c r="B115" s="225" t="s">
        <v>57</v>
      </c>
      <c r="C115" s="217" t="s">
        <v>153</v>
      </c>
      <c r="D115" s="218">
        <v>45533</v>
      </c>
      <c r="E115" s="217">
        <v>495.6</v>
      </c>
      <c r="F115" s="217">
        <v>496.09999999999997</v>
      </c>
      <c r="G115" s="219">
        <v>492.54999999999995</v>
      </c>
      <c r="H115" s="219">
        <v>489.5</v>
      </c>
      <c r="I115" s="219">
        <v>485.95</v>
      </c>
      <c r="J115" s="219">
        <v>499.14999999999992</v>
      </c>
      <c r="K115" s="219">
        <v>502.7</v>
      </c>
      <c r="L115" s="219">
        <v>505.74999999999989</v>
      </c>
      <c r="M115" s="220">
        <v>499.65</v>
      </c>
      <c r="N115" s="220">
        <v>493.05</v>
      </c>
      <c r="O115" s="220">
        <v>114320000</v>
      </c>
      <c r="P115" s="221">
        <v>9.323350755756462E-3</v>
      </c>
    </row>
    <row r="116" spans="1:16" ht="12.75" customHeight="1">
      <c r="A116" s="213">
        <v>106</v>
      </c>
      <c r="B116" s="225" t="s">
        <v>129</v>
      </c>
      <c r="C116" s="217" t="s">
        <v>154</v>
      </c>
      <c r="D116" s="218">
        <v>45533</v>
      </c>
      <c r="E116" s="217">
        <v>986.05</v>
      </c>
      <c r="F116" s="217">
        <v>990.83333333333337</v>
      </c>
      <c r="G116" s="219">
        <v>972.31666666666672</v>
      </c>
      <c r="H116" s="219">
        <v>958.58333333333337</v>
      </c>
      <c r="I116" s="219">
        <v>940.06666666666672</v>
      </c>
      <c r="J116" s="219">
        <v>1004.5666666666667</v>
      </c>
      <c r="K116" s="219">
        <v>1023.0833333333334</v>
      </c>
      <c r="L116" s="219">
        <v>1036.8166666666666</v>
      </c>
      <c r="M116" s="220">
        <v>1009.35</v>
      </c>
      <c r="N116" s="220">
        <v>977.1</v>
      </c>
      <c r="O116" s="220">
        <v>15775000</v>
      </c>
      <c r="P116" s="221">
        <v>-9.6523581574197593E-3</v>
      </c>
    </row>
    <row r="117" spans="1:16" ht="12.75" customHeight="1">
      <c r="A117" s="213">
        <v>107</v>
      </c>
      <c r="B117" s="225" t="s">
        <v>47</v>
      </c>
      <c r="C117" s="217" t="s">
        <v>155</v>
      </c>
      <c r="D117" s="218">
        <v>45533</v>
      </c>
      <c r="E117" s="217">
        <v>4319.8500000000004</v>
      </c>
      <c r="F117" s="217">
        <v>4345.5166666666664</v>
      </c>
      <c r="G117" s="219">
        <v>4271.0333333333328</v>
      </c>
      <c r="H117" s="219">
        <v>4222.2166666666662</v>
      </c>
      <c r="I117" s="219">
        <v>4147.7333333333327</v>
      </c>
      <c r="J117" s="219">
        <v>4394.333333333333</v>
      </c>
      <c r="K117" s="219">
        <v>4468.8166666666666</v>
      </c>
      <c r="L117" s="219">
        <v>4517.6333333333332</v>
      </c>
      <c r="M117" s="220">
        <v>4420</v>
      </c>
      <c r="N117" s="220">
        <v>4296.7</v>
      </c>
      <c r="O117" s="220">
        <v>640625</v>
      </c>
      <c r="P117" s="221">
        <v>0.12985008818342153</v>
      </c>
    </row>
    <row r="118" spans="1:16" ht="12.75" customHeight="1">
      <c r="A118" s="213">
        <v>108</v>
      </c>
      <c r="B118" s="225" t="s">
        <v>129</v>
      </c>
      <c r="C118" s="222" t="s">
        <v>156</v>
      </c>
      <c r="D118" s="218">
        <v>45533</v>
      </c>
      <c r="E118" s="217">
        <v>937.85</v>
      </c>
      <c r="F118" s="217">
        <v>944.19999999999993</v>
      </c>
      <c r="G118" s="219">
        <v>924.74999999999989</v>
      </c>
      <c r="H118" s="219">
        <v>911.65</v>
      </c>
      <c r="I118" s="219">
        <v>892.19999999999993</v>
      </c>
      <c r="J118" s="219">
        <v>957.29999999999984</v>
      </c>
      <c r="K118" s="219">
        <v>976.74999999999989</v>
      </c>
      <c r="L118" s="219">
        <v>989.8499999999998</v>
      </c>
      <c r="M118" s="220">
        <v>963.65</v>
      </c>
      <c r="N118" s="220">
        <v>931.1</v>
      </c>
      <c r="O118" s="220">
        <v>20168325</v>
      </c>
      <c r="P118" s="221">
        <v>8.2675305392454611E-3</v>
      </c>
    </row>
    <row r="119" spans="1:16" ht="12.75" customHeight="1">
      <c r="A119" s="213">
        <v>109</v>
      </c>
      <c r="B119" s="225" t="s">
        <v>57</v>
      </c>
      <c r="C119" s="217" t="s">
        <v>157</v>
      </c>
      <c r="D119" s="218">
        <v>45533</v>
      </c>
      <c r="E119" s="217">
        <v>600.85</v>
      </c>
      <c r="F119" s="217">
        <v>600.41666666666663</v>
      </c>
      <c r="G119" s="219">
        <v>595.48333333333323</v>
      </c>
      <c r="H119" s="219">
        <v>590.11666666666656</v>
      </c>
      <c r="I119" s="219">
        <v>585.18333333333317</v>
      </c>
      <c r="J119" s="219">
        <v>605.7833333333333</v>
      </c>
      <c r="K119" s="219">
        <v>610.7166666666667</v>
      </c>
      <c r="L119" s="219">
        <v>616.08333333333337</v>
      </c>
      <c r="M119" s="220">
        <v>605.35</v>
      </c>
      <c r="N119" s="220">
        <v>595.04999999999995</v>
      </c>
      <c r="O119" s="220">
        <v>21897500</v>
      </c>
      <c r="P119" s="221">
        <v>1.4291430858057509E-3</v>
      </c>
    </row>
    <row r="120" spans="1:16" ht="12.75" customHeight="1">
      <c r="A120" s="213">
        <v>110</v>
      </c>
      <c r="B120" s="225" t="s">
        <v>61</v>
      </c>
      <c r="C120" s="217" t="s">
        <v>158</v>
      </c>
      <c r="D120" s="218">
        <v>45533</v>
      </c>
      <c r="E120" s="217">
        <v>1803.25</v>
      </c>
      <c r="F120" s="217">
        <v>1808.8666666666668</v>
      </c>
      <c r="G120" s="219">
        <v>1791.5333333333335</v>
      </c>
      <c r="H120" s="219">
        <v>1779.8166666666668</v>
      </c>
      <c r="I120" s="219">
        <v>1762.4833333333336</v>
      </c>
      <c r="J120" s="219">
        <v>1820.5833333333335</v>
      </c>
      <c r="K120" s="219">
        <v>1837.9166666666665</v>
      </c>
      <c r="L120" s="219">
        <v>1849.6333333333334</v>
      </c>
      <c r="M120" s="220">
        <v>1826.2</v>
      </c>
      <c r="N120" s="220">
        <v>1797.15</v>
      </c>
      <c r="O120" s="220">
        <v>34856400</v>
      </c>
      <c r="P120" s="221">
        <v>3.1889446760136414E-2</v>
      </c>
    </row>
    <row r="121" spans="1:16" ht="12.75" customHeight="1">
      <c r="A121" s="213">
        <v>111</v>
      </c>
      <c r="B121" s="225" t="s">
        <v>66</v>
      </c>
      <c r="C121" s="217" t="s">
        <v>841</v>
      </c>
      <c r="D121" s="218">
        <v>45533</v>
      </c>
      <c r="E121" s="217">
        <v>177.23</v>
      </c>
      <c r="F121" s="217">
        <v>178.93333333333331</v>
      </c>
      <c r="G121" s="219">
        <v>174.94666666666663</v>
      </c>
      <c r="H121" s="219">
        <v>172.66333333333333</v>
      </c>
      <c r="I121" s="219">
        <v>168.67666666666665</v>
      </c>
      <c r="J121" s="219">
        <v>181.21666666666661</v>
      </c>
      <c r="K121" s="219">
        <v>185.20333333333329</v>
      </c>
      <c r="L121" s="219">
        <v>187.48666666666659</v>
      </c>
      <c r="M121" s="220">
        <v>182.92</v>
      </c>
      <c r="N121" s="220">
        <v>176.65</v>
      </c>
      <c r="O121" s="220">
        <v>72043452</v>
      </c>
      <c r="P121" s="221">
        <v>-3.0735982711009725E-2</v>
      </c>
    </row>
    <row r="122" spans="1:16" ht="12.75" customHeight="1">
      <c r="A122" s="213">
        <v>112</v>
      </c>
      <c r="B122" s="225" t="s">
        <v>42</v>
      </c>
      <c r="C122" s="217" t="s">
        <v>159</v>
      </c>
      <c r="D122" s="218">
        <v>45533</v>
      </c>
      <c r="E122" s="217">
        <v>3079.25</v>
      </c>
      <c r="F122" s="217">
        <v>3080.1166666666668</v>
      </c>
      <c r="G122" s="219">
        <v>3055.7333333333336</v>
      </c>
      <c r="H122" s="219">
        <v>3032.2166666666667</v>
      </c>
      <c r="I122" s="219">
        <v>3007.8333333333335</v>
      </c>
      <c r="J122" s="219">
        <v>3103.6333333333337</v>
      </c>
      <c r="K122" s="219">
        <v>3128.0166666666669</v>
      </c>
      <c r="L122" s="219">
        <v>3151.5333333333338</v>
      </c>
      <c r="M122" s="220">
        <v>3104.5</v>
      </c>
      <c r="N122" s="220">
        <v>3056.6</v>
      </c>
      <c r="O122" s="220">
        <v>925800</v>
      </c>
      <c r="P122" s="221">
        <v>-3.1994981179422836E-2</v>
      </c>
    </row>
    <row r="123" spans="1:16" ht="12.75" customHeight="1">
      <c r="A123" s="213">
        <v>113</v>
      </c>
      <c r="B123" s="225" t="s">
        <v>42</v>
      </c>
      <c r="C123" s="217" t="s">
        <v>160</v>
      </c>
      <c r="D123" s="218">
        <v>45533</v>
      </c>
      <c r="E123" s="217">
        <v>454.1</v>
      </c>
      <c r="F123" s="217">
        <v>457.68333333333334</v>
      </c>
      <c r="G123" s="219">
        <v>446.86666666666667</v>
      </c>
      <c r="H123" s="219">
        <v>439.63333333333333</v>
      </c>
      <c r="I123" s="219">
        <v>428.81666666666666</v>
      </c>
      <c r="J123" s="219">
        <v>464.91666666666669</v>
      </c>
      <c r="K123" s="219">
        <v>475.73333333333341</v>
      </c>
      <c r="L123" s="219">
        <v>482.9666666666667</v>
      </c>
      <c r="M123" s="220">
        <v>468.5</v>
      </c>
      <c r="N123" s="220">
        <v>450.45</v>
      </c>
      <c r="O123" s="220">
        <v>17681700</v>
      </c>
      <c r="P123" s="221">
        <v>1.2952863264511102E-2</v>
      </c>
    </row>
    <row r="124" spans="1:16" ht="12.75" customHeight="1">
      <c r="A124" s="213">
        <v>114</v>
      </c>
      <c r="B124" s="225" t="s">
        <v>66</v>
      </c>
      <c r="C124" s="222" t="s">
        <v>161</v>
      </c>
      <c r="D124" s="218">
        <v>45533</v>
      </c>
      <c r="E124" s="217">
        <v>752.1</v>
      </c>
      <c r="F124" s="217">
        <v>759.13333333333333</v>
      </c>
      <c r="G124" s="219">
        <v>743.36666666666667</v>
      </c>
      <c r="H124" s="219">
        <v>734.63333333333333</v>
      </c>
      <c r="I124" s="219">
        <v>718.86666666666667</v>
      </c>
      <c r="J124" s="219">
        <v>767.86666666666667</v>
      </c>
      <c r="K124" s="219">
        <v>783.63333333333333</v>
      </c>
      <c r="L124" s="219">
        <v>792.36666666666667</v>
      </c>
      <c r="M124" s="220">
        <v>774.9</v>
      </c>
      <c r="N124" s="220">
        <v>750.4</v>
      </c>
      <c r="O124" s="220">
        <v>30285000</v>
      </c>
      <c r="P124" s="221">
        <v>2.9017022867044953E-2</v>
      </c>
    </row>
    <row r="125" spans="1:16" ht="12.75" customHeight="1">
      <c r="A125" s="213">
        <v>115</v>
      </c>
      <c r="B125" s="225" t="s">
        <v>40</v>
      </c>
      <c r="C125" s="217" t="s">
        <v>162</v>
      </c>
      <c r="D125" s="218">
        <v>45533</v>
      </c>
      <c r="E125" s="217">
        <v>3795.15</v>
      </c>
      <c r="F125" s="217">
        <v>3811.0833333333335</v>
      </c>
      <c r="G125" s="219">
        <v>3765.7166666666672</v>
      </c>
      <c r="H125" s="219">
        <v>3736.2833333333338</v>
      </c>
      <c r="I125" s="219">
        <v>3690.9166666666674</v>
      </c>
      <c r="J125" s="219">
        <v>3840.5166666666669</v>
      </c>
      <c r="K125" s="219">
        <v>3885.8833333333328</v>
      </c>
      <c r="L125" s="219">
        <v>3915.3166666666666</v>
      </c>
      <c r="M125" s="220">
        <v>3856.45</v>
      </c>
      <c r="N125" s="220">
        <v>3781.65</v>
      </c>
      <c r="O125" s="220">
        <v>17179500</v>
      </c>
      <c r="P125" s="221">
        <v>-2.4811825210312999E-2</v>
      </c>
    </row>
    <row r="126" spans="1:16" ht="12.75" customHeight="1">
      <c r="A126" s="213">
        <v>116</v>
      </c>
      <c r="B126" s="225" t="s">
        <v>85</v>
      </c>
      <c r="C126" s="217" t="s">
        <v>163</v>
      </c>
      <c r="D126" s="218">
        <v>45533</v>
      </c>
      <c r="E126" s="217">
        <v>5703.95</v>
      </c>
      <c r="F126" s="217">
        <v>5717.2333333333336</v>
      </c>
      <c r="G126" s="219">
        <v>5641.666666666667</v>
      </c>
      <c r="H126" s="219">
        <v>5579.3833333333332</v>
      </c>
      <c r="I126" s="219">
        <v>5503.8166666666666</v>
      </c>
      <c r="J126" s="219">
        <v>5779.5166666666673</v>
      </c>
      <c r="K126" s="219">
        <v>5855.083333333333</v>
      </c>
      <c r="L126" s="219">
        <v>5917.3666666666677</v>
      </c>
      <c r="M126" s="220">
        <v>5792.8</v>
      </c>
      <c r="N126" s="220">
        <v>5654.95</v>
      </c>
      <c r="O126" s="220">
        <v>3622350</v>
      </c>
      <c r="P126" s="221">
        <v>2.665589660743134E-2</v>
      </c>
    </row>
    <row r="127" spans="1:16" ht="12.75" customHeight="1">
      <c r="A127" s="213">
        <v>117</v>
      </c>
      <c r="B127" s="225" t="s">
        <v>85</v>
      </c>
      <c r="C127" s="217" t="s">
        <v>164</v>
      </c>
      <c r="D127" s="218">
        <v>45533</v>
      </c>
      <c r="E127" s="217">
        <v>5133.1000000000004</v>
      </c>
      <c r="F127" s="217">
        <v>5168.3166666666666</v>
      </c>
      <c r="G127" s="219">
        <v>5070.6333333333332</v>
      </c>
      <c r="H127" s="219">
        <v>5008.166666666667</v>
      </c>
      <c r="I127" s="219">
        <v>4910.4833333333336</v>
      </c>
      <c r="J127" s="219">
        <v>5230.7833333333328</v>
      </c>
      <c r="K127" s="219">
        <v>5328.4666666666653</v>
      </c>
      <c r="L127" s="219">
        <v>5390.9333333333325</v>
      </c>
      <c r="M127" s="220">
        <v>5266</v>
      </c>
      <c r="N127" s="220">
        <v>5105.8500000000004</v>
      </c>
      <c r="O127" s="220">
        <v>1349700</v>
      </c>
      <c r="P127" s="221">
        <v>8.5936332386788231E-3</v>
      </c>
    </row>
    <row r="128" spans="1:16" ht="12.75" customHeight="1">
      <c r="A128" s="213">
        <v>118</v>
      </c>
      <c r="B128" s="225" t="s">
        <v>42</v>
      </c>
      <c r="C128" s="217" t="s">
        <v>165</v>
      </c>
      <c r="D128" s="218">
        <v>45533</v>
      </c>
      <c r="E128" s="217">
        <v>1966.55</v>
      </c>
      <c r="F128" s="217">
        <v>1949.8999999999999</v>
      </c>
      <c r="G128" s="219">
        <v>1927.0999999999997</v>
      </c>
      <c r="H128" s="219">
        <v>1887.6499999999999</v>
      </c>
      <c r="I128" s="219">
        <v>1864.8499999999997</v>
      </c>
      <c r="J128" s="219">
        <v>1989.3499999999997</v>
      </c>
      <c r="K128" s="219">
        <v>2012.1499999999999</v>
      </c>
      <c r="L128" s="219">
        <v>2051.5999999999995</v>
      </c>
      <c r="M128" s="220">
        <v>1972.7</v>
      </c>
      <c r="N128" s="220">
        <v>1910.45</v>
      </c>
      <c r="O128" s="220">
        <v>11647975</v>
      </c>
      <c r="P128" s="221">
        <v>7.6843885579822042E-3</v>
      </c>
    </row>
    <row r="129" spans="1:16" ht="12.75" customHeight="1">
      <c r="A129" s="213">
        <v>119</v>
      </c>
      <c r="B129" s="225" t="s">
        <v>54</v>
      </c>
      <c r="C129" s="217" t="s">
        <v>166</v>
      </c>
      <c r="D129" s="218">
        <v>45533</v>
      </c>
      <c r="E129" s="217">
        <v>2838.6</v>
      </c>
      <c r="F129" s="217">
        <v>2868.6999999999994</v>
      </c>
      <c r="G129" s="219">
        <v>2800.4499999999989</v>
      </c>
      <c r="H129" s="219">
        <v>2762.2999999999997</v>
      </c>
      <c r="I129" s="219">
        <v>2694.0499999999993</v>
      </c>
      <c r="J129" s="219">
        <v>2906.8499999999985</v>
      </c>
      <c r="K129" s="219">
        <v>2975.0999999999995</v>
      </c>
      <c r="L129" s="219">
        <v>3013.2499999999982</v>
      </c>
      <c r="M129" s="220">
        <v>2936.95</v>
      </c>
      <c r="N129" s="220">
        <v>2830.55</v>
      </c>
      <c r="O129" s="220">
        <v>14797300</v>
      </c>
      <c r="P129" s="221">
        <v>7.6735005730294154E-2</v>
      </c>
    </row>
    <row r="130" spans="1:16" ht="12.75" customHeight="1">
      <c r="A130" s="213">
        <v>120</v>
      </c>
      <c r="B130" s="225" t="s">
        <v>66</v>
      </c>
      <c r="C130" s="217" t="s">
        <v>167</v>
      </c>
      <c r="D130" s="218">
        <v>45533</v>
      </c>
      <c r="E130" s="217">
        <v>302.10000000000002</v>
      </c>
      <c r="F130" s="217">
        <v>304.18333333333334</v>
      </c>
      <c r="G130" s="219">
        <v>299.36666666666667</v>
      </c>
      <c r="H130" s="219">
        <v>296.63333333333333</v>
      </c>
      <c r="I130" s="219">
        <v>291.81666666666666</v>
      </c>
      <c r="J130" s="219">
        <v>306.91666666666669</v>
      </c>
      <c r="K130" s="219">
        <v>311.73333333333341</v>
      </c>
      <c r="L130" s="219">
        <v>314.4666666666667</v>
      </c>
      <c r="M130" s="220">
        <v>309</v>
      </c>
      <c r="N130" s="220">
        <v>301.45</v>
      </c>
      <c r="O130" s="220">
        <v>36260000</v>
      </c>
      <c r="P130" s="221">
        <v>-5.703630580234726E-3</v>
      </c>
    </row>
    <row r="131" spans="1:16" ht="12.75" customHeight="1">
      <c r="A131" s="213">
        <v>121</v>
      </c>
      <c r="B131" s="225" t="s">
        <v>66</v>
      </c>
      <c r="C131" s="217" t="s">
        <v>168</v>
      </c>
      <c r="D131" s="218">
        <v>45533</v>
      </c>
      <c r="E131" s="217">
        <v>214.53</v>
      </c>
      <c r="F131" s="217">
        <v>214.98000000000002</v>
      </c>
      <c r="G131" s="219">
        <v>211.53000000000003</v>
      </c>
      <c r="H131" s="219">
        <v>208.53</v>
      </c>
      <c r="I131" s="219">
        <v>205.08</v>
      </c>
      <c r="J131" s="219">
        <v>217.98000000000005</v>
      </c>
      <c r="K131" s="219">
        <v>221.43000000000004</v>
      </c>
      <c r="L131" s="219">
        <v>224.43000000000006</v>
      </c>
      <c r="M131" s="220">
        <v>218.43</v>
      </c>
      <c r="N131" s="220">
        <v>211.98</v>
      </c>
      <c r="O131" s="220">
        <v>73197000</v>
      </c>
      <c r="P131" s="221">
        <v>9.3075204765450479E-3</v>
      </c>
    </row>
    <row r="132" spans="1:16" ht="12.75" customHeight="1">
      <c r="A132" s="213">
        <v>122</v>
      </c>
      <c r="B132" s="225" t="s">
        <v>57</v>
      </c>
      <c r="C132" s="217" t="s">
        <v>169</v>
      </c>
      <c r="D132" s="218">
        <v>45533</v>
      </c>
      <c r="E132" s="217">
        <v>676.3</v>
      </c>
      <c r="F132" s="217">
        <v>677.08333333333337</v>
      </c>
      <c r="G132" s="219">
        <v>671.36666666666679</v>
      </c>
      <c r="H132" s="219">
        <v>666.43333333333339</v>
      </c>
      <c r="I132" s="219">
        <v>660.71666666666681</v>
      </c>
      <c r="J132" s="219">
        <v>682.01666666666677</v>
      </c>
      <c r="K132" s="219">
        <v>687.73333333333323</v>
      </c>
      <c r="L132" s="219">
        <v>692.66666666666674</v>
      </c>
      <c r="M132" s="220">
        <v>682.8</v>
      </c>
      <c r="N132" s="220">
        <v>672.15</v>
      </c>
      <c r="O132" s="220">
        <v>11407200</v>
      </c>
      <c r="P132" s="221">
        <v>-7.3583517292126564E-4</v>
      </c>
    </row>
    <row r="133" spans="1:16" ht="12.75" customHeight="1">
      <c r="A133" s="213">
        <v>123</v>
      </c>
      <c r="B133" s="225" t="s">
        <v>54</v>
      </c>
      <c r="C133" s="217" t="s">
        <v>170</v>
      </c>
      <c r="D133" s="218">
        <v>45533</v>
      </c>
      <c r="E133" s="217">
        <v>13277.55</v>
      </c>
      <c r="F133" s="217">
        <v>13308.833333333334</v>
      </c>
      <c r="G133" s="219">
        <v>13008.716666666667</v>
      </c>
      <c r="H133" s="219">
        <v>12739.883333333333</v>
      </c>
      <c r="I133" s="219">
        <v>12439.766666666666</v>
      </c>
      <c r="J133" s="219">
        <v>13577.666666666668</v>
      </c>
      <c r="K133" s="219">
        <v>13877.783333333333</v>
      </c>
      <c r="L133" s="219">
        <v>14146.616666666669</v>
      </c>
      <c r="M133" s="220">
        <v>13608.95</v>
      </c>
      <c r="N133" s="220">
        <v>13040</v>
      </c>
      <c r="O133" s="220">
        <v>3430150</v>
      </c>
      <c r="P133" s="221">
        <v>-9.6008644204034835E-2</v>
      </c>
    </row>
    <row r="134" spans="1:16" ht="12.75" customHeight="1">
      <c r="A134" s="213">
        <v>124</v>
      </c>
      <c r="B134" s="225" t="s">
        <v>57</v>
      </c>
      <c r="C134" s="217" t="s">
        <v>884</v>
      </c>
      <c r="D134" s="218">
        <v>45533</v>
      </c>
      <c r="E134" s="217">
        <v>1424</v>
      </c>
      <c r="F134" s="217">
        <v>1420.95</v>
      </c>
      <c r="G134" s="219">
        <v>1414.4</v>
      </c>
      <c r="H134" s="219">
        <v>1404.8</v>
      </c>
      <c r="I134" s="219">
        <v>1398.25</v>
      </c>
      <c r="J134" s="219">
        <v>1430.5500000000002</v>
      </c>
      <c r="K134" s="219">
        <v>1437.1</v>
      </c>
      <c r="L134" s="219">
        <v>1446.7000000000003</v>
      </c>
      <c r="M134" s="220">
        <v>1427.5</v>
      </c>
      <c r="N134" s="220">
        <v>1411.35</v>
      </c>
      <c r="O134" s="220">
        <v>11466700</v>
      </c>
      <c r="P134" s="221">
        <v>7.3176731029393682E-3</v>
      </c>
    </row>
    <row r="135" spans="1:16" ht="12.75" customHeight="1">
      <c r="A135" s="213">
        <v>125</v>
      </c>
      <c r="B135" s="225" t="s">
        <v>85</v>
      </c>
      <c r="C135" s="217" t="s">
        <v>172</v>
      </c>
      <c r="D135" s="218">
        <v>45533</v>
      </c>
      <c r="E135" s="217">
        <v>4396.5</v>
      </c>
      <c r="F135" s="217">
        <v>4364.666666666667</v>
      </c>
      <c r="G135" s="219">
        <v>4319.3333333333339</v>
      </c>
      <c r="H135" s="219">
        <v>4242.166666666667</v>
      </c>
      <c r="I135" s="219">
        <v>4196.8333333333339</v>
      </c>
      <c r="J135" s="219">
        <v>4441.8333333333339</v>
      </c>
      <c r="K135" s="219">
        <v>4487.1666666666679</v>
      </c>
      <c r="L135" s="219">
        <v>4564.3333333333339</v>
      </c>
      <c r="M135" s="220">
        <v>4410</v>
      </c>
      <c r="N135" s="220">
        <v>4287.5</v>
      </c>
      <c r="O135" s="220">
        <v>2622000</v>
      </c>
      <c r="P135" s="221">
        <v>-5.2540290525402905E-2</v>
      </c>
    </row>
    <row r="136" spans="1:16" ht="12.75" customHeight="1">
      <c r="A136" s="213">
        <v>126</v>
      </c>
      <c r="B136" s="225" t="s">
        <v>42</v>
      </c>
      <c r="C136" s="224" t="s">
        <v>173</v>
      </c>
      <c r="D136" s="218">
        <v>45533</v>
      </c>
      <c r="E136" s="217">
        <v>2097.1</v>
      </c>
      <c r="F136" s="217">
        <v>2110.0833333333335</v>
      </c>
      <c r="G136" s="219">
        <v>2069.0666666666671</v>
      </c>
      <c r="H136" s="219">
        <v>2041.0333333333338</v>
      </c>
      <c r="I136" s="219">
        <v>2000.0166666666673</v>
      </c>
      <c r="J136" s="219">
        <v>2138.1166666666668</v>
      </c>
      <c r="K136" s="219">
        <v>2179.1333333333332</v>
      </c>
      <c r="L136" s="219">
        <v>2207.1666666666665</v>
      </c>
      <c r="M136" s="220">
        <v>2151.1</v>
      </c>
      <c r="N136" s="220">
        <v>2082.0500000000002</v>
      </c>
      <c r="O136" s="220">
        <v>1295200</v>
      </c>
      <c r="P136" s="221">
        <v>2.6632847178186429E-2</v>
      </c>
    </row>
    <row r="137" spans="1:16" ht="12.75" customHeight="1">
      <c r="A137" s="213">
        <v>127</v>
      </c>
      <c r="B137" s="225" t="s">
        <v>66</v>
      </c>
      <c r="C137" s="224" t="s">
        <v>174</v>
      </c>
      <c r="D137" s="218">
        <v>45533</v>
      </c>
      <c r="E137" s="217">
        <v>1110.2</v>
      </c>
      <c r="F137" s="217">
        <v>1113.75</v>
      </c>
      <c r="G137" s="219">
        <v>1099.7</v>
      </c>
      <c r="H137" s="219">
        <v>1089.2</v>
      </c>
      <c r="I137" s="219">
        <v>1075.1500000000001</v>
      </c>
      <c r="J137" s="219">
        <v>1124.25</v>
      </c>
      <c r="K137" s="219">
        <v>1138.3000000000002</v>
      </c>
      <c r="L137" s="219">
        <v>1148.8</v>
      </c>
      <c r="M137" s="220">
        <v>1127.8</v>
      </c>
      <c r="N137" s="220">
        <v>1103.25</v>
      </c>
      <c r="O137" s="220">
        <v>3504000</v>
      </c>
      <c r="P137" s="221">
        <v>7.128075419636698E-3</v>
      </c>
    </row>
    <row r="138" spans="1:16" ht="12.75" customHeight="1">
      <c r="A138" s="213">
        <v>128</v>
      </c>
      <c r="B138" s="225" t="s">
        <v>82</v>
      </c>
      <c r="C138" s="217" t="s">
        <v>175</v>
      </c>
      <c r="D138" s="218">
        <v>45533</v>
      </c>
      <c r="E138" s="217">
        <v>1817.95</v>
      </c>
      <c r="F138" s="217">
        <v>1834.0833333333333</v>
      </c>
      <c r="G138" s="219">
        <v>1790.1666666666665</v>
      </c>
      <c r="H138" s="219">
        <v>1762.3833333333332</v>
      </c>
      <c r="I138" s="219">
        <v>1718.4666666666665</v>
      </c>
      <c r="J138" s="219">
        <v>1861.8666666666666</v>
      </c>
      <c r="K138" s="219">
        <v>1905.7833333333331</v>
      </c>
      <c r="L138" s="219">
        <v>1933.5666666666666</v>
      </c>
      <c r="M138" s="220">
        <v>1878</v>
      </c>
      <c r="N138" s="220">
        <v>1806.3</v>
      </c>
      <c r="O138" s="220">
        <v>2297600</v>
      </c>
      <c r="P138" s="221">
        <v>-1.1699931176875429E-2</v>
      </c>
    </row>
    <row r="139" spans="1:16" ht="12.75" customHeight="1">
      <c r="A139" s="213">
        <v>129</v>
      </c>
      <c r="B139" s="225" t="s">
        <v>54</v>
      </c>
      <c r="C139" s="217" t="s">
        <v>176</v>
      </c>
      <c r="D139" s="218">
        <v>45533</v>
      </c>
      <c r="E139" s="217">
        <v>196.33</v>
      </c>
      <c r="F139" s="217">
        <v>196.31666666666669</v>
      </c>
      <c r="G139" s="219">
        <v>194.13333333333338</v>
      </c>
      <c r="H139" s="219">
        <v>191.9366666666667</v>
      </c>
      <c r="I139" s="219">
        <v>189.75333333333339</v>
      </c>
      <c r="J139" s="219">
        <v>198.51333333333338</v>
      </c>
      <c r="K139" s="219">
        <v>200.69666666666672</v>
      </c>
      <c r="L139" s="219">
        <v>202.89333333333337</v>
      </c>
      <c r="M139" s="220">
        <v>198.5</v>
      </c>
      <c r="N139" s="220">
        <v>194.12</v>
      </c>
      <c r="O139" s="220">
        <v>117675400</v>
      </c>
      <c r="P139" s="221">
        <v>-2.5230841616185377E-2</v>
      </c>
    </row>
    <row r="140" spans="1:16" ht="12.75" customHeight="1">
      <c r="A140" s="213">
        <v>130</v>
      </c>
      <c r="B140" s="225" t="s">
        <v>85</v>
      </c>
      <c r="C140" s="222" t="s">
        <v>177</v>
      </c>
      <c r="D140" s="218">
        <v>45533</v>
      </c>
      <c r="E140" s="217">
        <v>2873.7</v>
      </c>
      <c r="F140" s="217">
        <v>2900.2333333333336</v>
      </c>
      <c r="G140" s="219">
        <v>2831.7166666666672</v>
      </c>
      <c r="H140" s="219">
        <v>2789.7333333333336</v>
      </c>
      <c r="I140" s="219">
        <v>2721.2166666666672</v>
      </c>
      <c r="J140" s="219">
        <v>2942.2166666666672</v>
      </c>
      <c r="K140" s="219">
        <v>3010.7333333333336</v>
      </c>
      <c r="L140" s="219">
        <v>3052.7166666666672</v>
      </c>
      <c r="M140" s="220">
        <v>2968.75</v>
      </c>
      <c r="N140" s="220">
        <v>2858.25</v>
      </c>
      <c r="O140" s="220">
        <v>4589475</v>
      </c>
      <c r="P140" s="221">
        <v>5.7249608292153789E-3</v>
      </c>
    </row>
    <row r="141" spans="1:16" ht="12.75" customHeight="1">
      <c r="A141" s="213">
        <v>131</v>
      </c>
      <c r="B141" s="225" t="s">
        <v>54</v>
      </c>
      <c r="C141" s="217" t="s">
        <v>178</v>
      </c>
      <c r="D141" s="218">
        <v>45533</v>
      </c>
      <c r="E141" s="217">
        <v>141180.35</v>
      </c>
      <c r="F141" s="217">
        <v>142660.78333333333</v>
      </c>
      <c r="G141" s="219">
        <v>139021.56666666665</v>
      </c>
      <c r="H141" s="219">
        <v>136862.78333333333</v>
      </c>
      <c r="I141" s="219">
        <v>133223.56666666665</v>
      </c>
      <c r="J141" s="219">
        <v>144819.56666666665</v>
      </c>
      <c r="K141" s="219">
        <v>148458.78333333333</v>
      </c>
      <c r="L141" s="219">
        <v>150617.56666666665</v>
      </c>
      <c r="M141" s="220">
        <v>146300</v>
      </c>
      <c r="N141" s="220">
        <v>140502</v>
      </c>
      <c r="O141" s="220">
        <v>59385</v>
      </c>
      <c r="P141" s="221">
        <v>7.5834175935288173E-4</v>
      </c>
    </row>
    <row r="142" spans="1:16" ht="12.75" customHeight="1">
      <c r="A142" s="213">
        <v>132</v>
      </c>
      <c r="B142" s="225" t="s">
        <v>66</v>
      </c>
      <c r="C142" s="217" t="s">
        <v>179</v>
      </c>
      <c r="D142" s="218">
        <v>45533</v>
      </c>
      <c r="E142" s="217">
        <v>1876.85</v>
      </c>
      <c r="F142" s="217">
        <v>1866.7666666666667</v>
      </c>
      <c r="G142" s="219">
        <v>1849.5333333333333</v>
      </c>
      <c r="H142" s="219">
        <v>1822.2166666666667</v>
      </c>
      <c r="I142" s="219">
        <v>1804.9833333333333</v>
      </c>
      <c r="J142" s="219">
        <v>1894.0833333333333</v>
      </c>
      <c r="K142" s="219">
        <v>1911.3166666666664</v>
      </c>
      <c r="L142" s="219">
        <v>1938.6333333333332</v>
      </c>
      <c r="M142" s="220">
        <v>1884</v>
      </c>
      <c r="N142" s="220">
        <v>1839.45</v>
      </c>
      <c r="O142" s="220">
        <v>4520450</v>
      </c>
      <c r="P142" s="221">
        <v>1.9094854308741475E-2</v>
      </c>
    </row>
    <row r="143" spans="1:16" ht="12.75" customHeight="1">
      <c r="A143" s="213">
        <v>133</v>
      </c>
      <c r="B143" s="225" t="s">
        <v>129</v>
      </c>
      <c r="C143" s="217" t="s">
        <v>180</v>
      </c>
      <c r="D143" s="218">
        <v>45533</v>
      </c>
      <c r="E143" s="217">
        <v>193.74</v>
      </c>
      <c r="F143" s="217">
        <v>195.63333333333333</v>
      </c>
      <c r="G143" s="219">
        <v>189.48666666666665</v>
      </c>
      <c r="H143" s="219">
        <v>185.23333333333332</v>
      </c>
      <c r="I143" s="219">
        <v>179.08666666666664</v>
      </c>
      <c r="J143" s="219">
        <v>199.88666666666666</v>
      </c>
      <c r="K143" s="219">
        <v>206.0333333333333</v>
      </c>
      <c r="L143" s="219">
        <v>210.28666666666666</v>
      </c>
      <c r="M143" s="220">
        <v>201.78</v>
      </c>
      <c r="N143" s="220">
        <v>191.38</v>
      </c>
      <c r="O143" s="220">
        <v>57667500</v>
      </c>
      <c r="P143" s="221">
        <v>6.0259238830667403E-2</v>
      </c>
    </row>
    <row r="144" spans="1:16" ht="12.75" customHeight="1">
      <c r="A144" s="213">
        <v>134</v>
      </c>
      <c r="B144" s="225" t="s">
        <v>85</v>
      </c>
      <c r="C144" s="217" t="s">
        <v>181</v>
      </c>
      <c r="D144" s="218">
        <v>45533</v>
      </c>
      <c r="E144" s="217">
        <v>6953.7</v>
      </c>
      <c r="F144" s="217">
        <v>6998</v>
      </c>
      <c r="G144" s="219">
        <v>6866.05</v>
      </c>
      <c r="H144" s="219">
        <v>6778.4000000000005</v>
      </c>
      <c r="I144" s="219">
        <v>6646.4500000000007</v>
      </c>
      <c r="J144" s="219">
        <v>7085.65</v>
      </c>
      <c r="K144" s="219">
        <v>7217.6</v>
      </c>
      <c r="L144" s="219">
        <v>7305.2499999999991</v>
      </c>
      <c r="M144" s="220">
        <v>7129.95</v>
      </c>
      <c r="N144" s="220">
        <v>6910.35</v>
      </c>
      <c r="O144" s="220">
        <v>1325250</v>
      </c>
      <c r="P144" s="221">
        <v>-5.4035798716649784E-3</v>
      </c>
    </row>
    <row r="145" spans="1:16" ht="12.75" customHeight="1">
      <c r="A145" s="213">
        <v>135</v>
      </c>
      <c r="B145" s="225" t="s">
        <v>838</v>
      </c>
      <c r="C145" s="217" t="s">
        <v>182</v>
      </c>
      <c r="D145" s="218">
        <v>45533</v>
      </c>
      <c r="E145" s="217">
        <v>3712.95</v>
      </c>
      <c r="F145" s="217">
        <v>3739.8166666666671</v>
      </c>
      <c r="G145" s="219">
        <v>3659.1333333333341</v>
      </c>
      <c r="H145" s="219">
        <v>3605.3166666666671</v>
      </c>
      <c r="I145" s="219">
        <v>3524.6333333333341</v>
      </c>
      <c r="J145" s="219">
        <v>3793.6333333333341</v>
      </c>
      <c r="K145" s="219">
        <v>3874.3166666666675</v>
      </c>
      <c r="L145" s="219">
        <v>3928.1333333333341</v>
      </c>
      <c r="M145" s="220">
        <v>3820.5</v>
      </c>
      <c r="N145" s="220">
        <v>3686</v>
      </c>
      <c r="O145" s="220">
        <v>1895775</v>
      </c>
      <c r="P145" s="221">
        <v>8.6592178770949716E-3</v>
      </c>
    </row>
    <row r="146" spans="1:16" ht="12.75" customHeight="1">
      <c r="A146" s="213">
        <v>136</v>
      </c>
      <c r="B146" s="225" t="s">
        <v>57</v>
      </c>
      <c r="C146" s="217" t="s">
        <v>183</v>
      </c>
      <c r="D146" s="218">
        <v>45533</v>
      </c>
      <c r="E146" s="217">
        <v>2498.6</v>
      </c>
      <c r="F146" s="217">
        <v>2492.5499999999997</v>
      </c>
      <c r="G146" s="219">
        <v>2479.7499999999995</v>
      </c>
      <c r="H146" s="219">
        <v>2460.8999999999996</v>
      </c>
      <c r="I146" s="219">
        <v>2448.0999999999995</v>
      </c>
      <c r="J146" s="219">
        <v>2511.3999999999996</v>
      </c>
      <c r="K146" s="219">
        <v>2524.1999999999998</v>
      </c>
      <c r="L146" s="219">
        <v>2543.0499999999997</v>
      </c>
      <c r="M146" s="220">
        <v>2505.35</v>
      </c>
      <c r="N146" s="220">
        <v>2473.6999999999998</v>
      </c>
      <c r="O146" s="220">
        <v>7354800</v>
      </c>
      <c r="P146" s="221">
        <v>9.6644884959639771E-3</v>
      </c>
    </row>
    <row r="147" spans="1:16" ht="12.75" customHeight="1">
      <c r="A147" s="213">
        <v>137</v>
      </c>
      <c r="B147" s="225" t="s">
        <v>129</v>
      </c>
      <c r="C147" s="217" t="s">
        <v>184</v>
      </c>
      <c r="D147" s="218">
        <v>45533</v>
      </c>
      <c r="E147" s="217">
        <v>243.48</v>
      </c>
      <c r="F147" s="217">
        <v>244.97333333333333</v>
      </c>
      <c r="G147" s="219">
        <v>240.04666666666665</v>
      </c>
      <c r="H147" s="219">
        <v>236.61333333333332</v>
      </c>
      <c r="I147" s="219">
        <v>231.68666666666664</v>
      </c>
      <c r="J147" s="219">
        <v>248.40666666666667</v>
      </c>
      <c r="K147" s="219">
        <v>253.33333333333334</v>
      </c>
      <c r="L147" s="219">
        <v>256.76666666666665</v>
      </c>
      <c r="M147" s="220">
        <v>249.9</v>
      </c>
      <c r="N147" s="220">
        <v>241.54</v>
      </c>
      <c r="O147" s="220">
        <v>87282000</v>
      </c>
      <c r="P147" s="221">
        <v>3.8997214484679667E-2</v>
      </c>
    </row>
    <row r="148" spans="1:16" ht="12.75" customHeight="1">
      <c r="A148" s="213">
        <v>138</v>
      </c>
      <c r="B148" s="225" t="s">
        <v>185</v>
      </c>
      <c r="C148" s="217" t="s">
        <v>186</v>
      </c>
      <c r="D148" s="218">
        <v>45533</v>
      </c>
      <c r="E148" s="217">
        <v>421.55</v>
      </c>
      <c r="F148" s="217">
        <v>419.34999999999997</v>
      </c>
      <c r="G148" s="219">
        <v>416.19999999999993</v>
      </c>
      <c r="H148" s="219">
        <v>410.84999999999997</v>
      </c>
      <c r="I148" s="219">
        <v>407.69999999999993</v>
      </c>
      <c r="J148" s="219">
        <v>424.69999999999993</v>
      </c>
      <c r="K148" s="219">
        <v>427.84999999999991</v>
      </c>
      <c r="L148" s="219">
        <v>433.19999999999993</v>
      </c>
      <c r="M148" s="220">
        <v>422.5</v>
      </c>
      <c r="N148" s="220">
        <v>414</v>
      </c>
      <c r="O148" s="220">
        <v>93562500</v>
      </c>
      <c r="P148" s="221">
        <v>-3.2045313469894476E-2</v>
      </c>
    </row>
    <row r="149" spans="1:16" ht="12.75" customHeight="1">
      <c r="A149" s="213">
        <v>139</v>
      </c>
      <c r="B149" s="225" t="s">
        <v>105</v>
      </c>
      <c r="C149" s="217" t="s">
        <v>187</v>
      </c>
      <c r="D149" s="218">
        <v>45533</v>
      </c>
      <c r="E149" s="217">
        <v>1845.6</v>
      </c>
      <c r="F149" s="217">
        <v>1848.9166666666667</v>
      </c>
      <c r="G149" s="219">
        <v>1818.2333333333336</v>
      </c>
      <c r="H149" s="219">
        <v>1790.8666666666668</v>
      </c>
      <c r="I149" s="219">
        <v>1760.1833333333336</v>
      </c>
      <c r="J149" s="219">
        <v>1876.2833333333335</v>
      </c>
      <c r="K149" s="219">
        <v>1906.9666666666665</v>
      </c>
      <c r="L149" s="219">
        <v>1934.3333333333335</v>
      </c>
      <c r="M149" s="220">
        <v>1879.6</v>
      </c>
      <c r="N149" s="220">
        <v>1821.55</v>
      </c>
      <c r="O149" s="220">
        <v>6463100</v>
      </c>
      <c r="P149" s="221">
        <v>-2.5232263513513514E-2</v>
      </c>
    </row>
    <row r="150" spans="1:16" ht="12.75" customHeight="1">
      <c r="A150" s="213">
        <v>140</v>
      </c>
      <c r="B150" s="225" t="s">
        <v>85</v>
      </c>
      <c r="C150" s="222" t="s">
        <v>188</v>
      </c>
      <c r="D150" s="218">
        <v>45533</v>
      </c>
      <c r="E150" s="217">
        <v>10977.35</v>
      </c>
      <c r="F150" s="217">
        <v>11037.016666666668</v>
      </c>
      <c r="G150" s="219">
        <v>10800.533333333336</v>
      </c>
      <c r="H150" s="219">
        <v>10623.716666666669</v>
      </c>
      <c r="I150" s="219">
        <v>10387.233333333337</v>
      </c>
      <c r="J150" s="219">
        <v>11213.833333333336</v>
      </c>
      <c r="K150" s="219">
        <v>11450.316666666669</v>
      </c>
      <c r="L150" s="219">
        <v>11627.133333333335</v>
      </c>
      <c r="M150" s="220">
        <v>11273.5</v>
      </c>
      <c r="N150" s="220">
        <v>10860.2</v>
      </c>
      <c r="O150" s="220">
        <v>1812300</v>
      </c>
      <c r="P150" s="221">
        <v>-2.2386449455173159E-2</v>
      </c>
    </row>
    <row r="151" spans="1:16" ht="12.75" customHeight="1">
      <c r="A151" s="213">
        <v>141</v>
      </c>
      <c r="B151" s="225" t="s">
        <v>82</v>
      </c>
      <c r="C151" s="224" t="s">
        <v>189</v>
      </c>
      <c r="D151" s="218">
        <v>45533</v>
      </c>
      <c r="E151" s="217">
        <v>341.4</v>
      </c>
      <c r="F151" s="217">
        <v>340.51666666666665</v>
      </c>
      <c r="G151" s="219">
        <v>337.2833333333333</v>
      </c>
      <c r="H151" s="219">
        <v>333.16666666666663</v>
      </c>
      <c r="I151" s="219">
        <v>329.93333333333328</v>
      </c>
      <c r="J151" s="219">
        <v>344.63333333333333</v>
      </c>
      <c r="K151" s="219">
        <v>347.86666666666667</v>
      </c>
      <c r="L151" s="219">
        <v>351.98333333333335</v>
      </c>
      <c r="M151" s="220">
        <v>343.75</v>
      </c>
      <c r="N151" s="220">
        <v>336.4</v>
      </c>
      <c r="O151" s="220">
        <v>127026900</v>
      </c>
      <c r="P151" s="221">
        <v>-7.0123694585728473E-3</v>
      </c>
    </row>
    <row r="152" spans="1:16" ht="12.75" customHeight="1">
      <c r="A152" s="213">
        <v>142</v>
      </c>
      <c r="B152" s="225" t="s">
        <v>45</v>
      </c>
      <c r="C152" s="217" t="s">
        <v>190</v>
      </c>
      <c r="D152" s="218">
        <v>45533</v>
      </c>
      <c r="E152" s="217">
        <v>42165.1</v>
      </c>
      <c r="F152" s="217">
        <v>42230</v>
      </c>
      <c r="G152" s="219">
        <v>41786.6</v>
      </c>
      <c r="H152" s="219">
        <v>41408.1</v>
      </c>
      <c r="I152" s="219">
        <v>40964.699999999997</v>
      </c>
      <c r="J152" s="219">
        <v>42608.5</v>
      </c>
      <c r="K152" s="219">
        <v>43051.899999999994</v>
      </c>
      <c r="L152" s="219">
        <v>43430.400000000001</v>
      </c>
      <c r="M152" s="220">
        <v>42673.4</v>
      </c>
      <c r="N152" s="220">
        <v>41851.5</v>
      </c>
      <c r="O152" s="220">
        <v>173010</v>
      </c>
      <c r="P152" s="221">
        <v>7.6002446055735131E-3</v>
      </c>
    </row>
    <row r="153" spans="1:16" ht="12.75" customHeight="1">
      <c r="A153" s="213">
        <v>143</v>
      </c>
      <c r="B153" s="225" t="s">
        <v>42</v>
      </c>
      <c r="C153" s="217" t="s">
        <v>191</v>
      </c>
      <c r="D153" s="218">
        <v>45533</v>
      </c>
      <c r="E153" s="217">
        <v>1026.7</v>
      </c>
      <c r="F153" s="217">
        <v>1031.5500000000002</v>
      </c>
      <c r="G153" s="219">
        <v>1008.9500000000003</v>
      </c>
      <c r="H153" s="219">
        <v>991.2</v>
      </c>
      <c r="I153" s="219">
        <v>968.60000000000014</v>
      </c>
      <c r="J153" s="219">
        <v>1049.3000000000004</v>
      </c>
      <c r="K153" s="219">
        <v>1071.9000000000003</v>
      </c>
      <c r="L153" s="219">
        <v>1089.6500000000005</v>
      </c>
      <c r="M153" s="220">
        <v>1054.1500000000001</v>
      </c>
      <c r="N153" s="220">
        <v>1013.8</v>
      </c>
      <c r="O153" s="220">
        <v>10599000</v>
      </c>
      <c r="P153" s="221">
        <v>-5.6986520752702524E-2</v>
      </c>
    </row>
    <row r="154" spans="1:16" ht="12.75" customHeight="1">
      <c r="A154" s="213">
        <v>144</v>
      </c>
      <c r="B154" s="225" t="s">
        <v>85</v>
      </c>
      <c r="C154" s="217" t="s">
        <v>192</v>
      </c>
      <c r="D154" s="218">
        <v>45533</v>
      </c>
      <c r="E154" s="217">
        <v>4812.95</v>
      </c>
      <c r="F154" s="217">
        <v>4829.5</v>
      </c>
      <c r="G154" s="219">
        <v>4758.45</v>
      </c>
      <c r="H154" s="219">
        <v>4703.95</v>
      </c>
      <c r="I154" s="219">
        <v>4632.8999999999996</v>
      </c>
      <c r="J154" s="219">
        <v>4884</v>
      </c>
      <c r="K154" s="219">
        <v>4955.0499999999993</v>
      </c>
      <c r="L154" s="219">
        <v>5009.55</v>
      </c>
      <c r="M154" s="220">
        <v>4900.55</v>
      </c>
      <c r="N154" s="220">
        <v>4775</v>
      </c>
      <c r="O154" s="220">
        <v>2263200</v>
      </c>
      <c r="P154" s="221">
        <v>2.7419647721082258E-2</v>
      </c>
    </row>
    <row r="155" spans="1:16" ht="12.75" customHeight="1">
      <c r="A155" s="213">
        <v>145</v>
      </c>
      <c r="B155" s="225" t="s">
        <v>82</v>
      </c>
      <c r="C155" s="222" t="s">
        <v>193</v>
      </c>
      <c r="D155" s="218">
        <v>45533</v>
      </c>
      <c r="E155" s="217">
        <v>369.2</v>
      </c>
      <c r="F155" s="217">
        <v>369.73333333333329</v>
      </c>
      <c r="G155" s="219">
        <v>365.11666666666656</v>
      </c>
      <c r="H155" s="219">
        <v>361.03333333333325</v>
      </c>
      <c r="I155" s="219">
        <v>356.41666666666652</v>
      </c>
      <c r="J155" s="219">
        <v>373.81666666666661</v>
      </c>
      <c r="K155" s="219">
        <v>378.43333333333328</v>
      </c>
      <c r="L155" s="219">
        <v>382.51666666666665</v>
      </c>
      <c r="M155" s="220">
        <v>374.35</v>
      </c>
      <c r="N155" s="220">
        <v>365.65</v>
      </c>
      <c r="O155" s="220">
        <v>27603000</v>
      </c>
      <c r="P155" s="221">
        <v>-3.198316675433982E-2</v>
      </c>
    </row>
    <row r="156" spans="1:16" ht="12.75" customHeight="1">
      <c r="A156" s="213">
        <v>146</v>
      </c>
      <c r="B156" s="225" t="s">
        <v>66</v>
      </c>
      <c r="C156" s="217" t="s">
        <v>194</v>
      </c>
      <c r="D156" s="218">
        <v>45533</v>
      </c>
      <c r="E156" s="217">
        <v>545.45000000000005</v>
      </c>
      <c r="F156" s="217">
        <v>550.4666666666667</v>
      </c>
      <c r="G156" s="219">
        <v>538.93333333333339</v>
      </c>
      <c r="H156" s="219">
        <v>532.41666666666674</v>
      </c>
      <c r="I156" s="219">
        <v>520.88333333333344</v>
      </c>
      <c r="J156" s="219">
        <v>556.98333333333335</v>
      </c>
      <c r="K156" s="219">
        <v>568.51666666666665</v>
      </c>
      <c r="L156" s="219">
        <v>575.0333333333333</v>
      </c>
      <c r="M156" s="220">
        <v>562</v>
      </c>
      <c r="N156" s="220">
        <v>543.95000000000005</v>
      </c>
      <c r="O156" s="220">
        <v>48176700</v>
      </c>
      <c r="P156" s="221">
        <v>2.296629585668148E-2</v>
      </c>
    </row>
    <row r="157" spans="1:16" ht="12.75" customHeight="1">
      <c r="A157" s="213">
        <v>147</v>
      </c>
      <c r="B157" s="225" t="s">
        <v>57</v>
      </c>
      <c r="C157" s="217" t="s">
        <v>195</v>
      </c>
      <c r="D157" s="218">
        <v>45533</v>
      </c>
      <c r="E157" s="217">
        <v>3140.2</v>
      </c>
      <c r="F157" s="217">
        <v>3164.5</v>
      </c>
      <c r="G157" s="219">
        <v>3109.65</v>
      </c>
      <c r="H157" s="219">
        <v>3079.1</v>
      </c>
      <c r="I157" s="219">
        <v>3024.25</v>
      </c>
      <c r="J157" s="219">
        <v>3195.05</v>
      </c>
      <c r="K157" s="219">
        <v>3249.9000000000005</v>
      </c>
      <c r="L157" s="219">
        <v>3280.4500000000003</v>
      </c>
      <c r="M157" s="220">
        <v>3219.35</v>
      </c>
      <c r="N157" s="220">
        <v>3133.95</v>
      </c>
      <c r="O157" s="220">
        <v>2300000</v>
      </c>
      <c r="P157" s="221">
        <v>-2.5423728813559324E-2</v>
      </c>
    </row>
    <row r="158" spans="1:16" ht="12.75" customHeight="1">
      <c r="A158" s="213">
        <v>148</v>
      </c>
      <c r="B158" s="225" t="s">
        <v>838</v>
      </c>
      <c r="C158" s="217" t="s">
        <v>196</v>
      </c>
      <c r="D158" s="218">
        <v>45533</v>
      </c>
      <c r="E158" s="217">
        <v>4427</v>
      </c>
      <c r="F158" s="217">
        <v>4443.3666666666668</v>
      </c>
      <c r="G158" s="219">
        <v>4373.0333333333338</v>
      </c>
      <c r="H158" s="219">
        <v>4319.0666666666666</v>
      </c>
      <c r="I158" s="219">
        <v>4248.7333333333336</v>
      </c>
      <c r="J158" s="219">
        <v>4497.3333333333339</v>
      </c>
      <c r="K158" s="219">
        <v>4567.6666666666661</v>
      </c>
      <c r="L158" s="219">
        <v>4621.6333333333341</v>
      </c>
      <c r="M158" s="220">
        <v>4513.7</v>
      </c>
      <c r="N158" s="220">
        <v>4389.3999999999996</v>
      </c>
      <c r="O158" s="220">
        <v>1650250</v>
      </c>
      <c r="P158" s="221">
        <v>1.4290104486785495E-2</v>
      </c>
    </row>
    <row r="159" spans="1:16" ht="12.75" customHeight="1">
      <c r="A159" s="213">
        <v>149</v>
      </c>
      <c r="B159" s="225" t="s">
        <v>61</v>
      </c>
      <c r="C159" s="217" t="s">
        <v>197</v>
      </c>
      <c r="D159" s="218">
        <v>45533</v>
      </c>
      <c r="E159" s="217">
        <v>123.72</v>
      </c>
      <c r="F159" s="217">
        <v>124.12333333333333</v>
      </c>
      <c r="G159" s="219">
        <v>121.90666666666667</v>
      </c>
      <c r="H159" s="219">
        <v>120.09333333333333</v>
      </c>
      <c r="I159" s="219">
        <v>117.87666666666667</v>
      </c>
      <c r="J159" s="219">
        <v>125.93666666666667</v>
      </c>
      <c r="K159" s="219">
        <v>128.15333333333334</v>
      </c>
      <c r="L159" s="219">
        <v>129.96666666666667</v>
      </c>
      <c r="M159" s="220">
        <v>126.34</v>
      </c>
      <c r="N159" s="220">
        <v>122.31</v>
      </c>
      <c r="O159" s="220">
        <v>248960000</v>
      </c>
      <c r="P159" s="221">
        <v>-6.6711353697851833E-3</v>
      </c>
    </row>
    <row r="160" spans="1:16" ht="12.75" customHeight="1">
      <c r="A160" s="213">
        <v>150</v>
      </c>
      <c r="B160" s="225" t="s">
        <v>40</v>
      </c>
      <c r="C160" s="217" t="s">
        <v>198</v>
      </c>
      <c r="D160" s="218">
        <v>45533</v>
      </c>
      <c r="E160" s="217">
        <v>6811.2</v>
      </c>
      <c r="F160" s="217">
        <v>6844.5166666666673</v>
      </c>
      <c r="G160" s="219">
        <v>6749.0333333333347</v>
      </c>
      <c r="H160" s="219">
        <v>6686.8666666666677</v>
      </c>
      <c r="I160" s="219">
        <v>6591.383333333335</v>
      </c>
      <c r="J160" s="219">
        <v>6906.6833333333343</v>
      </c>
      <c r="K160" s="219">
        <v>7002.1666666666661</v>
      </c>
      <c r="L160" s="219">
        <v>7064.3333333333339</v>
      </c>
      <c r="M160" s="220">
        <v>6940</v>
      </c>
      <c r="N160" s="220">
        <v>6782.35</v>
      </c>
      <c r="O160" s="220">
        <v>2994000</v>
      </c>
      <c r="P160" s="221">
        <v>1.6595220915920379E-2</v>
      </c>
    </row>
    <row r="161" spans="1:16" ht="12.75" customHeight="1">
      <c r="A161" s="213">
        <v>151</v>
      </c>
      <c r="B161" s="225" t="s">
        <v>185</v>
      </c>
      <c r="C161" s="224" t="s">
        <v>199</v>
      </c>
      <c r="D161" s="218">
        <v>45533</v>
      </c>
      <c r="E161" s="217">
        <v>360.15</v>
      </c>
      <c r="F161" s="217">
        <v>357.08333333333331</v>
      </c>
      <c r="G161" s="219">
        <v>353.01666666666665</v>
      </c>
      <c r="H161" s="219">
        <v>345.88333333333333</v>
      </c>
      <c r="I161" s="219">
        <v>341.81666666666666</v>
      </c>
      <c r="J161" s="219">
        <v>364.21666666666664</v>
      </c>
      <c r="K161" s="219">
        <v>368.28333333333336</v>
      </c>
      <c r="L161" s="219">
        <v>375.41666666666663</v>
      </c>
      <c r="M161" s="220">
        <v>361.15</v>
      </c>
      <c r="N161" s="220">
        <v>349.95</v>
      </c>
      <c r="O161" s="220">
        <v>67482000</v>
      </c>
      <c r="P161" s="221">
        <v>2.791182276815091E-2</v>
      </c>
    </row>
    <row r="162" spans="1:16" ht="12.75" customHeight="1">
      <c r="A162" s="213">
        <v>152</v>
      </c>
      <c r="B162" s="225" t="s">
        <v>200</v>
      </c>
      <c r="C162" s="217" t="s">
        <v>201</v>
      </c>
      <c r="D162" s="218">
        <v>45533</v>
      </c>
      <c r="E162" s="217">
        <v>1498.45</v>
      </c>
      <c r="F162" s="217">
        <v>1501.1666666666667</v>
      </c>
      <c r="G162" s="219">
        <v>1482.8833333333334</v>
      </c>
      <c r="H162" s="219">
        <v>1467.3166666666666</v>
      </c>
      <c r="I162" s="219">
        <v>1449.0333333333333</v>
      </c>
      <c r="J162" s="219">
        <v>1516.7333333333336</v>
      </c>
      <c r="K162" s="219">
        <v>1535.0166666666669</v>
      </c>
      <c r="L162" s="219">
        <v>1550.5833333333337</v>
      </c>
      <c r="M162" s="220">
        <v>1519.45</v>
      </c>
      <c r="N162" s="220">
        <v>1485.6</v>
      </c>
      <c r="O162" s="220">
        <v>4224660</v>
      </c>
      <c r="P162" s="221">
        <v>-7.1736011477761836E-3</v>
      </c>
    </row>
    <row r="163" spans="1:16" ht="12.75" customHeight="1">
      <c r="A163" s="213">
        <v>153</v>
      </c>
      <c r="B163" s="225" t="s">
        <v>47</v>
      </c>
      <c r="C163" s="217" t="s">
        <v>202</v>
      </c>
      <c r="D163" s="218">
        <v>45533</v>
      </c>
      <c r="E163" s="217">
        <v>825.35</v>
      </c>
      <c r="F163" s="217">
        <v>825.41666666666663</v>
      </c>
      <c r="G163" s="219">
        <v>818.73333333333323</v>
      </c>
      <c r="H163" s="219">
        <v>812.11666666666656</v>
      </c>
      <c r="I163" s="219">
        <v>805.43333333333317</v>
      </c>
      <c r="J163" s="219">
        <v>832.0333333333333</v>
      </c>
      <c r="K163" s="219">
        <v>838.7166666666667</v>
      </c>
      <c r="L163" s="219">
        <v>845.33333333333337</v>
      </c>
      <c r="M163" s="220">
        <v>832.1</v>
      </c>
      <c r="N163" s="220">
        <v>818.8</v>
      </c>
      <c r="O163" s="220">
        <v>9786050</v>
      </c>
      <c r="P163" s="221">
        <v>-2.8356823360621151E-2</v>
      </c>
    </row>
    <row r="164" spans="1:16" ht="12.75" customHeight="1">
      <c r="A164" s="213">
        <v>154</v>
      </c>
      <c r="B164" s="225" t="s">
        <v>61</v>
      </c>
      <c r="C164" s="217" t="s">
        <v>203</v>
      </c>
      <c r="D164" s="218">
        <v>45533</v>
      </c>
      <c r="E164" s="217">
        <v>232.03</v>
      </c>
      <c r="F164" s="217">
        <v>234</v>
      </c>
      <c r="G164" s="219">
        <v>229.6</v>
      </c>
      <c r="H164" s="219">
        <v>227.17</v>
      </c>
      <c r="I164" s="219">
        <v>222.76999999999998</v>
      </c>
      <c r="J164" s="219">
        <v>236.43</v>
      </c>
      <c r="K164" s="219">
        <v>240.82999999999998</v>
      </c>
      <c r="L164" s="219">
        <v>243.26000000000002</v>
      </c>
      <c r="M164" s="220">
        <v>238.4</v>
      </c>
      <c r="N164" s="220">
        <v>231.57</v>
      </c>
      <c r="O164" s="220">
        <v>78185000</v>
      </c>
      <c r="P164" s="221">
        <v>5.2961179758257294E-2</v>
      </c>
    </row>
    <row r="165" spans="1:16" ht="12.75" customHeight="1">
      <c r="A165" s="213">
        <v>155</v>
      </c>
      <c r="B165" s="225" t="s">
        <v>66</v>
      </c>
      <c r="C165" s="217" t="s">
        <v>204</v>
      </c>
      <c r="D165" s="218">
        <v>45533</v>
      </c>
      <c r="E165" s="217">
        <v>625.75</v>
      </c>
      <c r="F165" s="217">
        <v>632.61666666666667</v>
      </c>
      <c r="G165" s="219">
        <v>617.83333333333337</v>
      </c>
      <c r="H165" s="219">
        <v>609.91666666666674</v>
      </c>
      <c r="I165" s="219">
        <v>595.13333333333344</v>
      </c>
      <c r="J165" s="219">
        <v>640.5333333333333</v>
      </c>
      <c r="K165" s="219">
        <v>655.31666666666661</v>
      </c>
      <c r="L165" s="219">
        <v>663.23333333333323</v>
      </c>
      <c r="M165" s="220">
        <v>647.4</v>
      </c>
      <c r="N165" s="220">
        <v>624.70000000000005</v>
      </c>
      <c r="O165" s="220">
        <v>46308000</v>
      </c>
      <c r="P165" s="221">
        <v>1.7892469336615816E-2</v>
      </c>
    </row>
    <row r="166" spans="1:16" ht="12.75" customHeight="1">
      <c r="A166" s="213">
        <v>156</v>
      </c>
      <c r="B166" s="225" t="s">
        <v>82</v>
      </c>
      <c r="C166" s="217" t="s">
        <v>205</v>
      </c>
      <c r="D166" s="218">
        <v>45533</v>
      </c>
      <c r="E166" s="217">
        <v>3031.9</v>
      </c>
      <c r="F166" s="217">
        <v>3029.4333333333329</v>
      </c>
      <c r="G166" s="219">
        <v>3019.4666666666658</v>
      </c>
      <c r="H166" s="219">
        <v>3007.0333333333328</v>
      </c>
      <c r="I166" s="219">
        <v>2997.0666666666657</v>
      </c>
      <c r="J166" s="219">
        <v>3041.8666666666659</v>
      </c>
      <c r="K166" s="219">
        <v>3051.833333333333</v>
      </c>
      <c r="L166" s="219">
        <v>3064.266666666666</v>
      </c>
      <c r="M166" s="220">
        <v>3039.4</v>
      </c>
      <c r="N166" s="220">
        <v>3017</v>
      </c>
      <c r="O166" s="220">
        <v>40664750</v>
      </c>
      <c r="P166" s="221">
        <v>-4.3823553616986255E-2</v>
      </c>
    </row>
    <row r="167" spans="1:16" ht="12.75" customHeight="1">
      <c r="A167" s="213">
        <v>157</v>
      </c>
      <c r="B167" s="225" t="s">
        <v>129</v>
      </c>
      <c r="C167" s="217" t="s">
        <v>206</v>
      </c>
      <c r="D167" s="218">
        <v>45533</v>
      </c>
      <c r="E167" s="217">
        <v>150.37</v>
      </c>
      <c r="F167" s="217">
        <v>152.18666666666667</v>
      </c>
      <c r="G167" s="219">
        <v>147.18333333333334</v>
      </c>
      <c r="H167" s="219">
        <v>143.99666666666667</v>
      </c>
      <c r="I167" s="219">
        <v>138.99333333333334</v>
      </c>
      <c r="J167" s="219">
        <v>155.37333333333333</v>
      </c>
      <c r="K167" s="219">
        <v>160.37666666666667</v>
      </c>
      <c r="L167" s="219">
        <v>163.56333333333333</v>
      </c>
      <c r="M167" s="220">
        <v>157.19</v>
      </c>
      <c r="N167" s="220">
        <v>149</v>
      </c>
      <c r="O167" s="220">
        <v>145900000</v>
      </c>
      <c r="P167" s="221">
        <v>8.0422286093300901E-3</v>
      </c>
    </row>
    <row r="168" spans="1:16" ht="12.75" customHeight="1">
      <c r="A168" s="213">
        <v>158</v>
      </c>
      <c r="B168" s="225" t="s">
        <v>66</v>
      </c>
      <c r="C168" s="217" t="s">
        <v>207</v>
      </c>
      <c r="D168" s="218">
        <v>45533</v>
      </c>
      <c r="E168" s="217">
        <v>713.6</v>
      </c>
      <c r="F168" s="217">
        <v>716.33333333333337</v>
      </c>
      <c r="G168" s="219">
        <v>709.16666666666674</v>
      </c>
      <c r="H168" s="219">
        <v>704.73333333333335</v>
      </c>
      <c r="I168" s="219">
        <v>697.56666666666672</v>
      </c>
      <c r="J168" s="219">
        <v>720.76666666666677</v>
      </c>
      <c r="K168" s="219">
        <v>727.93333333333351</v>
      </c>
      <c r="L168" s="219">
        <v>732.36666666666679</v>
      </c>
      <c r="M168" s="220">
        <v>723.5</v>
      </c>
      <c r="N168" s="220">
        <v>711.9</v>
      </c>
      <c r="O168" s="220">
        <v>24856000</v>
      </c>
      <c r="P168" s="221">
        <v>1.9658035509172656E-2</v>
      </c>
    </row>
    <row r="169" spans="1:16" ht="12.75" customHeight="1">
      <c r="A169" s="213">
        <v>159</v>
      </c>
      <c r="B169" s="225" t="s">
        <v>66</v>
      </c>
      <c r="C169" s="222" t="s">
        <v>208</v>
      </c>
      <c r="D169" s="218">
        <v>45533</v>
      </c>
      <c r="E169" s="217">
        <v>1773.75</v>
      </c>
      <c r="F169" s="217">
        <v>1778.8500000000001</v>
      </c>
      <c r="G169" s="219">
        <v>1762.1000000000004</v>
      </c>
      <c r="H169" s="219">
        <v>1750.4500000000003</v>
      </c>
      <c r="I169" s="219">
        <v>1733.7000000000005</v>
      </c>
      <c r="J169" s="219">
        <v>1790.5000000000002</v>
      </c>
      <c r="K169" s="219">
        <v>1807.2499999999998</v>
      </c>
      <c r="L169" s="219">
        <v>1818.9</v>
      </c>
      <c r="M169" s="220">
        <v>1795.6</v>
      </c>
      <c r="N169" s="220">
        <v>1767.2</v>
      </c>
      <c r="O169" s="220">
        <v>6885000</v>
      </c>
      <c r="P169" s="221">
        <v>1.7625540405719987E-2</v>
      </c>
    </row>
    <row r="170" spans="1:16" ht="12.75" customHeight="1">
      <c r="A170" s="213">
        <v>160</v>
      </c>
      <c r="B170" s="225" t="s">
        <v>61</v>
      </c>
      <c r="C170" s="217" t="s">
        <v>209</v>
      </c>
      <c r="D170" s="218">
        <v>45533</v>
      </c>
      <c r="E170" s="217">
        <v>866.35</v>
      </c>
      <c r="F170" s="217">
        <v>872.61666666666667</v>
      </c>
      <c r="G170" s="219">
        <v>857.98333333333335</v>
      </c>
      <c r="H170" s="219">
        <v>849.61666666666667</v>
      </c>
      <c r="I170" s="219">
        <v>834.98333333333335</v>
      </c>
      <c r="J170" s="219">
        <v>880.98333333333335</v>
      </c>
      <c r="K170" s="219">
        <v>895.61666666666679</v>
      </c>
      <c r="L170" s="219">
        <v>903.98333333333335</v>
      </c>
      <c r="M170" s="220">
        <v>887.25</v>
      </c>
      <c r="N170" s="220">
        <v>864.25</v>
      </c>
      <c r="O170" s="220">
        <v>85571250</v>
      </c>
      <c r="P170" s="221">
        <v>2.6979997890814499E-3</v>
      </c>
    </row>
    <row r="171" spans="1:16" ht="12.75" customHeight="1">
      <c r="A171" s="213">
        <v>161</v>
      </c>
      <c r="B171" s="225" t="s">
        <v>47</v>
      </c>
      <c r="C171" s="217" t="s">
        <v>210</v>
      </c>
      <c r="D171" s="218">
        <v>45533</v>
      </c>
      <c r="E171" s="217">
        <v>27838.5</v>
      </c>
      <c r="F171" s="217">
        <v>27805.25</v>
      </c>
      <c r="G171" s="219">
        <v>27611.5</v>
      </c>
      <c r="H171" s="219">
        <v>27384.5</v>
      </c>
      <c r="I171" s="219">
        <v>27190.75</v>
      </c>
      <c r="J171" s="219">
        <v>28032.25</v>
      </c>
      <c r="K171" s="219">
        <v>28226</v>
      </c>
      <c r="L171" s="219">
        <v>28453</v>
      </c>
      <c r="M171" s="220">
        <v>27999</v>
      </c>
      <c r="N171" s="220">
        <v>27578.25</v>
      </c>
      <c r="O171" s="220">
        <v>267700</v>
      </c>
      <c r="P171" s="221">
        <v>-1.6351276869373509E-2</v>
      </c>
    </row>
    <row r="172" spans="1:16" ht="12.75" customHeight="1">
      <c r="A172" s="213">
        <v>162</v>
      </c>
      <c r="B172" s="225" t="s">
        <v>40</v>
      </c>
      <c r="C172" s="217" t="s">
        <v>211</v>
      </c>
      <c r="D172" s="218">
        <v>45533</v>
      </c>
      <c r="E172" s="217">
        <v>7044.7</v>
      </c>
      <c r="F172" s="217">
        <v>7061.3166666666666</v>
      </c>
      <c r="G172" s="219">
        <v>6947.833333333333</v>
      </c>
      <c r="H172" s="219">
        <v>6850.9666666666662</v>
      </c>
      <c r="I172" s="219">
        <v>6737.4833333333327</v>
      </c>
      <c r="J172" s="219">
        <v>7158.1833333333334</v>
      </c>
      <c r="K172" s="219">
        <v>7271.666666666667</v>
      </c>
      <c r="L172" s="219">
        <v>7368.5333333333338</v>
      </c>
      <c r="M172" s="220">
        <v>7174.8</v>
      </c>
      <c r="N172" s="220">
        <v>6964.45</v>
      </c>
      <c r="O172" s="220">
        <v>2240100</v>
      </c>
      <c r="P172" s="221">
        <v>4.8809607416251143E-2</v>
      </c>
    </row>
    <row r="173" spans="1:16" ht="12.75" customHeight="1">
      <c r="A173" s="213">
        <v>163</v>
      </c>
      <c r="B173" s="225" t="s">
        <v>45</v>
      </c>
      <c r="C173" s="217" t="s">
        <v>212</v>
      </c>
      <c r="D173" s="218">
        <v>45533</v>
      </c>
      <c r="E173" s="217">
        <v>2634.3</v>
      </c>
      <c r="F173" s="217">
        <v>2640.9500000000003</v>
      </c>
      <c r="G173" s="219">
        <v>2609.4500000000007</v>
      </c>
      <c r="H173" s="219">
        <v>2584.6000000000004</v>
      </c>
      <c r="I173" s="219">
        <v>2553.1000000000008</v>
      </c>
      <c r="J173" s="219">
        <v>2665.8000000000006</v>
      </c>
      <c r="K173" s="219">
        <v>2697.2999999999997</v>
      </c>
      <c r="L173" s="219">
        <v>2722.1500000000005</v>
      </c>
      <c r="M173" s="220">
        <v>2672.45</v>
      </c>
      <c r="N173" s="220">
        <v>2616.1</v>
      </c>
      <c r="O173" s="220">
        <v>5343375</v>
      </c>
      <c r="P173" s="221">
        <v>-1.1584350721420644E-2</v>
      </c>
    </row>
    <row r="174" spans="1:16" ht="12.75" customHeight="1">
      <c r="A174" s="213">
        <v>164</v>
      </c>
      <c r="B174" s="225" t="s">
        <v>66</v>
      </c>
      <c r="C174" s="217" t="s">
        <v>213</v>
      </c>
      <c r="D174" s="218">
        <v>45533</v>
      </c>
      <c r="E174" s="217">
        <v>2999.6</v>
      </c>
      <c r="F174" s="217">
        <v>2983.6166666666663</v>
      </c>
      <c r="G174" s="219">
        <v>2951.5333333333328</v>
      </c>
      <c r="H174" s="219">
        <v>2903.4666666666667</v>
      </c>
      <c r="I174" s="219">
        <v>2871.3833333333332</v>
      </c>
      <c r="J174" s="219">
        <v>3031.6833333333325</v>
      </c>
      <c r="K174" s="219">
        <v>3063.7666666666655</v>
      </c>
      <c r="L174" s="219">
        <v>3111.8333333333321</v>
      </c>
      <c r="M174" s="220">
        <v>3015.7</v>
      </c>
      <c r="N174" s="220">
        <v>2935.55</v>
      </c>
      <c r="O174" s="220">
        <v>7763700</v>
      </c>
      <c r="P174" s="221">
        <v>-3.2886131768750701E-2</v>
      </c>
    </row>
    <row r="175" spans="1:16" ht="12.75" customHeight="1">
      <c r="A175" s="213">
        <v>165</v>
      </c>
      <c r="B175" s="225" t="s">
        <v>42</v>
      </c>
      <c r="C175" s="217" t="s">
        <v>214</v>
      </c>
      <c r="D175" s="218">
        <v>45533</v>
      </c>
      <c r="E175" s="217">
        <v>1719.85</v>
      </c>
      <c r="F175" s="217">
        <v>1720.8833333333332</v>
      </c>
      <c r="G175" s="219">
        <v>1683.9666666666665</v>
      </c>
      <c r="H175" s="219">
        <v>1648.0833333333333</v>
      </c>
      <c r="I175" s="219">
        <v>1611.1666666666665</v>
      </c>
      <c r="J175" s="219">
        <v>1756.7666666666664</v>
      </c>
      <c r="K175" s="219">
        <v>1793.6833333333334</v>
      </c>
      <c r="L175" s="219">
        <v>1829.5666666666664</v>
      </c>
      <c r="M175" s="220">
        <v>1757.8</v>
      </c>
      <c r="N175" s="220">
        <v>1685</v>
      </c>
      <c r="O175" s="220">
        <v>15340500</v>
      </c>
      <c r="P175" s="221">
        <v>8.4230055658627082E-2</v>
      </c>
    </row>
    <row r="176" spans="1:16" ht="12.75" customHeight="1">
      <c r="A176" s="213">
        <v>166</v>
      </c>
      <c r="B176" s="225" t="s">
        <v>200</v>
      </c>
      <c r="C176" s="217" t="s">
        <v>215</v>
      </c>
      <c r="D176" s="218">
        <v>45533</v>
      </c>
      <c r="E176" s="217">
        <v>888.3</v>
      </c>
      <c r="F176" s="217">
        <v>892.4666666666667</v>
      </c>
      <c r="G176" s="219">
        <v>880.33333333333337</v>
      </c>
      <c r="H176" s="219">
        <v>872.36666666666667</v>
      </c>
      <c r="I176" s="219">
        <v>860.23333333333335</v>
      </c>
      <c r="J176" s="219">
        <v>900.43333333333339</v>
      </c>
      <c r="K176" s="219">
        <v>912.56666666666661</v>
      </c>
      <c r="L176" s="219">
        <v>920.53333333333342</v>
      </c>
      <c r="M176" s="220">
        <v>904.6</v>
      </c>
      <c r="N176" s="220">
        <v>884.5</v>
      </c>
      <c r="O176" s="220">
        <v>7669500</v>
      </c>
      <c r="P176" s="221">
        <v>-5.4024051803885288E-2</v>
      </c>
    </row>
    <row r="177" spans="1:16" ht="12.75" customHeight="1">
      <c r="A177" s="213">
        <v>167</v>
      </c>
      <c r="B177" s="225" t="s">
        <v>42</v>
      </c>
      <c r="C177" s="217" t="s">
        <v>216</v>
      </c>
      <c r="D177" s="218">
        <v>45533</v>
      </c>
      <c r="E177" s="217">
        <v>822.85</v>
      </c>
      <c r="F177" s="217">
        <v>823.35</v>
      </c>
      <c r="G177" s="219">
        <v>810.2</v>
      </c>
      <c r="H177" s="219">
        <v>797.55000000000007</v>
      </c>
      <c r="I177" s="219">
        <v>784.40000000000009</v>
      </c>
      <c r="J177" s="219">
        <v>836</v>
      </c>
      <c r="K177" s="219">
        <v>849.14999999999986</v>
      </c>
      <c r="L177" s="219">
        <v>861.8</v>
      </c>
      <c r="M177" s="220">
        <v>836.5</v>
      </c>
      <c r="N177" s="220">
        <v>810.7</v>
      </c>
      <c r="O177" s="220">
        <v>6279000</v>
      </c>
      <c r="P177" s="221">
        <v>7.2184793070259861E-3</v>
      </c>
    </row>
    <row r="178" spans="1:16" ht="12.75" customHeight="1">
      <c r="A178" s="213">
        <v>168</v>
      </c>
      <c r="B178" s="225" t="s">
        <v>838</v>
      </c>
      <c r="C178" s="224" t="s">
        <v>217</v>
      </c>
      <c r="D178" s="218">
        <v>45533</v>
      </c>
      <c r="E178" s="217">
        <v>1110.5</v>
      </c>
      <c r="F178" s="217">
        <v>1116.5</v>
      </c>
      <c r="G178" s="219">
        <v>1094</v>
      </c>
      <c r="H178" s="219">
        <v>1077.5</v>
      </c>
      <c r="I178" s="219">
        <v>1055</v>
      </c>
      <c r="J178" s="219">
        <v>1133</v>
      </c>
      <c r="K178" s="219">
        <v>1155.5</v>
      </c>
      <c r="L178" s="219">
        <v>1172</v>
      </c>
      <c r="M178" s="220">
        <v>1139</v>
      </c>
      <c r="N178" s="220">
        <v>1100</v>
      </c>
      <c r="O178" s="220">
        <v>9092600</v>
      </c>
      <c r="P178" s="221">
        <v>-2.6441316765797068E-2</v>
      </c>
    </row>
    <row r="179" spans="1:16" ht="12.75" customHeight="1">
      <c r="A179" s="213">
        <v>169</v>
      </c>
      <c r="B179" s="225" t="s">
        <v>77</v>
      </c>
      <c r="C179" s="217" t="s">
        <v>218</v>
      </c>
      <c r="D179" s="218">
        <v>45533</v>
      </c>
      <c r="E179" s="217">
        <v>1978</v>
      </c>
      <c r="F179" s="217">
        <v>1985.8166666666666</v>
      </c>
      <c r="G179" s="219">
        <v>1957.2333333333331</v>
      </c>
      <c r="H179" s="219">
        <v>1936.4666666666665</v>
      </c>
      <c r="I179" s="219">
        <v>1907.883333333333</v>
      </c>
      <c r="J179" s="219">
        <v>2006.5833333333333</v>
      </c>
      <c r="K179" s="219">
        <v>2035.1666666666667</v>
      </c>
      <c r="L179" s="219">
        <v>2055.9333333333334</v>
      </c>
      <c r="M179" s="220">
        <v>2014.4</v>
      </c>
      <c r="N179" s="220">
        <v>1965.05</v>
      </c>
      <c r="O179" s="220">
        <v>7060500</v>
      </c>
      <c r="P179" s="221">
        <v>-2.8148657949070888E-2</v>
      </c>
    </row>
    <row r="180" spans="1:16" ht="12.75" customHeight="1">
      <c r="A180" s="213">
        <v>170</v>
      </c>
      <c r="B180" s="225" t="s">
        <v>57</v>
      </c>
      <c r="C180" s="223" t="s">
        <v>219</v>
      </c>
      <c r="D180" s="218">
        <v>45533</v>
      </c>
      <c r="E180" s="217">
        <v>1216.25</v>
      </c>
      <c r="F180" s="217">
        <v>1207.6000000000001</v>
      </c>
      <c r="G180" s="219">
        <v>1191.4000000000003</v>
      </c>
      <c r="H180" s="219">
        <v>1166.5500000000002</v>
      </c>
      <c r="I180" s="219">
        <v>1150.3500000000004</v>
      </c>
      <c r="J180" s="219">
        <v>1232.4500000000003</v>
      </c>
      <c r="K180" s="219">
        <v>1248.6500000000001</v>
      </c>
      <c r="L180" s="219">
        <v>1273.5000000000002</v>
      </c>
      <c r="M180" s="220">
        <v>1223.8</v>
      </c>
      <c r="N180" s="220">
        <v>1182.75</v>
      </c>
      <c r="O180" s="220">
        <v>10474320</v>
      </c>
      <c r="P180" s="221">
        <v>-5.860655737704918E-2</v>
      </c>
    </row>
    <row r="181" spans="1:16" ht="12.75" customHeight="1">
      <c r="A181" s="213">
        <v>171</v>
      </c>
      <c r="B181" s="225" t="s">
        <v>54</v>
      </c>
      <c r="C181" s="217" t="s">
        <v>220</v>
      </c>
      <c r="D181" s="218">
        <v>45533</v>
      </c>
      <c r="E181" s="217">
        <v>1146.5</v>
      </c>
      <c r="F181" s="217">
        <v>1153.3833333333334</v>
      </c>
      <c r="G181" s="219">
        <v>1131.7666666666669</v>
      </c>
      <c r="H181" s="219">
        <v>1117.0333333333335</v>
      </c>
      <c r="I181" s="219">
        <v>1095.416666666667</v>
      </c>
      <c r="J181" s="219">
        <v>1168.1166666666668</v>
      </c>
      <c r="K181" s="219">
        <v>1189.7333333333331</v>
      </c>
      <c r="L181" s="219">
        <v>1204.4666666666667</v>
      </c>
      <c r="M181" s="220">
        <v>1175</v>
      </c>
      <c r="N181" s="220">
        <v>1138.6500000000001</v>
      </c>
      <c r="O181" s="220">
        <v>57534400</v>
      </c>
      <c r="P181" s="221">
        <v>5.0440513820700786E-3</v>
      </c>
    </row>
    <row r="182" spans="1:16" ht="12.75" customHeight="1">
      <c r="A182" s="213">
        <v>172</v>
      </c>
      <c r="B182" s="225" t="s">
        <v>185</v>
      </c>
      <c r="C182" s="217" t="s">
        <v>221</v>
      </c>
      <c r="D182" s="218">
        <v>45533</v>
      </c>
      <c r="E182" s="217">
        <v>467.15</v>
      </c>
      <c r="F182" s="217">
        <v>464.09999999999997</v>
      </c>
      <c r="G182" s="219">
        <v>459.19999999999993</v>
      </c>
      <c r="H182" s="219">
        <v>451.24999999999994</v>
      </c>
      <c r="I182" s="219">
        <v>446.34999999999991</v>
      </c>
      <c r="J182" s="219">
        <v>472.04999999999995</v>
      </c>
      <c r="K182" s="219">
        <v>476.94999999999993</v>
      </c>
      <c r="L182" s="219">
        <v>484.9</v>
      </c>
      <c r="M182" s="220">
        <v>469</v>
      </c>
      <c r="N182" s="220">
        <v>456.15</v>
      </c>
      <c r="O182" s="220">
        <v>95574600</v>
      </c>
      <c r="P182" s="221">
        <v>3.8141421016064771E-3</v>
      </c>
    </row>
    <row r="183" spans="1:16" ht="12.75" customHeight="1">
      <c r="A183" s="213">
        <v>173</v>
      </c>
      <c r="B183" s="225" t="s">
        <v>129</v>
      </c>
      <c r="C183" s="217" t="s">
        <v>222</v>
      </c>
      <c r="D183" s="218">
        <v>45533</v>
      </c>
      <c r="E183" s="217">
        <v>164.09</v>
      </c>
      <c r="F183" s="217">
        <v>165.25666666666666</v>
      </c>
      <c r="G183" s="219">
        <v>160.81333333333333</v>
      </c>
      <c r="H183" s="219">
        <v>157.53666666666666</v>
      </c>
      <c r="I183" s="219">
        <v>153.09333333333333</v>
      </c>
      <c r="J183" s="219">
        <v>168.53333333333333</v>
      </c>
      <c r="K183" s="219">
        <v>172.97666666666666</v>
      </c>
      <c r="L183" s="219">
        <v>176.25333333333333</v>
      </c>
      <c r="M183" s="220">
        <v>169.7</v>
      </c>
      <c r="N183" s="220">
        <v>161.97999999999999</v>
      </c>
      <c r="O183" s="220">
        <v>276908500</v>
      </c>
      <c r="P183" s="221">
        <v>7.2056725507314262E-2</v>
      </c>
    </row>
    <row r="184" spans="1:16" ht="12.75" customHeight="1">
      <c r="A184" s="213">
        <v>174</v>
      </c>
      <c r="B184" s="225" t="s">
        <v>85</v>
      </c>
      <c r="C184" s="217" t="s">
        <v>223</v>
      </c>
      <c r="D184" s="218">
        <v>45533</v>
      </c>
      <c r="E184" s="217">
        <v>4413.3500000000004</v>
      </c>
      <c r="F184" s="217">
        <v>4410.7333333333336</v>
      </c>
      <c r="G184" s="219">
        <v>4384.7166666666672</v>
      </c>
      <c r="H184" s="219">
        <v>4356.0833333333339</v>
      </c>
      <c r="I184" s="219">
        <v>4330.0666666666675</v>
      </c>
      <c r="J184" s="219">
        <v>4439.3666666666668</v>
      </c>
      <c r="K184" s="219">
        <v>4465.3833333333332</v>
      </c>
      <c r="L184" s="219">
        <v>4494.0166666666664</v>
      </c>
      <c r="M184" s="220">
        <v>4436.75</v>
      </c>
      <c r="N184" s="220">
        <v>4382.1000000000004</v>
      </c>
      <c r="O184" s="220">
        <v>14092925</v>
      </c>
      <c r="P184" s="221">
        <v>-1.2192578963508127E-2</v>
      </c>
    </row>
    <row r="185" spans="1:16" ht="12.75" customHeight="1">
      <c r="A185" s="213">
        <v>175</v>
      </c>
      <c r="B185" s="225" t="s">
        <v>85</v>
      </c>
      <c r="C185" s="217" t="s">
        <v>224</v>
      </c>
      <c r="D185" s="218">
        <v>45533</v>
      </c>
      <c r="E185" s="217">
        <v>1554.2</v>
      </c>
      <c r="F185" s="217">
        <v>1559.9666666666669</v>
      </c>
      <c r="G185" s="219">
        <v>1543.5333333333338</v>
      </c>
      <c r="H185" s="219">
        <v>1532.8666666666668</v>
      </c>
      <c r="I185" s="219">
        <v>1516.4333333333336</v>
      </c>
      <c r="J185" s="219">
        <v>1570.6333333333339</v>
      </c>
      <c r="K185" s="219">
        <v>1587.0666666666668</v>
      </c>
      <c r="L185" s="219">
        <v>1597.733333333334</v>
      </c>
      <c r="M185" s="220">
        <v>1576.4</v>
      </c>
      <c r="N185" s="220">
        <v>1549.3</v>
      </c>
      <c r="O185" s="220">
        <v>13421400</v>
      </c>
      <c r="P185" s="221">
        <v>-6.4097736496380911E-2</v>
      </c>
    </row>
    <row r="186" spans="1:16" ht="12.75" customHeight="1">
      <c r="A186" s="213">
        <v>176</v>
      </c>
      <c r="B186" s="225" t="s">
        <v>57</v>
      </c>
      <c r="C186" s="217" t="s">
        <v>225</v>
      </c>
      <c r="D186" s="218">
        <v>45533</v>
      </c>
      <c r="E186" s="217">
        <v>3489.4</v>
      </c>
      <c r="F186" s="217">
        <v>3489.75</v>
      </c>
      <c r="G186" s="219">
        <v>3463.15</v>
      </c>
      <c r="H186" s="219">
        <v>3436.9</v>
      </c>
      <c r="I186" s="219">
        <v>3410.3</v>
      </c>
      <c r="J186" s="219">
        <v>3516</v>
      </c>
      <c r="K186" s="219">
        <v>3542.6000000000004</v>
      </c>
      <c r="L186" s="219">
        <v>3568.85</v>
      </c>
      <c r="M186" s="220">
        <v>3516.35</v>
      </c>
      <c r="N186" s="220">
        <v>3463.5</v>
      </c>
      <c r="O186" s="220">
        <v>10687425</v>
      </c>
      <c r="P186" s="221">
        <v>3.4540588155576639E-2</v>
      </c>
    </row>
    <row r="187" spans="1:16" ht="12.75" customHeight="1">
      <c r="A187" s="213">
        <v>177</v>
      </c>
      <c r="B187" s="225" t="s">
        <v>42</v>
      </c>
      <c r="C187" s="217" t="s">
        <v>226</v>
      </c>
      <c r="D187" s="218">
        <v>45533</v>
      </c>
      <c r="E187" s="217">
        <v>3192.05</v>
      </c>
      <c r="F187" s="217">
        <v>3185.6166666666668</v>
      </c>
      <c r="G187" s="219">
        <v>3158.4833333333336</v>
      </c>
      <c r="H187" s="219">
        <v>3124.916666666667</v>
      </c>
      <c r="I187" s="219">
        <v>3097.7833333333338</v>
      </c>
      <c r="J187" s="219">
        <v>3219.1833333333334</v>
      </c>
      <c r="K187" s="219">
        <v>3246.3166666666666</v>
      </c>
      <c r="L187" s="219">
        <v>3279.8833333333332</v>
      </c>
      <c r="M187" s="220">
        <v>3212.75</v>
      </c>
      <c r="N187" s="220">
        <v>3152.05</v>
      </c>
      <c r="O187" s="220">
        <v>1540750</v>
      </c>
      <c r="P187" s="221">
        <v>5.0989085948158257E-2</v>
      </c>
    </row>
    <row r="188" spans="1:16" ht="12.75" customHeight="1">
      <c r="A188" s="213">
        <v>178</v>
      </c>
      <c r="B188" s="225" t="s">
        <v>45</v>
      </c>
      <c r="C188" s="217" t="s">
        <v>227</v>
      </c>
      <c r="D188" s="218">
        <v>45533</v>
      </c>
      <c r="E188" s="217">
        <v>5803.3</v>
      </c>
      <c r="F188" s="217">
        <v>5813.7833333333328</v>
      </c>
      <c r="G188" s="219">
        <v>5735.3666666666659</v>
      </c>
      <c r="H188" s="219">
        <v>5667.4333333333334</v>
      </c>
      <c r="I188" s="219">
        <v>5589.0166666666664</v>
      </c>
      <c r="J188" s="219">
        <v>5881.7166666666653</v>
      </c>
      <c r="K188" s="219">
        <v>5960.1333333333332</v>
      </c>
      <c r="L188" s="219">
        <v>6028.0666666666648</v>
      </c>
      <c r="M188" s="220">
        <v>5892.2</v>
      </c>
      <c r="N188" s="220">
        <v>5745.85</v>
      </c>
      <c r="O188" s="220">
        <v>2925400</v>
      </c>
      <c r="P188" s="221">
        <v>-6.5427129256916489E-2</v>
      </c>
    </row>
    <row r="189" spans="1:16" ht="12.75" customHeight="1">
      <c r="A189" s="213">
        <v>179</v>
      </c>
      <c r="B189" s="225" t="s">
        <v>54</v>
      </c>
      <c r="C189" s="217" t="s">
        <v>228</v>
      </c>
      <c r="D189" s="218">
        <v>45533</v>
      </c>
      <c r="E189" s="217">
        <v>2591.5500000000002</v>
      </c>
      <c r="F189" s="217">
        <v>2578.6833333333334</v>
      </c>
      <c r="G189" s="219">
        <v>2544.8666666666668</v>
      </c>
      <c r="H189" s="219">
        <v>2498.1833333333334</v>
      </c>
      <c r="I189" s="219">
        <v>2464.3666666666668</v>
      </c>
      <c r="J189" s="219">
        <v>2625.3666666666668</v>
      </c>
      <c r="K189" s="219">
        <v>2659.1833333333334</v>
      </c>
      <c r="L189" s="219">
        <v>2705.8666666666668</v>
      </c>
      <c r="M189" s="220">
        <v>2612.5</v>
      </c>
      <c r="N189" s="220">
        <v>2532</v>
      </c>
      <c r="O189" s="220">
        <v>4989250</v>
      </c>
      <c r="P189" s="221">
        <v>-0.11283295992033857</v>
      </c>
    </row>
    <row r="190" spans="1:16" ht="12.75" customHeight="1">
      <c r="A190" s="213">
        <v>180</v>
      </c>
      <c r="B190" s="225" t="s">
        <v>57</v>
      </c>
      <c r="C190" s="217" t="s">
        <v>229</v>
      </c>
      <c r="D190" s="218">
        <v>45533</v>
      </c>
      <c r="E190" s="217">
        <v>1984.85</v>
      </c>
      <c r="F190" s="217">
        <v>1993.5166666666667</v>
      </c>
      <c r="G190" s="219">
        <v>1971.0833333333333</v>
      </c>
      <c r="H190" s="219">
        <v>1957.3166666666666</v>
      </c>
      <c r="I190" s="219">
        <v>1934.8833333333332</v>
      </c>
      <c r="J190" s="219">
        <v>2007.2833333333333</v>
      </c>
      <c r="K190" s="219">
        <v>2029.7166666666667</v>
      </c>
      <c r="L190" s="219">
        <v>2043.4833333333333</v>
      </c>
      <c r="M190" s="220">
        <v>2015.95</v>
      </c>
      <c r="N190" s="220">
        <v>1979.75</v>
      </c>
      <c r="O190" s="220">
        <v>2537600</v>
      </c>
      <c r="P190" s="221">
        <v>-1.3374805598755831E-2</v>
      </c>
    </row>
    <row r="191" spans="1:16" ht="12.75" customHeight="1">
      <c r="A191" s="213">
        <v>181</v>
      </c>
      <c r="B191" s="225" t="s">
        <v>47</v>
      </c>
      <c r="C191" s="217" t="s">
        <v>230</v>
      </c>
      <c r="D191" s="218">
        <v>45533</v>
      </c>
      <c r="E191" s="217">
        <v>11983.3</v>
      </c>
      <c r="F191" s="217">
        <v>11944.9</v>
      </c>
      <c r="G191" s="219">
        <v>11860.8</v>
      </c>
      <c r="H191" s="219">
        <v>11738.3</v>
      </c>
      <c r="I191" s="219">
        <v>11654.199999999999</v>
      </c>
      <c r="J191" s="219">
        <v>12067.4</v>
      </c>
      <c r="K191" s="219">
        <v>12151.500000000002</v>
      </c>
      <c r="L191" s="219">
        <v>12274</v>
      </c>
      <c r="M191" s="220">
        <v>12029</v>
      </c>
      <c r="N191" s="220">
        <v>11822.4</v>
      </c>
      <c r="O191" s="220">
        <v>2233200</v>
      </c>
      <c r="P191" s="221">
        <v>5.3744160807813898E-2</v>
      </c>
    </row>
    <row r="192" spans="1:16" ht="12.75" customHeight="1">
      <c r="A192" s="213">
        <v>182</v>
      </c>
      <c r="B192" s="225" t="s">
        <v>838</v>
      </c>
      <c r="C192" s="217" t="s">
        <v>231</v>
      </c>
      <c r="D192" s="218">
        <v>45533</v>
      </c>
      <c r="E192" s="217">
        <v>562.1</v>
      </c>
      <c r="F192" s="217">
        <v>566.65</v>
      </c>
      <c r="G192" s="219">
        <v>553.44999999999993</v>
      </c>
      <c r="H192" s="219">
        <v>544.79999999999995</v>
      </c>
      <c r="I192" s="219">
        <v>531.59999999999991</v>
      </c>
      <c r="J192" s="219">
        <v>575.29999999999995</v>
      </c>
      <c r="K192" s="219">
        <v>588.5</v>
      </c>
      <c r="L192" s="219">
        <v>597.15</v>
      </c>
      <c r="M192" s="220">
        <v>579.85</v>
      </c>
      <c r="N192" s="220">
        <v>558</v>
      </c>
      <c r="O192" s="220">
        <v>35354800</v>
      </c>
      <c r="P192" s="221">
        <v>2.2482893450635387E-2</v>
      </c>
    </row>
    <row r="193" spans="1:16" ht="12.75" customHeight="1">
      <c r="A193" s="213">
        <v>183</v>
      </c>
      <c r="B193" s="225" t="s">
        <v>129</v>
      </c>
      <c r="C193" s="217" t="s">
        <v>232</v>
      </c>
      <c r="D193" s="218">
        <v>45533</v>
      </c>
      <c r="E193" s="217">
        <v>447.1</v>
      </c>
      <c r="F193" s="217">
        <v>449.81666666666666</v>
      </c>
      <c r="G193" s="219">
        <v>438.38333333333333</v>
      </c>
      <c r="H193" s="219">
        <v>429.66666666666669</v>
      </c>
      <c r="I193" s="219">
        <v>418.23333333333335</v>
      </c>
      <c r="J193" s="219">
        <v>458.5333333333333</v>
      </c>
      <c r="K193" s="219">
        <v>469.96666666666658</v>
      </c>
      <c r="L193" s="219">
        <v>478.68333333333328</v>
      </c>
      <c r="M193" s="220">
        <v>461.25</v>
      </c>
      <c r="N193" s="220">
        <v>441.1</v>
      </c>
      <c r="O193" s="220">
        <v>160859700</v>
      </c>
      <c r="P193" s="221">
        <v>1.1044452475605348E-2</v>
      </c>
    </row>
    <row r="194" spans="1:16" ht="12.75" customHeight="1">
      <c r="A194" s="213">
        <v>184</v>
      </c>
      <c r="B194" s="225" t="s">
        <v>40</v>
      </c>
      <c r="C194" s="217" t="s">
        <v>233</v>
      </c>
      <c r="D194" s="218">
        <v>45533</v>
      </c>
      <c r="E194" s="217">
        <v>1546.05</v>
      </c>
      <c r="F194" s="217">
        <v>1545.7166666666665</v>
      </c>
      <c r="G194" s="219">
        <v>1531.4333333333329</v>
      </c>
      <c r="H194" s="219">
        <v>1516.8166666666664</v>
      </c>
      <c r="I194" s="219">
        <v>1502.5333333333328</v>
      </c>
      <c r="J194" s="219">
        <v>1560.333333333333</v>
      </c>
      <c r="K194" s="219">
        <v>1574.6166666666663</v>
      </c>
      <c r="L194" s="219">
        <v>1589.2333333333331</v>
      </c>
      <c r="M194" s="220">
        <v>1560</v>
      </c>
      <c r="N194" s="220">
        <v>1531.1</v>
      </c>
      <c r="O194" s="220">
        <v>9129600</v>
      </c>
      <c r="P194" s="221">
        <v>-1.2845465161541456E-2</v>
      </c>
    </row>
    <row r="195" spans="1:16" ht="12.75" customHeight="1">
      <c r="A195" s="213">
        <v>185</v>
      </c>
      <c r="B195" s="225" t="s">
        <v>85</v>
      </c>
      <c r="C195" s="217" t="s">
        <v>234</v>
      </c>
      <c r="D195" s="218">
        <v>45533</v>
      </c>
      <c r="E195" s="217">
        <v>524.9</v>
      </c>
      <c r="F195" s="217">
        <v>525.31666666666672</v>
      </c>
      <c r="G195" s="219">
        <v>520.38333333333344</v>
      </c>
      <c r="H195" s="219">
        <v>515.86666666666667</v>
      </c>
      <c r="I195" s="219">
        <v>510.93333333333339</v>
      </c>
      <c r="J195" s="219">
        <v>529.83333333333348</v>
      </c>
      <c r="K195" s="219">
        <v>534.76666666666665</v>
      </c>
      <c r="L195" s="219">
        <v>539.28333333333353</v>
      </c>
      <c r="M195" s="220">
        <v>530.25</v>
      </c>
      <c r="N195" s="220">
        <v>520.79999999999995</v>
      </c>
      <c r="O195" s="220">
        <v>51894000</v>
      </c>
      <c r="P195" s="221">
        <v>8.0999768572089794E-4</v>
      </c>
    </row>
    <row r="196" spans="1:16" ht="12.75" customHeight="1">
      <c r="A196" s="213">
        <v>186</v>
      </c>
      <c r="B196" s="225" t="s">
        <v>42</v>
      </c>
      <c r="C196" s="217" t="s">
        <v>236</v>
      </c>
      <c r="D196" s="218">
        <v>45533</v>
      </c>
      <c r="E196" s="217">
        <v>1249.5</v>
      </c>
      <c r="F196" s="217">
        <v>1252.9833333333333</v>
      </c>
      <c r="G196" s="219">
        <v>1239.9666666666667</v>
      </c>
      <c r="H196" s="219">
        <v>1230.4333333333334</v>
      </c>
      <c r="I196" s="219">
        <v>1217.4166666666667</v>
      </c>
      <c r="J196" s="219">
        <v>1262.5166666666667</v>
      </c>
      <c r="K196" s="219">
        <v>1275.5333333333335</v>
      </c>
      <c r="L196" s="219">
        <v>1285.0666666666666</v>
      </c>
      <c r="M196" s="220">
        <v>1266</v>
      </c>
      <c r="N196" s="220">
        <v>1243.45</v>
      </c>
      <c r="O196" s="220">
        <v>16985700</v>
      </c>
      <c r="P196" s="221">
        <v>-2.3439925488978577E-2</v>
      </c>
    </row>
    <row r="197" spans="1:16" ht="12.75" customHeight="1">
      <c r="A197" s="213"/>
      <c r="B197" s="225"/>
      <c r="C197" s="217"/>
      <c r="D197" s="218"/>
      <c r="E197" s="217"/>
      <c r="F197" s="217"/>
      <c r="G197" s="219"/>
      <c r="H197" s="219"/>
      <c r="I197" s="219"/>
      <c r="J197" s="219"/>
      <c r="K197" s="219"/>
      <c r="L197" s="219"/>
      <c r="M197" s="220"/>
      <c r="N197" s="220"/>
      <c r="O197" s="220"/>
      <c r="P197" s="221"/>
    </row>
    <row r="198" spans="1:16" ht="12.75" customHeight="1">
      <c r="A198" s="213"/>
      <c r="B198" s="43"/>
      <c r="C198" s="207"/>
      <c r="D198" s="208"/>
      <c r="E198" s="209"/>
      <c r="F198" s="209"/>
      <c r="G198" s="210"/>
      <c r="H198" s="210"/>
      <c r="I198" s="210"/>
      <c r="J198" s="210"/>
      <c r="K198" s="210"/>
      <c r="L198" s="210"/>
      <c r="M198" s="207"/>
      <c r="N198" s="207"/>
      <c r="O198" s="211"/>
      <c r="P198" s="212"/>
    </row>
    <row r="199" spans="1:16" ht="12.75" customHeight="1">
      <c r="A199" s="207"/>
      <c r="B199" s="43"/>
      <c r="C199" s="37"/>
      <c r="D199" s="38"/>
      <c r="E199" s="39"/>
      <c r="F199" s="39"/>
      <c r="G199" s="40"/>
      <c r="H199" s="40"/>
      <c r="I199" s="40"/>
      <c r="J199" s="40"/>
      <c r="K199" s="40"/>
      <c r="L199" s="40"/>
      <c r="M199" s="37"/>
      <c r="N199" s="37"/>
      <c r="O199" s="41"/>
      <c r="P199" s="4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1"/>
      <c r="M200" s="1"/>
      <c r="N200" s="1"/>
      <c r="O200" s="1"/>
      <c r="P200" s="1"/>
    </row>
    <row r="201" spans="1:16" ht="12.75" customHeight="1">
      <c r="A201" s="207"/>
      <c r="B201" s="4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237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238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239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240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241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242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243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244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245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246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247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248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249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250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251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C11" sqref="C11:N218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45506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298" t="s">
        <v>16</v>
      </c>
      <c r="B8" s="300"/>
      <c r="C8" s="303" t="s">
        <v>20</v>
      </c>
      <c r="D8" s="303" t="s">
        <v>21</v>
      </c>
      <c r="E8" s="295" t="s">
        <v>22</v>
      </c>
      <c r="F8" s="296"/>
      <c r="G8" s="297"/>
      <c r="H8" s="295" t="s">
        <v>23</v>
      </c>
      <c r="I8" s="296"/>
      <c r="J8" s="297"/>
      <c r="K8" s="26"/>
      <c r="L8" s="48"/>
      <c r="M8" s="48"/>
      <c r="N8" s="1"/>
      <c r="O8" s="1"/>
    </row>
    <row r="9" spans="1:15" ht="36" customHeight="1">
      <c r="A9" s="299"/>
      <c r="B9" s="302"/>
      <c r="C9" s="302"/>
      <c r="D9" s="30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252</v>
      </c>
      <c r="N9" s="1"/>
      <c r="O9" s="1"/>
    </row>
    <row r="10" spans="1:15" ht="12.75" customHeight="1">
      <c r="A10" s="51">
        <v>1</v>
      </c>
      <c r="B10" s="34" t="s">
        <v>253</v>
      </c>
      <c r="C10" s="34">
        <v>25010.9</v>
      </c>
      <c r="D10" s="34">
        <v>25015.200000000001</v>
      </c>
      <c r="E10" s="34">
        <v>24952.100000000002</v>
      </c>
      <c r="F10" s="34">
        <v>24893.300000000003</v>
      </c>
      <c r="G10" s="34">
        <v>24830.200000000004</v>
      </c>
      <c r="H10" s="34">
        <v>25074</v>
      </c>
      <c r="I10" s="34">
        <v>25137.1</v>
      </c>
      <c r="J10" s="34">
        <v>25195.899999999998</v>
      </c>
      <c r="K10" s="34">
        <v>25078.3</v>
      </c>
      <c r="L10" s="34">
        <v>24956.400000000001</v>
      </c>
      <c r="M10" s="52"/>
      <c r="N10" s="1"/>
      <c r="O10" s="1"/>
    </row>
    <row r="11" spans="1:15" ht="12.75" customHeight="1">
      <c r="A11" s="51">
        <v>2</v>
      </c>
      <c r="B11" s="35" t="s">
        <v>254</v>
      </c>
      <c r="C11" s="34">
        <v>51564</v>
      </c>
      <c r="D11" s="34">
        <v>51632.44999999999</v>
      </c>
      <c r="E11" s="34">
        <v>51387.749999999978</v>
      </c>
      <c r="F11" s="34">
        <v>51211.499999999985</v>
      </c>
      <c r="G11" s="34">
        <v>50966.799999999974</v>
      </c>
      <c r="H11" s="34">
        <v>51808.699999999983</v>
      </c>
      <c r="I11" s="34">
        <v>52053.399999999994</v>
      </c>
      <c r="J11" s="34">
        <v>52229.649999999987</v>
      </c>
      <c r="K11" s="34">
        <v>51877.15</v>
      </c>
      <c r="L11" s="34">
        <v>51456.2</v>
      </c>
      <c r="M11" s="52"/>
      <c r="N11" s="1"/>
      <c r="O11" s="1"/>
    </row>
    <row r="12" spans="1:15" ht="12.75" customHeight="1">
      <c r="A12" s="51">
        <v>3</v>
      </c>
      <c r="B12" s="31" t="s">
        <v>255</v>
      </c>
      <c r="C12" s="36">
        <v>7647.95</v>
      </c>
      <c r="D12" s="36">
        <v>7627.0166666666664</v>
      </c>
      <c r="E12" s="36">
        <v>7592.1333333333332</v>
      </c>
      <c r="F12" s="36">
        <v>7536.3166666666666</v>
      </c>
      <c r="G12" s="36">
        <v>7501.4333333333334</v>
      </c>
      <c r="H12" s="36">
        <v>7682.833333333333</v>
      </c>
      <c r="I12" s="36">
        <v>7717.7166666666662</v>
      </c>
      <c r="J12" s="36">
        <v>7773.5333333333328</v>
      </c>
      <c r="K12" s="36">
        <v>7661.9</v>
      </c>
      <c r="L12" s="36">
        <v>7571.2</v>
      </c>
      <c r="M12" s="52"/>
      <c r="N12" s="1"/>
      <c r="O12" s="1"/>
    </row>
    <row r="13" spans="1:15" ht="12.75" customHeight="1">
      <c r="A13" s="51">
        <v>4</v>
      </c>
      <c r="B13" s="31" t="s">
        <v>256</v>
      </c>
      <c r="C13" s="36">
        <v>9531.5499999999993</v>
      </c>
      <c r="D13" s="36">
        <v>9523.4500000000007</v>
      </c>
      <c r="E13" s="36">
        <v>9499.3000000000011</v>
      </c>
      <c r="F13" s="36">
        <v>9467.0500000000011</v>
      </c>
      <c r="G13" s="36">
        <v>9442.9000000000015</v>
      </c>
      <c r="H13" s="36">
        <v>9555.7000000000007</v>
      </c>
      <c r="I13" s="36">
        <v>9579.8500000000022</v>
      </c>
      <c r="J13" s="36">
        <v>9612.1</v>
      </c>
      <c r="K13" s="36">
        <v>9547.6</v>
      </c>
      <c r="L13" s="36">
        <v>9491.2000000000007</v>
      </c>
      <c r="M13" s="52"/>
      <c r="N13" s="1"/>
      <c r="O13" s="1"/>
    </row>
    <row r="14" spans="1:15" ht="12.75" customHeight="1">
      <c r="A14" s="51">
        <v>5</v>
      </c>
      <c r="B14" s="31" t="s">
        <v>257</v>
      </c>
      <c r="C14" s="36">
        <v>40709.4</v>
      </c>
      <c r="D14" s="36">
        <v>40760.883333333339</v>
      </c>
      <c r="E14" s="36">
        <v>40485.716666666674</v>
      </c>
      <c r="F14" s="36">
        <v>40262.033333333333</v>
      </c>
      <c r="G14" s="36">
        <v>39986.866666666669</v>
      </c>
      <c r="H14" s="36">
        <v>40984.56666666668</v>
      </c>
      <c r="I14" s="36">
        <v>41259.733333333352</v>
      </c>
      <c r="J14" s="36">
        <v>41483.416666666686</v>
      </c>
      <c r="K14" s="36">
        <v>41036.050000000003</v>
      </c>
      <c r="L14" s="36">
        <v>40537.199999999997</v>
      </c>
      <c r="M14" s="52"/>
      <c r="N14" s="1"/>
      <c r="O14" s="1"/>
    </row>
    <row r="15" spans="1:15" ht="12.75" customHeight="1">
      <c r="A15" s="51">
        <v>6</v>
      </c>
      <c r="B15" s="31" t="s">
        <v>258</v>
      </c>
      <c r="C15" s="36">
        <v>11737.35</v>
      </c>
      <c r="D15" s="36">
        <v>11740.283333333333</v>
      </c>
      <c r="E15" s="36">
        <v>11665.966666666665</v>
      </c>
      <c r="F15" s="36">
        <v>11594.583333333332</v>
      </c>
      <c r="G15" s="36">
        <v>11520.266666666665</v>
      </c>
      <c r="H15" s="36">
        <v>11811.666666666666</v>
      </c>
      <c r="I15" s="36">
        <v>11885.983333333332</v>
      </c>
      <c r="J15" s="36">
        <v>11957.366666666667</v>
      </c>
      <c r="K15" s="36">
        <v>11814.6</v>
      </c>
      <c r="L15" s="36">
        <v>11668.9</v>
      </c>
      <c r="M15" s="52"/>
      <c r="N15" s="1"/>
      <c r="O15" s="1"/>
    </row>
    <row r="16" spans="1:15" ht="12.75" customHeight="1">
      <c r="A16" s="51">
        <v>7</v>
      </c>
      <c r="B16" s="31" t="s">
        <v>259</v>
      </c>
      <c r="C16" s="36">
        <v>16505.95</v>
      </c>
      <c r="D16" s="36">
        <v>16550.566666666669</v>
      </c>
      <c r="E16" s="36">
        <v>16357.53333333334</v>
      </c>
      <c r="F16" s="36">
        <v>16209.116666666672</v>
      </c>
      <c r="G16" s="36">
        <v>16016.083333333343</v>
      </c>
      <c r="H16" s="36">
        <v>16698.983333333337</v>
      </c>
      <c r="I16" s="36">
        <v>16892.01666666667</v>
      </c>
      <c r="J16" s="36">
        <v>17040.433333333334</v>
      </c>
      <c r="K16" s="36">
        <v>16743.599999999999</v>
      </c>
      <c r="L16" s="36">
        <v>16402.150000000001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7769.8</v>
      </c>
      <c r="D17" s="36">
        <v>7817.5999999999995</v>
      </c>
      <c r="E17" s="36">
        <v>7687.1999999999989</v>
      </c>
      <c r="F17" s="36">
        <v>7604.5999999999995</v>
      </c>
      <c r="G17" s="36">
        <v>7474.1999999999989</v>
      </c>
      <c r="H17" s="36">
        <v>7900.1999999999989</v>
      </c>
      <c r="I17" s="36">
        <v>8030.5999999999985</v>
      </c>
      <c r="J17" s="36">
        <v>8113.1999999999989</v>
      </c>
      <c r="K17" s="31">
        <v>7948</v>
      </c>
      <c r="L17" s="31">
        <v>7735</v>
      </c>
      <c r="M17" s="31">
        <v>1.4351799999999999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2487.9</v>
      </c>
      <c r="D18" s="36">
        <v>2520.4833333333336</v>
      </c>
      <c r="E18" s="36">
        <v>2450.416666666667</v>
      </c>
      <c r="F18" s="36">
        <v>2412.9333333333334</v>
      </c>
      <c r="G18" s="36">
        <v>2342.8666666666668</v>
      </c>
      <c r="H18" s="36">
        <v>2557.9666666666672</v>
      </c>
      <c r="I18" s="36">
        <v>2628.0333333333338</v>
      </c>
      <c r="J18" s="36">
        <v>2665.5166666666673</v>
      </c>
      <c r="K18" s="31">
        <v>2590.5500000000002</v>
      </c>
      <c r="L18" s="31">
        <v>2483</v>
      </c>
      <c r="M18" s="31">
        <v>11.65948</v>
      </c>
      <c r="N18" s="1"/>
      <c r="O18" s="1"/>
    </row>
    <row r="19" spans="1:15" ht="12.75" customHeight="1">
      <c r="A19" s="51">
        <v>10</v>
      </c>
      <c r="B19" s="53" t="s">
        <v>309</v>
      </c>
      <c r="C19" s="31">
        <v>1476.05</v>
      </c>
      <c r="D19" s="36">
        <v>1483.8833333333332</v>
      </c>
      <c r="E19" s="36">
        <v>1460.9666666666665</v>
      </c>
      <c r="F19" s="36">
        <v>1445.8833333333332</v>
      </c>
      <c r="G19" s="36">
        <v>1422.9666666666665</v>
      </c>
      <c r="H19" s="36">
        <v>1498.9666666666665</v>
      </c>
      <c r="I19" s="36">
        <v>1521.8833333333334</v>
      </c>
      <c r="J19" s="36">
        <v>1536.9666666666665</v>
      </c>
      <c r="K19" s="31">
        <v>1506.8</v>
      </c>
      <c r="L19" s="31">
        <v>1468.8</v>
      </c>
      <c r="M19" s="31">
        <v>5.2161799999999996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644.75</v>
      </c>
      <c r="D20" s="36">
        <v>648.85</v>
      </c>
      <c r="E20" s="36">
        <v>637.85</v>
      </c>
      <c r="F20" s="36">
        <v>630.95000000000005</v>
      </c>
      <c r="G20" s="36">
        <v>619.95000000000005</v>
      </c>
      <c r="H20" s="36">
        <v>655.75</v>
      </c>
      <c r="I20" s="36">
        <v>666.75</v>
      </c>
      <c r="J20" s="36">
        <v>673.65</v>
      </c>
      <c r="K20" s="31">
        <v>659.85</v>
      </c>
      <c r="L20" s="31">
        <v>641.95000000000005</v>
      </c>
      <c r="M20" s="31">
        <v>16.37829</v>
      </c>
      <c r="N20" s="1"/>
      <c r="O20" s="1"/>
    </row>
    <row r="21" spans="1:15" ht="12.75" customHeight="1">
      <c r="A21" s="51">
        <v>12</v>
      </c>
      <c r="B21" s="53" t="s">
        <v>823</v>
      </c>
      <c r="C21" s="31">
        <v>1275.2</v>
      </c>
      <c r="D21" s="36">
        <v>1247.7166666666665</v>
      </c>
      <c r="E21" s="36">
        <v>1147.4333333333329</v>
      </c>
      <c r="F21" s="36">
        <v>1019.6666666666665</v>
      </c>
      <c r="G21" s="36">
        <v>919.38333333333298</v>
      </c>
      <c r="H21" s="36">
        <v>1375.4833333333329</v>
      </c>
      <c r="I21" s="36">
        <v>1475.7666666666662</v>
      </c>
      <c r="J21" s="36">
        <v>1603.5333333333328</v>
      </c>
      <c r="K21" s="31">
        <v>1348</v>
      </c>
      <c r="L21" s="31">
        <v>1119.95</v>
      </c>
      <c r="M21" s="31">
        <v>301.07717000000002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3217.25</v>
      </c>
      <c r="D22" s="36">
        <v>3208.9833333333336</v>
      </c>
      <c r="E22" s="36">
        <v>3159.9666666666672</v>
      </c>
      <c r="F22" s="36">
        <v>3102.6833333333334</v>
      </c>
      <c r="G22" s="36">
        <v>3053.666666666667</v>
      </c>
      <c r="H22" s="36">
        <v>3266.2666666666673</v>
      </c>
      <c r="I22" s="36">
        <v>3315.2833333333338</v>
      </c>
      <c r="J22" s="36">
        <v>3372.5666666666675</v>
      </c>
      <c r="K22" s="31">
        <v>3258</v>
      </c>
      <c r="L22" s="31">
        <v>3151.7</v>
      </c>
      <c r="M22" s="31">
        <v>61.498829999999998</v>
      </c>
      <c r="N22" s="1"/>
      <c r="O22" s="1"/>
    </row>
    <row r="23" spans="1:15" ht="12.75" customHeight="1">
      <c r="A23" s="51">
        <v>14</v>
      </c>
      <c r="B23" s="53" t="s">
        <v>260</v>
      </c>
      <c r="C23" s="31">
        <v>1901.95</v>
      </c>
      <c r="D23" s="36">
        <v>1888.4333333333332</v>
      </c>
      <c r="E23" s="36">
        <v>1856.8666666666663</v>
      </c>
      <c r="F23" s="36">
        <v>1811.7833333333331</v>
      </c>
      <c r="G23" s="36">
        <v>1780.2166666666662</v>
      </c>
      <c r="H23" s="36">
        <v>1933.5166666666664</v>
      </c>
      <c r="I23" s="36">
        <v>1965.0833333333335</v>
      </c>
      <c r="J23" s="36">
        <v>2010.1666666666665</v>
      </c>
      <c r="K23" s="31">
        <v>1920</v>
      </c>
      <c r="L23" s="31">
        <v>1843.35</v>
      </c>
      <c r="M23" s="31">
        <v>117.27943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1590.15</v>
      </c>
      <c r="D24" s="36">
        <v>1587.8666666666668</v>
      </c>
      <c r="E24" s="36">
        <v>1570.7833333333335</v>
      </c>
      <c r="F24" s="36">
        <v>1551.4166666666667</v>
      </c>
      <c r="G24" s="36">
        <v>1534.3333333333335</v>
      </c>
      <c r="H24" s="36">
        <v>1607.2333333333336</v>
      </c>
      <c r="I24" s="36">
        <v>1624.3166666666666</v>
      </c>
      <c r="J24" s="36">
        <v>1643.6833333333336</v>
      </c>
      <c r="K24" s="31">
        <v>1604.95</v>
      </c>
      <c r="L24" s="31">
        <v>1568.5</v>
      </c>
      <c r="M24" s="31">
        <v>71.605879999999999</v>
      </c>
      <c r="N24" s="1"/>
      <c r="O24" s="1"/>
    </row>
    <row r="25" spans="1:15" ht="12.75" customHeight="1">
      <c r="A25" s="51">
        <v>16</v>
      </c>
      <c r="B25" s="53" t="s">
        <v>788</v>
      </c>
      <c r="C25" s="31">
        <v>738</v>
      </c>
      <c r="D25" s="36">
        <v>735.30000000000007</v>
      </c>
      <c r="E25" s="36">
        <v>717.70000000000016</v>
      </c>
      <c r="F25" s="36">
        <v>697.40000000000009</v>
      </c>
      <c r="G25" s="36">
        <v>679.80000000000018</v>
      </c>
      <c r="H25" s="36">
        <v>755.60000000000014</v>
      </c>
      <c r="I25" s="36">
        <v>773.2</v>
      </c>
      <c r="J25" s="36">
        <v>793.50000000000011</v>
      </c>
      <c r="K25" s="31">
        <v>752.9</v>
      </c>
      <c r="L25" s="31">
        <v>715</v>
      </c>
      <c r="M25" s="31">
        <v>136.49370999999999</v>
      </c>
      <c r="N25" s="1"/>
      <c r="O25" s="1"/>
    </row>
    <row r="26" spans="1:15" ht="12.75" customHeight="1">
      <c r="A26" s="51">
        <v>17</v>
      </c>
      <c r="B26" s="53" t="s">
        <v>261</v>
      </c>
      <c r="C26" s="31">
        <v>915.55</v>
      </c>
      <c r="D26" s="36">
        <v>913.48333333333323</v>
      </c>
      <c r="E26" s="36">
        <v>885.06666666666649</v>
      </c>
      <c r="F26" s="36">
        <v>854.58333333333326</v>
      </c>
      <c r="G26" s="36">
        <v>826.16666666666652</v>
      </c>
      <c r="H26" s="36">
        <v>943.96666666666647</v>
      </c>
      <c r="I26" s="36">
        <v>972.38333333333321</v>
      </c>
      <c r="J26" s="36">
        <v>1002.8666666666664</v>
      </c>
      <c r="K26" s="31">
        <v>941.9</v>
      </c>
      <c r="L26" s="31">
        <v>883</v>
      </c>
      <c r="M26" s="31">
        <v>64.874570000000006</v>
      </c>
      <c r="N26" s="1"/>
      <c r="O26" s="1"/>
    </row>
    <row r="27" spans="1:15" ht="12.75" customHeight="1">
      <c r="A27" s="51">
        <v>18</v>
      </c>
      <c r="B27" s="53" t="s">
        <v>262</v>
      </c>
      <c r="C27" s="31">
        <v>348.35</v>
      </c>
      <c r="D27" s="36">
        <v>349.51666666666665</v>
      </c>
      <c r="E27" s="36">
        <v>341.33333333333331</v>
      </c>
      <c r="F27" s="36">
        <v>334.31666666666666</v>
      </c>
      <c r="G27" s="36">
        <v>326.13333333333333</v>
      </c>
      <c r="H27" s="36">
        <v>356.5333333333333</v>
      </c>
      <c r="I27" s="36">
        <v>364.7166666666667</v>
      </c>
      <c r="J27" s="36">
        <v>371.73333333333329</v>
      </c>
      <c r="K27" s="31">
        <v>357.7</v>
      </c>
      <c r="L27" s="31">
        <v>342.5</v>
      </c>
      <c r="M27" s="31">
        <v>70.250960000000006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220.09</v>
      </c>
      <c r="D28" s="36">
        <v>222.3066666666667</v>
      </c>
      <c r="E28" s="36">
        <v>215.2133333333334</v>
      </c>
      <c r="F28" s="36">
        <v>210.3366666666667</v>
      </c>
      <c r="G28" s="36">
        <v>203.2433333333334</v>
      </c>
      <c r="H28" s="36">
        <v>227.18333333333339</v>
      </c>
      <c r="I28" s="36">
        <v>234.2766666666667</v>
      </c>
      <c r="J28" s="36">
        <v>239.15333333333339</v>
      </c>
      <c r="K28" s="31">
        <v>229.4</v>
      </c>
      <c r="L28" s="31">
        <v>217.43</v>
      </c>
      <c r="M28" s="31">
        <v>97.717489999999998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337.35</v>
      </c>
      <c r="D29" s="36">
        <v>339.43333333333334</v>
      </c>
      <c r="E29" s="36">
        <v>333.2166666666667</v>
      </c>
      <c r="F29" s="36">
        <v>329.08333333333337</v>
      </c>
      <c r="G29" s="36">
        <v>322.86666666666673</v>
      </c>
      <c r="H29" s="36">
        <v>343.56666666666666</v>
      </c>
      <c r="I29" s="36">
        <v>349.78333333333325</v>
      </c>
      <c r="J29" s="36">
        <v>353.91666666666663</v>
      </c>
      <c r="K29" s="31">
        <v>345.65</v>
      </c>
      <c r="L29" s="31">
        <v>335.3</v>
      </c>
      <c r="M29" s="31">
        <v>62.852589999999999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5271.3</v>
      </c>
      <c r="D30" s="36">
        <v>5309.416666666667</v>
      </c>
      <c r="E30" s="36">
        <v>5212.9833333333336</v>
      </c>
      <c r="F30" s="36">
        <v>5154.666666666667</v>
      </c>
      <c r="G30" s="36">
        <v>5058.2333333333336</v>
      </c>
      <c r="H30" s="36">
        <v>5367.7333333333336</v>
      </c>
      <c r="I30" s="36">
        <v>5464.1666666666661</v>
      </c>
      <c r="J30" s="36">
        <v>5522.4833333333336</v>
      </c>
      <c r="K30" s="31">
        <v>5405.85</v>
      </c>
      <c r="L30" s="31">
        <v>5251.1</v>
      </c>
      <c r="M30" s="31">
        <v>1.4776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664</v>
      </c>
      <c r="D31" s="36">
        <v>666.66666666666663</v>
      </c>
      <c r="E31" s="36">
        <v>652.33333333333326</v>
      </c>
      <c r="F31" s="36">
        <v>640.66666666666663</v>
      </c>
      <c r="G31" s="36">
        <v>626.33333333333326</v>
      </c>
      <c r="H31" s="36">
        <v>678.33333333333326</v>
      </c>
      <c r="I31" s="36">
        <v>692.66666666666652</v>
      </c>
      <c r="J31" s="36">
        <v>704.33333333333326</v>
      </c>
      <c r="K31" s="31">
        <v>681</v>
      </c>
      <c r="L31" s="31">
        <v>655</v>
      </c>
      <c r="M31" s="31">
        <v>76.136960000000002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6706.4</v>
      </c>
      <c r="D32" s="36">
        <v>6682.666666666667</v>
      </c>
      <c r="E32" s="36">
        <v>6630.3333333333339</v>
      </c>
      <c r="F32" s="36">
        <v>6554.2666666666673</v>
      </c>
      <c r="G32" s="36">
        <v>6501.9333333333343</v>
      </c>
      <c r="H32" s="36">
        <v>6758.7333333333336</v>
      </c>
      <c r="I32" s="36">
        <v>6811.0666666666675</v>
      </c>
      <c r="J32" s="36">
        <v>6887.1333333333332</v>
      </c>
      <c r="K32" s="31">
        <v>6735</v>
      </c>
      <c r="L32" s="31">
        <v>6606.6</v>
      </c>
      <c r="M32" s="31">
        <v>3.6172499999999999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551.6</v>
      </c>
      <c r="D33" s="36">
        <v>552.38333333333333</v>
      </c>
      <c r="E33" s="36">
        <v>544.76666666666665</v>
      </c>
      <c r="F33" s="36">
        <v>537.93333333333328</v>
      </c>
      <c r="G33" s="36">
        <v>530.31666666666661</v>
      </c>
      <c r="H33" s="36">
        <v>559.2166666666667</v>
      </c>
      <c r="I33" s="36">
        <v>566.83333333333326</v>
      </c>
      <c r="J33" s="36">
        <v>573.66666666666674</v>
      </c>
      <c r="K33" s="31">
        <v>560</v>
      </c>
      <c r="L33" s="31">
        <v>545.54999999999995</v>
      </c>
      <c r="M33" s="31">
        <v>16.83013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250.2</v>
      </c>
      <c r="D34" s="36">
        <v>251.86666666666665</v>
      </c>
      <c r="E34" s="36">
        <v>245.2833333333333</v>
      </c>
      <c r="F34" s="36">
        <v>240.36666666666665</v>
      </c>
      <c r="G34" s="36">
        <v>233.7833333333333</v>
      </c>
      <c r="H34" s="36">
        <v>256.7833333333333</v>
      </c>
      <c r="I34" s="36">
        <v>263.36666666666662</v>
      </c>
      <c r="J34" s="36">
        <v>268.2833333333333</v>
      </c>
      <c r="K34" s="31">
        <v>258.45</v>
      </c>
      <c r="L34" s="31">
        <v>246.95</v>
      </c>
      <c r="M34" s="31">
        <v>176.12710999999999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3099.35</v>
      </c>
      <c r="D35" s="36">
        <v>3097.0333333333328</v>
      </c>
      <c r="E35" s="36">
        <v>3065.1166666666659</v>
      </c>
      <c r="F35" s="36">
        <v>3030.8833333333332</v>
      </c>
      <c r="G35" s="36">
        <v>2998.9666666666662</v>
      </c>
      <c r="H35" s="36">
        <v>3131.2666666666655</v>
      </c>
      <c r="I35" s="36">
        <v>3163.1833333333325</v>
      </c>
      <c r="J35" s="36">
        <v>3197.4166666666652</v>
      </c>
      <c r="K35" s="31">
        <v>3128.95</v>
      </c>
      <c r="L35" s="31">
        <v>3062.8</v>
      </c>
      <c r="M35" s="31">
        <v>16.75122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2168.8000000000002</v>
      </c>
      <c r="D36" s="36">
        <v>2178.5666666666671</v>
      </c>
      <c r="E36" s="36">
        <v>2148.1333333333341</v>
      </c>
      <c r="F36" s="36">
        <v>2127.4666666666672</v>
      </c>
      <c r="G36" s="36">
        <v>2097.0333333333342</v>
      </c>
      <c r="H36" s="36">
        <v>2199.233333333334</v>
      </c>
      <c r="I36" s="36">
        <v>2229.6666666666674</v>
      </c>
      <c r="J36" s="36">
        <v>2250.3333333333339</v>
      </c>
      <c r="K36" s="31">
        <v>2209</v>
      </c>
      <c r="L36" s="31">
        <v>2157.9</v>
      </c>
      <c r="M36" s="31">
        <v>3.30769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1432.85</v>
      </c>
      <c r="D37" s="36">
        <v>1432.6499999999999</v>
      </c>
      <c r="E37" s="36">
        <v>1424.2999999999997</v>
      </c>
      <c r="F37" s="36">
        <v>1415.7499999999998</v>
      </c>
      <c r="G37" s="36">
        <v>1407.3999999999996</v>
      </c>
      <c r="H37" s="36">
        <v>1441.1999999999998</v>
      </c>
      <c r="I37" s="36">
        <v>1449.5499999999997</v>
      </c>
      <c r="J37" s="36">
        <v>1458.1</v>
      </c>
      <c r="K37" s="31">
        <v>1441</v>
      </c>
      <c r="L37" s="31">
        <v>1424.1</v>
      </c>
      <c r="M37" s="31">
        <v>5.4254699999999998</v>
      </c>
      <c r="N37" s="1"/>
      <c r="O37" s="1"/>
    </row>
    <row r="38" spans="1:15" ht="12.75" customHeight="1">
      <c r="A38" s="51">
        <v>29</v>
      </c>
      <c r="B38" s="53" t="s">
        <v>263</v>
      </c>
      <c r="C38" s="31">
        <v>4993.8</v>
      </c>
      <c r="D38" s="36">
        <v>4961.5999999999995</v>
      </c>
      <c r="E38" s="36">
        <v>4915.1999999999989</v>
      </c>
      <c r="F38" s="36">
        <v>4836.5999999999995</v>
      </c>
      <c r="G38" s="36">
        <v>4790.1999999999989</v>
      </c>
      <c r="H38" s="36">
        <v>5040.1999999999989</v>
      </c>
      <c r="I38" s="36">
        <v>5086.5999999999985</v>
      </c>
      <c r="J38" s="36">
        <v>5165.1999999999989</v>
      </c>
      <c r="K38" s="31">
        <v>5008</v>
      </c>
      <c r="L38" s="31">
        <v>4883</v>
      </c>
      <c r="M38" s="31">
        <v>2.02176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1172.3</v>
      </c>
      <c r="D39" s="36">
        <v>1171.1333333333332</v>
      </c>
      <c r="E39" s="36">
        <v>1166.6166666666663</v>
      </c>
      <c r="F39" s="36">
        <v>1160.9333333333332</v>
      </c>
      <c r="G39" s="36">
        <v>1156.4166666666663</v>
      </c>
      <c r="H39" s="36">
        <v>1176.8166666666664</v>
      </c>
      <c r="I39" s="36">
        <v>1181.3333333333333</v>
      </c>
      <c r="J39" s="36">
        <v>1187.0166666666664</v>
      </c>
      <c r="K39" s="31">
        <v>1175.6500000000001</v>
      </c>
      <c r="L39" s="31">
        <v>1165.45</v>
      </c>
      <c r="M39" s="31">
        <v>111.905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9730.5</v>
      </c>
      <c r="D40" s="36">
        <v>9745.5</v>
      </c>
      <c r="E40" s="36">
        <v>9647</v>
      </c>
      <c r="F40" s="36">
        <v>9563.5</v>
      </c>
      <c r="G40" s="36">
        <v>9465</v>
      </c>
      <c r="H40" s="36">
        <v>9829</v>
      </c>
      <c r="I40" s="36">
        <v>9927.5</v>
      </c>
      <c r="J40" s="36">
        <v>10011</v>
      </c>
      <c r="K40" s="31">
        <v>9844</v>
      </c>
      <c r="L40" s="31">
        <v>9662</v>
      </c>
      <c r="M40" s="31">
        <v>3.0865800000000001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6771.65</v>
      </c>
      <c r="D41" s="36">
        <v>6788.55</v>
      </c>
      <c r="E41" s="36">
        <v>6733.1</v>
      </c>
      <c r="F41" s="36">
        <v>6694.55</v>
      </c>
      <c r="G41" s="36">
        <v>6639.1</v>
      </c>
      <c r="H41" s="36">
        <v>6827.1</v>
      </c>
      <c r="I41" s="36">
        <v>6882.5499999999993</v>
      </c>
      <c r="J41" s="36">
        <v>6921.1</v>
      </c>
      <c r="K41" s="31">
        <v>6844</v>
      </c>
      <c r="L41" s="31">
        <v>6750</v>
      </c>
      <c r="M41" s="31">
        <v>8.3952299999999997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1634.8</v>
      </c>
      <c r="D42" s="36">
        <v>1641.2666666666667</v>
      </c>
      <c r="E42" s="36">
        <v>1623.5333333333333</v>
      </c>
      <c r="F42" s="36">
        <v>1612.2666666666667</v>
      </c>
      <c r="G42" s="36">
        <v>1594.5333333333333</v>
      </c>
      <c r="H42" s="36">
        <v>1652.5333333333333</v>
      </c>
      <c r="I42" s="36">
        <v>1670.2666666666664</v>
      </c>
      <c r="J42" s="36">
        <v>1681.5333333333333</v>
      </c>
      <c r="K42" s="31">
        <v>1659</v>
      </c>
      <c r="L42" s="31">
        <v>1630</v>
      </c>
      <c r="M42" s="31">
        <v>7.4732900000000004</v>
      </c>
      <c r="N42" s="1"/>
      <c r="O42" s="1"/>
    </row>
    <row r="43" spans="1:15" ht="12.75" customHeight="1">
      <c r="A43" s="51">
        <v>34</v>
      </c>
      <c r="B43" s="53" t="s">
        <v>264</v>
      </c>
      <c r="C43" s="31">
        <v>9412.4500000000007</v>
      </c>
      <c r="D43" s="36">
        <v>9540.8166666666675</v>
      </c>
      <c r="E43" s="36">
        <v>9231.633333333335</v>
      </c>
      <c r="F43" s="36">
        <v>9050.8166666666675</v>
      </c>
      <c r="G43" s="36">
        <v>8741.633333333335</v>
      </c>
      <c r="H43" s="36">
        <v>9721.633333333335</v>
      </c>
      <c r="I43" s="36">
        <v>10030.816666666666</v>
      </c>
      <c r="J43" s="36">
        <v>10211.633333333335</v>
      </c>
      <c r="K43" s="31">
        <v>9850</v>
      </c>
      <c r="L43" s="31">
        <v>9360</v>
      </c>
      <c r="M43" s="31">
        <v>0.51149999999999995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3345.85</v>
      </c>
      <c r="D44" s="36">
        <v>3347.2833333333333</v>
      </c>
      <c r="E44" s="36">
        <v>3319.5666666666666</v>
      </c>
      <c r="F44" s="36">
        <v>3293.2833333333333</v>
      </c>
      <c r="G44" s="36">
        <v>3265.5666666666666</v>
      </c>
      <c r="H44" s="36">
        <v>3373.5666666666666</v>
      </c>
      <c r="I44" s="36">
        <v>3401.2833333333328</v>
      </c>
      <c r="J44" s="36">
        <v>3427.5666666666666</v>
      </c>
      <c r="K44" s="31">
        <v>3375</v>
      </c>
      <c r="L44" s="31">
        <v>3321</v>
      </c>
      <c r="M44" s="31">
        <v>2.6601699999999999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213.71</v>
      </c>
      <c r="D45" s="36">
        <v>214.97000000000003</v>
      </c>
      <c r="E45" s="36">
        <v>211.45000000000005</v>
      </c>
      <c r="F45" s="36">
        <v>209.19000000000003</v>
      </c>
      <c r="G45" s="36">
        <v>205.67000000000004</v>
      </c>
      <c r="H45" s="36">
        <v>217.23000000000005</v>
      </c>
      <c r="I45" s="36">
        <v>220.75000000000003</v>
      </c>
      <c r="J45" s="36">
        <v>223.01000000000005</v>
      </c>
      <c r="K45" s="31">
        <v>218.49</v>
      </c>
      <c r="L45" s="31">
        <v>212.71</v>
      </c>
      <c r="M45" s="31">
        <v>133.41398000000001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251.25</v>
      </c>
      <c r="D46" s="36">
        <v>253.31666666666669</v>
      </c>
      <c r="E46" s="36">
        <v>248.18333333333339</v>
      </c>
      <c r="F46" s="36">
        <v>245.1166666666667</v>
      </c>
      <c r="G46" s="36">
        <v>239.98333333333341</v>
      </c>
      <c r="H46" s="36">
        <v>256.38333333333338</v>
      </c>
      <c r="I46" s="36">
        <v>261.51666666666665</v>
      </c>
      <c r="J46" s="36">
        <v>264.58333333333337</v>
      </c>
      <c r="K46" s="31">
        <v>258.45</v>
      </c>
      <c r="L46" s="31">
        <v>250.25</v>
      </c>
      <c r="M46" s="31">
        <v>337.59802000000002</v>
      </c>
      <c r="N46" s="1"/>
      <c r="O46" s="1"/>
    </row>
    <row r="47" spans="1:15" ht="12.75" customHeight="1">
      <c r="A47" s="51">
        <v>38</v>
      </c>
      <c r="B47" s="53" t="s">
        <v>265</v>
      </c>
      <c r="C47" s="31">
        <v>126.11</v>
      </c>
      <c r="D47" s="36">
        <v>126.03666666666668</v>
      </c>
      <c r="E47" s="36">
        <v>125.42333333333335</v>
      </c>
      <c r="F47" s="36">
        <v>124.73666666666666</v>
      </c>
      <c r="G47" s="36">
        <v>124.12333333333333</v>
      </c>
      <c r="H47" s="36">
        <v>126.72333333333336</v>
      </c>
      <c r="I47" s="36">
        <v>127.33666666666667</v>
      </c>
      <c r="J47" s="36">
        <v>128.02333333333337</v>
      </c>
      <c r="K47" s="31">
        <v>126.65</v>
      </c>
      <c r="L47" s="31">
        <v>125.35</v>
      </c>
      <c r="M47" s="31">
        <v>72.256870000000006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1620.2</v>
      </c>
      <c r="D48" s="36">
        <v>1611.2833333333335</v>
      </c>
      <c r="E48" s="36">
        <v>1597.5666666666671</v>
      </c>
      <c r="F48" s="36">
        <v>1574.9333333333336</v>
      </c>
      <c r="G48" s="36">
        <v>1561.2166666666672</v>
      </c>
      <c r="H48" s="36">
        <v>1633.916666666667</v>
      </c>
      <c r="I48" s="36">
        <v>1647.6333333333337</v>
      </c>
      <c r="J48" s="36">
        <v>1670.2666666666669</v>
      </c>
      <c r="K48" s="31">
        <v>1625</v>
      </c>
      <c r="L48" s="31">
        <v>1588.65</v>
      </c>
      <c r="M48" s="31">
        <v>6.6237000000000004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553</v>
      </c>
      <c r="D49" s="36">
        <v>552.9</v>
      </c>
      <c r="E49" s="36">
        <v>547.79999999999995</v>
      </c>
      <c r="F49" s="36">
        <v>542.6</v>
      </c>
      <c r="G49" s="36">
        <v>537.5</v>
      </c>
      <c r="H49" s="36">
        <v>558.09999999999991</v>
      </c>
      <c r="I49" s="36">
        <v>563.20000000000005</v>
      </c>
      <c r="J49" s="36">
        <v>568.39999999999986</v>
      </c>
      <c r="K49" s="31">
        <v>558</v>
      </c>
      <c r="L49" s="31">
        <v>547.70000000000005</v>
      </c>
      <c r="M49" s="31">
        <v>7.5256999999999996</v>
      </c>
      <c r="N49" s="1"/>
      <c r="O49" s="1"/>
    </row>
    <row r="50" spans="1:15" ht="12.75" customHeight="1">
      <c r="A50" s="51">
        <v>41</v>
      </c>
      <c r="B50" s="53" t="s">
        <v>328</v>
      </c>
      <c r="C50" s="31">
        <v>1450.25</v>
      </c>
      <c r="D50" s="36">
        <v>1448.5666666666666</v>
      </c>
      <c r="E50" s="36">
        <v>1429.6833333333332</v>
      </c>
      <c r="F50" s="36">
        <v>1409.1166666666666</v>
      </c>
      <c r="G50" s="36">
        <v>1390.2333333333331</v>
      </c>
      <c r="H50" s="36">
        <v>1469.1333333333332</v>
      </c>
      <c r="I50" s="36">
        <v>1488.0166666666664</v>
      </c>
      <c r="J50" s="36">
        <v>1508.5833333333333</v>
      </c>
      <c r="K50" s="31">
        <v>1467.45</v>
      </c>
      <c r="L50" s="31">
        <v>1428</v>
      </c>
      <c r="M50" s="31">
        <v>8.2789900000000003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311.14999999999998</v>
      </c>
      <c r="D51" s="36">
        <v>312.29999999999995</v>
      </c>
      <c r="E51" s="36">
        <v>306.89999999999992</v>
      </c>
      <c r="F51" s="36">
        <v>302.64999999999998</v>
      </c>
      <c r="G51" s="36">
        <v>297.24999999999994</v>
      </c>
      <c r="H51" s="36">
        <v>316.5499999999999</v>
      </c>
      <c r="I51" s="36">
        <v>321.95</v>
      </c>
      <c r="J51" s="36">
        <v>326.19999999999987</v>
      </c>
      <c r="K51" s="31">
        <v>317.7</v>
      </c>
      <c r="L51" s="31">
        <v>308.05</v>
      </c>
      <c r="M51" s="31">
        <v>281.41435999999999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1717.55</v>
      </c>
      <c r="D52" s="36">
        <v>1730.8</v>
      </c>
      <c r="E52" s="36">
        <v>1690.3999999999999</v>
      </c>
      <c r="F52" s="36">
        <v>1663.25</v>
      </c>
      <c r="G52" s="36">
        <v>1622.85</v>
      </c>
      <c r="H52" s="36">
        <v>1757.9499999999998</v>
      </c>
      <c r="I52" s="36">
        <v>1798.35</v>
      </c>
      <c r="J52" s="36">
        <v>1825.4999999999998</v>
      </c>
      <c r="K52" s="31">
        <v>1771.2</v>
      </c>
      <c r="L52" s="31">
        <v>1703.65</v>
      </c>
      <c r="M52" s="31">
        <v>11.348319999999999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308.5</v>
      </c>
      <c r="D53" s="36">
        <v>311.43333333333334</v>
      </c>
      <c r="E53" s="36">
        <v>302.91666666666669</v>
      </c>
      <c r="F53" s="36">
        <v>297.33333333333337</v>
      </c>
      <c r="G53" s="36">
        <v>288.81666666666672</v>
      </c>
      <c r="H53" s="36">
        <v>317.01666666666665</v>
      </c>
      <c r="I53" s="36">
        <v>325.5333333333333</v>
      </c>
      <c r="J53" s="36">
        <v>331.11666666666662</v>
      </c>
      <c r="K53" s="31">
        <v>319.95</v>
      </c>
      <c r="L53" s="31">
        <v>305.85000000000002</v>
      </c>
      <c r="M53" s="31">
        <v>238.14780999999999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349.1</v>
      </c>
      <c r="D54" s="36">
        <v>348.5333333333333</v>
      </c>
      <c r="E54" s="36">
        <v>345.16666666666663</v>
      </c>
      <c r="F54" s="36">
        <v>341.23333333333335</v>
      </c>
      <c r="G54" s="36">
        <v>337.86666666666667</v>
      </c>
      <c r="H54" s="36">
        <v>352.46666666666658</v>
      </c>
      <c r="I54" s="36">
        <v>355.83333333333326</v>
      </c>
      <c r="J54" s="36">
        <v>359.76666666666654</v>
      </c>
      <c r="K54" s="31">
        <v>351.9</v>
      </c>
      <c r="L54" s="31">
        <v>344.6</v>
      </c>
      <c r="M54" s="31">
        <v>169.59970999999999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1505.5</v>
      </c>
      <c r="D55" s="36">
        <v>1500.5</v>
      </c>
      <c r="E55" s="36">
        <v>1490</v>
      </c>
      <c r="F55" s="36">
        <v>1474.5</v>
      </c>
      <c r="G55" s="36">
        <v>1464</v>
      </c>
      <c r="H55" s="36">
        <v>1516</v>
      </c>
      <c r="I55" s="36">
        <v>1526.5</v>
      </c>
      <c r="J55" s="36">
        <v>1542</v>
      </c>
      <c r="K55" s="31">
        <v>1511</v>
      </c>
      <c r="L55" s="31">
        <v>1485</v>
      </c>
      <c r="M55" s="31">
        <v>45.313789999999997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354.75</v>
      </c>
      <c r="D56" s="36">
        <v>359.56666666666666</v>
      </c>
      <c r="E56" s="36">
        <v>348.68333333333334</v>
      </c>
      <c r="F56" s="36">
        <v>342.61666666666667</v>
      </c>
      <c r="G56" s="36">
        <v>331.73333333333335</v>
      </c>
      <c r="H56" s="36">
        <v>365.63333333333333</v>
      </c>
      <c r="I56" s="36">
        <v>376.51666666666665</v>
      </c>
      <c r="J56" s="36">
        <v>382.58333333333331</v>
      </c>
      <c r="K56" s="31">
        <v>370.45</v>
      </c>
      <c r="L56" s="31">
        <v>353.5</v>
      </c>
      <c r="M56" s="31">
        <v>41.778759999999998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34370.699999999997</v>
      </c>
      <c r="D57" s="36">
        <v>34606.533333333333</v>
      </c>
      <c r="E57" s="36">
        <v>34030.266666666663</v>
      </c>
      <c r="F57" s="36">
        <v>33689.833333333328</v>
      </c>
      <c r="G57" s="36">
        <v>33113.566666666658</v>
      </c>
      <c r="H57" s="36">
        <v>34946.966666666667</v>
      </c>
      <c r="I57" s="36">
        <v>35523.233333333344</v>
      </c>
      <c r="J57" s="36">
        <v>35863.666666666672</v>
      </c>
      <c r="K57" s="31">
        <v>35182.800000000003</v>
      </c>
      <c r="L57" s="31">
        <v>34266.1</v>
      </c>
      <c r="M57" s="31">
        <v>0.23238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5730.15</v>
      </c>
      <c r="D58" s="36">
        <v>5756.6833333333334</v>
      </c>
      <c r="E58" s="36">
        <v>5673.4666666666672</v>
      </c>
      <c r="F58" s="36">
        <v>5616.7833333333338</v>
      </c>
      <c r="G58" s="36">
        <v>5533.5666666666675</v>
      </c>
      <c r="H58" s="36">
        <v>5813.3666666666668</v>
      </c>
      <c r="I58" s="36">
        <v>5896.5833333333321</v>
      </c>
      <c r="J58" s="36">
        <v>5953.2666666666664</v>
      </c>
      <c r="K58" s="31">
        <v>5839.9</v>
      </c>
      <c r="L58" s="31">
        <v>5700</v>
      </c>
      <c r="M58" s="31">
        <v>3.0441099999999999</v>
      </c>
      <c r="N58" s="1"/>
      <c r="O58" s="1"/>
    </row>
    <row r="59" spans="1:15" ht="12.75" customHeight="1">
      <c r="A59" s="51">
        <v>50</v>
      </c>
      <c r="B59" s="53" t="s">
        <v>338</v>
      </c>
      <c r="C59" s="31">
        <v>728.6</v>
      </c>
      <c r="D59" s="36">
        <v>730.26666666666677</v>
      </c>
      <c r="E59" s="36">
        <v>719.53333333333353</v>
      </c>
      <c r="F59" s="36">
        <v>710.46666666666681</v>
      </c>
      <c r="G59" s="36">
        <v>699.73333333333358</v>
      </c>
      <c r="H59" s="36">
        <v>739.33333333333348</v>
      </c>
      <c r="I59" s="36">
        <v>750.06666666666683</v>
      </c>
      <c r="J59" s="36">
        <v>759.13333333333344</v>
      </c>
      <c r="K59" s="31">
        <v>741</v>
      </c>
      <c r="L59" s="31">
        <v>721.2</v>
      </c>
      <c r="M59" s="31">
        <v>12.5809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112.69</v>
      </c>
      <c r="D60" s="36">
        <v>113.44666666666666</v>
      </c>
      <c r="E60" s="36">
        <v>111.29333333333332</v>
      </c>
      <c r="F60" s="36">
        <v>109.89666666666666</v>
      </c>
      <c r="G60" s="36">
        <v>107.74333333333333</v>
      </c>
      <c r="H60" s="36">
        <v>114.84333333333332</v>
      </c>
      <c r="I60" s="36">
        <v>116.99666666666666</v>
      </c>
      <c r="J60" s="36">
        <v>118.39333333333332</v>
      </c>
      <c r="K60" s="31">
        <v>115.6</v>
      </c>
      <c r="L60" s="31">
        <v>112.05</v>
      </c>
      <c r="M60" s="31">
        <v>259.58909999999997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1390.65</v>
      </c>
      <c r="D61" s="36">
        <v>1405.1166666666668</v>
      </c>
      <c r="E61" s="36">
        <v>1367.7333333333336</v>
      </c>
      <c r="F61" s="36">
        <v>1344.8166666666668</v>
      </c>
      <c r="G61" s="36">
        <v>1307.4333333333336</v>
      </c>
      <c r="H61" s="36">
        <v>1428.0333333333335</v>
      </c>
      <c r="I61" s="36">
        <v>1465.4166666666667</v>
      </c>
      <c r="J61" s="36">
        <v>1488.3333333333335</v>
      </c>
      <c r="K61" s="31">
        <v>1442.5</v>
      </c>
      <c r="L61" s="31">
        <v>1382.2</v>
      </c>
      <c r="M61" s="31">
        <v>12.34681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1546.2</v>
      </c>
      <c r="D62" s="36">
        <v>1544.75</v>
      </c>
      <c r="E62" s="36">
        <v>1537</v>
      </c>
      <c r="F62" s="36">
        <v>1527.8</v>
      </c>
      <c r="G62" s="36">
        <v>1520.05</v>
      </c>
      <c r="H62" s="36">
        <v>1553.95</v>
      </c>
      <c r="I62" s="36">
        <v>1561.7</v>
      </c>
      <c r="J62" s="36">
        <v>1570.9</v>
      </c>
      <c r="K62" s="31">
        <v>1552.5</v>
      </c>
      <c r="L62" s="31">
        <v>1535.55</v>
      </c>
      <c r="M62" s="31">
        <v>15.29481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540.4</v>
      </c>
      <c r="D63" s="36">
        <v>536.88333333333333</v>
      </c>
      <c r="E63" s="36">
        <v>531.51666666666665</v>
      </c>
      <c r="F63" s="36">
        <v>522.63333333333333</v>
      </c>
      <c r="G63" s="36">
        <v>517.26666666666665</v>
      </c>
      <c r="H63" s="36">
        <v>545.76666666666665</v>
      </c>
      <c r="I63" s="36">
        <v>551.13333333333321</v>
      </c>
      <c r="J63" s="36">
        <v>560.01666666666665</v>
      </c>
      <c r="K63" s="31">
        <v>542.25</v>
      </c>
      <c r="L63" s="31">
        <v>528</v>
      </c>
      <c r="M63" s="31">
        <v>347.63893999999999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6286.15</v>
      </c>
      <c r="D64" s="36">
        <v>6291.083333333333</v>
      </c>
      <c r="E64" s="36">
        <v>6225.1666666666661</v>
      </c>
      <c r="F64" s="36">
        <v>6164.1833333333334</v>
      </c>
      <c r="G64" s="36">
        <v>6098.2666666666664</v>
      </c>
      <c r="H64" s="36">
        <v>6352.0666666666657</v>
      </c>
      <c r="I64" s="36">
        <v>6417.9833333333318</v>
      </c>
      <c r="J64" s="36">
        <v>6478.9666666666653</v>
      </c>
      <c r="K64" s="31">
        <v>6357</v>
      </c>
      <c r="L64" s="31">
        <v>6230.1</v>
      </c>
      <c r="M64" s="31">
        <v>2.1288999999999998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3374.2</v>
      </c>
      <c r="D65" s="36">
        <v>3377.85</v>
      </c>
      <c r="E65" s="36">
        <v>3346.75</v>
      </c>
      <c r="F65" s="36">
        <v>3319.3</v>
      </c>
      <c r="G65" s="36">
        <v>3288.2000000000003</v>
      </c>
      <c r="H65" s="36">
        <v>3405.2999999999997</v>
      </c>
      <c r="I65" s="36">
        <v>3436.3999999999992</v>
      </c>
      <c r="J65" s="36">
        <v>3463.8499999999995</v>
      </c>
      <c r="K65" s="31">
        <v>3408.95</v>
      </c>
      <c r="L65" s="31">
        <v>3350.4</v>
      </c>
      <c r="M65" s="31">
        <v>6.5396400000000003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1038.05</v>
      </c>
      <c r="D66" s="36">
        <v>1037.6166666666666</v>
      </c>
      <c r="E66" s="36">
        <v>1030.2833333333331</v>
      </c>
      <c r="F66" s="36">
        <v>1022.5166666666664</v>
      </c>
      <c r="G66" s="36">
        <v>1015.1833333333329</v>
      </c>
      <c r="H66" s="36">
        <v>1045.3833333333332</v>
      </c>
      <c r="I66" s="36">
        <v>1052.7166666666667</v>
      </c>
      <c r="J66" s="36">
        <v>1060.4833333333333</v>
      </c>
      <c r="K66" s="31">
        <v>1044.95</v>
      </c>
      <c r="L66" s="31">
        <v>1029.8499999999999</v>
      </c>
      <c r="M66" s="31">
        <v>11.98855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1633.7</v>
      </c>
      <c r="D67" s="36">
        <v>1641.3666666666668</v>
      </c>
      <c r="E67" s="36">
        <v>1614.5833333333335</v>
      </c>
      <c r="F67" s="36">
        <v>1595.4666666666667</v>
      </c>
      <c r="G67" s="36">
        <v>1568.6833333333334</v>
      </c>
      <c r="H67" s="36">
        <v>1660.4833333333336</v>
      </c>
      <c r="I67" s="36">
        <v>1687.2666666666669</v>
      </c>
      <c r="J67" s="36">
        <v>1706.3833333333337</v>
      </c>
      <c r="K67" s="31">
        <v>1668.15</v>
      </c>
      <c r="L67" s="31">
        <v>1622.25</v>
      </c>
      <c r="M67" s="31">
        <v>1.7576000000000001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451.05</v>
      </c>
      <c r="D68" s="36">
        <v>456.68333333333334</v>
      </c>
      <c r="E68" s="36">
        <v>442.66666666666669</v>
      </c>
      <c r="F68" s="36">
        <v>434.28333333333336</v>
      </c>
      <c r="G68" s="36">
        <v>420.26666666666671</v>
      </c>
      <c r="H68" s="36">
        <v>465.06666666666666</v>
      </c>
      <c r="I68" s="36">
        <v>479.08333333333331</v>
      </c>
      <c r="J68" s="36">
        <v>487.46666666666664</v>
      </c>
      <c r="K68" s="31">
        <v>470.7</v>
      </c>
      <c r="L68" s="31">
        <v>448.3</v>
      </c>
      <c r="M68" s="31">
        <v>84.971450000000004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3815</v>
      </c>
      <c r="D69" s="36">
        <v>3823.3666666666668</v>
      </c>
      <c r="E69" s="36">
        <v>3781.7833333333338</v>
      </c>
      <c r="F69" s="36">
        <v>3748.5666666666671</v>
      </c>
      <c r="G69" s="36">
        <v>3706.983333333334</v>
      </c>
      <c r="H69" s="36">
        <v>3856.5833333333335</v>
      </c>
      <c r="I69" s="36">
        <v>3898.1666666666665</v>
      </c>
      <c r="J69" s="36">
        <v>3931.3833333333332</v>
      </c>
      <c r="K69" s="31">
        <v>3864.95</v>
      </c>
      <c r="L69" s="31">
        <v>3790.15</v>
      </c>
      <c r="M69" s="31">
        <v>3.3798499999999998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873.9</v>
      </c>
      <c r="D70" s="36">
        <v>880.7166666666667</v>
      </c>
      <c r="E70" s="36">
        <v>860.43333333333339</v>
      </c>
      <c r="F70" s="36">
        <v>846.9666666666667</v>
      </c>
      <c r="G70" s="36">
        <v>826.68333333333339</v>
      </c>
      <c r="H70" s="36">
        <v>894.18333333333339</v>
      </c>
      <c r="I70" s="36">
        <v>914.4666666666667</v>
      </c>
      <c r="J70" s="36">
        <v>927.93333333333339</v>
      </c>
      <c r="K70" s="31">
        <v>901</v>
      </c>
      <c r="L70" s="31">
        <v>867.25</v>
      </c>
      <c r="M70" s="31">
        <v>60.40354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643.5</v>
      </c>
      <c r="D71" s="36">
        <v>645.36666666666667</v>
      </c>
      <c r="E71" s="36">
        <v>634.88333333333333</v>
      </c>
      <c r="F71" s="36">
        <v>626.26666666666665</v>
      </c>
      <c r="G71" s="36">
        <v>615.7833333333333</v>
      </c>
      <c r="H71" s="36">
        <v>653.98333333333335</v>
      </c>
      <c r="I71" s="36">
        <v>664.4666666666667</v>
      </c>
      <c r="J71" s="36">
        <v>673.08333333333337</v>
      </c>
      <c r="K71" s="31">
        <v>655.85</v>
      </c>
      <c r="L71" s="31">
        <v>636.75</v>
      </c>
      <c r="M71" s="31">
        <v>68.525469999999999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1813.25</v>
      </c>
      <c r="D72" s="36">
        <v>1827.5666666666666</v>
      </c>
      <c r="E72" s="36">
        <v>1789.1333333333332</v>
      </c>
      <c r="F72" s="36">
        <v>1765.0166666666667</v>
      </c>
      <c r="G72" s="36">
        <v>1726.5833333333333</v>
      </c>
      <c r="H72" s="36">
        <v>1851.6833333333332</v>
      </c>
      <c r="I72" s="36">
        <v>1890.1166666666666</v>
      </c>
      <c r="J72" s="36">
        <v>1914.2333333333331</v>
      </c>
      <c r="K72" s="31">
        <v>1866</v>
      </c>
      <c r="L72" s="31">
        <v>1803.45</v>
      </c>
      <c r="M72" s="31">
        <v>3.7810600000000001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3088.9</v>
      </c>
      <c r="D73" s="36">
        <v>3107.9833333333336</v>
      </c>
      <c r="E73" s="36">
        <v>3046.9666666666672</v>
      </c>
      <c r="F73" s="36">
        <v>3005.0333333333338</v>
      </c>
      <c r="G73" s="36">
        <v>2944.0166666666673</v>
      </c>
      <c r="H73" s="36">
        <v>3149.916666666667</v>
      </c>
      <c r="I73" s="36">
        <v>3210.9333333333334</v>
      </c>
      <c r="J73" s="36">
        <v>3252.8666666666668</v>
      </c>
      <c r="K73" s="31">
        <v>3169</v>
      </c>
      <c r="L73" s="31">
        <v>3066.05</v>
      </c>
      <c r="M73" s="31">
        <v>4.7249800000000004</v>
      </c>
      <c r="N73" s="1"/>
      <c r="O73" s="1"/>
    </row>
    <row r="74" spans="1:15" ht="12.75" customHeight="1">
      <c r="A74" s="51">
        <v>65</v>
      </c>
      <c r="B74" s="53" t="s">
        <v>267</v>
      </c>
      <c r="C74" s="31">
        <v>407.05</v>
      </c>
      <c r="D74" s="36">
        <v>407.25</v>
      </c>
      <c r="E74" s="36">
        <v>401.95</v>
      </c>
      <c r="F74" s="36">
        <v>396.84999999999997</v>
      </c>
      <c r="G74" s="36">
        <v>391.54999999999995</v>
      </c>
      <c r="H74" s="36">
        <v>412.35</v>
      </c>
      <c r="I74" s="36">
        <v>417.65</v>
      </c>
      <c r="J74" s="36">
        <v>422.75000000000006</v>
      </c>
      <c r="K74" s="31">
        <v>412.55</v>
      </c>
      <c r="L74" s="31">
        <v>402.15</v>
      </c>
      <c r="M74" s="31">
        <v>36.560009999999998</v>
      </c>
      <c r="N74" s="1"/>
      <c r="O74" s="1"/>
    </row>
    <row r="75" spans="1:15" ht="12.75" customHeight="1">
      <c r="A75" s="51">
        <v>66</v>
      </c>
      <c r="B75" s="53" t="s">
        <v>360</v>
      </c>
      <c r="C75" s="31">
        <v>174.11</v>
      </c>
      <c r="D75" s="36">
        <v>175.53666666666666</v>
      </c>
      <c r="E75" s="36">
        <v>172.07333333333332</v>
      </c>
      <c r="F75" s="36">
        <v>170.03666666666666</v>
      </c>
      <c r="G75" s="36">
        <v>166.57333333333332</v>
      </c>
      <c r="H75" s="36">
        <v>177.57333333333332</v>
      </c>
      <c r="I75" s="36">
        <v>181.03666666666663</v>
      </c>
      <c r="J75" s="36">
        <v>183.07333333333332</v>
      </c>
      <c r="K75" s="31">
        <v>179</v>
      </c>
      <c r="L75" s="31">
        <v>173.5</v>
      </c>
      <c r="M75" s="31">
        <v>29.52243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4917.8999999999996</v>
      </c>
      <c r="D76" s="36">
        <v>4941.9666666666662</v>
      </c>
      <c r="E76" s="36">
        <v>4875.9333333333325</v>
      </c>
      <c r="F76" s="36">
        <v>4833.9666666666662</v>
      </c>
      <c r="G76" s="36">
        <v>4767.9333333333325</v>
      </c>
      <c r="H76" s="36">
        <v>4983.9333333333325</v>
      </c>
      <c r="I76" s="36">
        <v>5049.9666666666672</v>
      </c>
      <c r="J76" s="36">
        <v>5091.9333333333325</v>
      </c>
      <c r="K76" s="31">
        <v>5008</v>
      </c>
      <c r="L76" s="31">
        <v>4900</v>
      </c>
      <c r="M76" s="31">
        <v>6.2286299999999999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11670.55</v>
      </c>
      <c r="D77" s="36">
        <v>11820.833333333334</v>
      </c>
      <c r="E77" s="36">
        <v>11441.716666666667</v>
      </c>
      <c r="F77" s="36">
        <v>11212.883333333333</v>
      </c>
      <c r="G77" s="36">
        <v>10833.766666666666</v>
      </c>
      <c r="H77" s="36">
        <v>12049.666666666668</v>
      </c>
      <c r="I77" s="36">
        <v>12428.783333333333</v>
      </c>
      <c r="J77" s="36">
        <v>12657.616666666669</v>
      </c>
      <c r="K77" s="31">
        <v>12199.95</v>
      </c>
      <c r="L77" s="31">
        <v>11592</v>
      </c>
      <c r="M77" s="31">
        <v>6.67577</v>
      </c>
      <c r="N77" s="1"/>
      <c r="O77" s="1"/>
    </row>
    <row r="78" spans="1:15" ht="12.75" customHeight="1">
      <c r="A78" s="51">
        <v>69</v>
      </c>
      <c r="B78" s="53" t="s">
        <v>159</v>
      </c>
      <c r="C78" s="31">
        <v>3099</v>
      </c>
      <c r="D78" s="36">
        <v>3098.5333333333333</v>
      </c>
      <c r="E78" s="36">
        <v>3071.0666666666666</v>
      </c>
      <c r="F78" s="36">
        <v>3043.1333333333332</v>
      </c>
      <c r="G78" s="36">
        <v>3015.6666666666665</v>
      </c>
      <c r="H78" s="36">
        <v>3126.4666666666667</v>
      </c>
      <c r="I78" s="36">
        <v>3153.9333333333329</v>
      </c>
      <c r="J78" s="36">
        <v>3181.8666666666668</v>
      </c>
      <c r="K78" s="31">
        <v>3126</v>
      </c>
      <c r="L78" s="31">
        <v>3070.6</v>
      </c>
      <c r="M78" s="31">
        <v>1.4292400000000001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6887.95</v>
      </c>
      <c r="D79" s="36">
        <v>6858.3666666666659</v>
      </c>
      <c r="E79" s="36">
        <v>6816.2333333333318</v>
      </c>
      <c r="F79" s="36">
        <v>6744.5166666666655</v>
      </c>
      <c r="G79" s="36">
        <v>6702.3833333333314</v>
      </c>
      <c r="H79" s="36">
        <v>6930.0833333333321</v>
      </c>
      <c r="I79" s="36">
        <v>6972.2166666666653</v>
      </c>
      <c r="J79" s="36">
        <v>7043.9333333333325</v>
      </c>
      <c r="K79" s="31">
        <v>6900.5</v>
      </c>
      <c r="L79" s="31">
        <v>6786.65</v>
      </c>
      <c r="M79" s="31">
        <v>4.6409599999999998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4968.8</v>
      </c>
      <c r="D80" s="36">
        <v>4965.0999999999995</v>
      </c>
      <c r="E80" s="36">
        <v>4907.1999999999989</v>
      </c>
      <c r="F80" s="36">
        <v>4845.5999999999995</v>
      </c>
      <c r="G80" s="36">
        <v>4787.6999999999989</v>
      </c>
      <c r="H80" s="36">
        <v>5026.6999999999989</v>
      </c>
      <c r="I80" s="36">
        <v>5084.5999999999985</v>
      </c>
      <c r="J80" s="36">
        <v>5146.1999999999989</v>
      </c>
      <c r="K80" s="31">
        <v>5023</v>
      </c>
      <c r="L80" s="31">
        <v>4903.5</v>
      </c>
      <c r="M80" s="31">
        <v>6.5465499999999999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4150</v>
      </c>
      <c r="D81" s="36">
        <v>4158.3166666666666</v>
      </c>
      <c r="E81" s="36">
        <v>4082.1833333333334</v>
      </c>
      <c r="F81" s="36">
        <v>4014.3666666666668</v>
      </c>
      <c r="G81" s="36">
        <v>3938.2333333333336</v>
      </c>
      <c r="H81" s="36">
        <v>4226.1333333333332</v>
      </c>
      <c r="I81" s="36">
        <v>4302.2666666666664</v>
      </c>
      <c r="J81" s="36">
        <v>4370.083333333333</v>
      </c>
      <c r="K81" s="31">
        <v>4234.45</v>
      </c>
      <c r="L81" s="31">
        <v>4090.5</v>
      </c>
      <c r="M81" s="31">
        <v>3.5966399999999998</v>
      </c>
      <c r="N81" s="1"/>
      <c r="O81" s="1"/>
    </row>
    <row r="82" spans="1:15" ht="12.75" customHeight="1">
      <c r="A82" s="51">
        <v>73</v>
      </c>
      <c r="B82" s="53" t="s">
        <v>269</v>
      </c>
      <c r="C82" s="31">
        <v>192.36</v>
      </c>
      <c r="D82" s="36">
        <v>195.28333333333333</v>
      </c>
      <c r="E82" s="36">
        <v>188.57666666666665</v>
      </c>
      <c r="F82" s="36">
        <v>184.79333333333332</v>
      </c>
      <c r="G82" s="36">
        <v>178.08666666666664</v>
      </c>
      <c r="H82" s="36">
        <v>199.06666666666666</v>
      </c>
      <c r="I82" s="36">
        <v>205.77333333333331</v>
      </c>
      <c r="J82" s="36">
        <v>209.55666666666667</v>
      </c>
      <c r="K82" s="31">
        <v>201.99</v>
      </c>
      <c r="L82" s="31">
        <v>191.5</v>
      </c>
      <c r="M82" s="31">
        <v>159.97469000000001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200.75</v>
      </c>
      <c r="D83" s="36">
        <v>201.12333333333333</v>
      </c>
      <c r="E83" s="36">
        <v>198.73666666666668</v>
      </c>
      <c r="F83" s="36">
        <v>196.72333333333336</v>
      </c>
      <c r="G83" s="36">
        <v>194.3366666666667</v>
      </c>
      <c r="H83" s="36">
        <v>203.13666666666666</v>
      </c>
      <c r="I83" s="36">
        <v>205.52333333333331</v>
      </c>
      <c r="J83" s="36">
        <v>207.53666666666663</v>
      </c>
      <c r="K83" s="31">
        <v>203.51</v>
      </c>
      <c r="L83" s="31">
        <v>199.11</v>
      </c>
      <c r="M83" s="31">
        <v>82.418270000000007</v>
      </c>
      <c r="N83" s="1"/>
      <c r="O83" s="1"/>
    </row>
    <row r="84" spans="1:15" ht="12.75" customHeight="1">
      <c r="A84" s="51">
        <v>75</v>
      </c>
      <c r="B84" s="53" t="s">
        <v>370</v>
      </c>
      <c r="C84" s="31">
        <v>1011.95</v>
      </c>
      <c r="D84" s="36">
        <v>1017.3166666666666</v>
      </c>
      <c r="E84" s="36">
        <v>1000.6333333333332</v>
      </c>
      <c r="F84" s="36">
        <v>989.31666666666661</v>
      </c>
      <c r="G84" s="36">
        <v>972.63333333333321</v>
      </c>
      <c r="H84" s="36">
        <v>1028.6333333333332</v>
      </c>
      <c r="I84" s="36">
        <v>1045.3166666666666</v>
      </c>
      <c r="J84" s="36">
        <v>1056.6333333333332</v>
      </c>
      <c r="K84" s="31">
        <v>1034</v>
      </c>
      <c r="L84" s="31">
        <v>1006</v>
      </c>
      <c r="M84" s="31">
        <v>4.4567800000000002</v>
      </c>
      <c r="N84" s="1"/>
      <c r="O84" s="1"/>
    </row>
    <row r="85" spans="1:15" ht="12.75" customHeight="1">
      <c r="A85" s="51">
        <v>76</v>
      </c>
      <c r="B85" s="53" t="s">
        <v>270</v>
      </c>
      <c r="C85" s="31">
        <v>505.05</v>
      </c>
      <c r="D85" s="36">
        <v>503.18333333333334</v>
      </c>
      <c r="E85" s="36">
        <v>498.86666666666667</v>
      </c>
      <c r="F85" s="36">
        <v>492.68333333333334</v>
      </c>
      <c r="G85" s="36">
        <v>488.36666666666667</v>
      </c>
      <c r="H85" s="36">
        <v>509.36666666666667</v>
      </c>
      <c r="I85" s="36">
        <v>513.68333333333339</v>
      </c>
      <c r="J85" s="36">
        <v>519.86666666666667</v>
      </c>
      <c r="K85" s="31">
        <v>507.5</v>
      </c>
      <c r="L85" s="31">
        <v>497</v>
      </c>
      <c r="M85" s="31">
        <v>21.148679999999999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239</v>
      </c>
      <c r="D86" s="36">
        <v>240.02333333333331</v>
      </c>
      <c r="E86" s="36">
        <v>236.09666666666664</v>
      </c>
      <c r="F86" s="36">
        <v>233.19333333333333</v>
      </c>
      <c r="G86" s="36">
        <v>229.26666666666665</v>
      </c>
      <c r="H86" s="36">
        <v>242.92666666666662</v>
      </c>
      <c r="I86" s="36">
        <v>246.8533333333333</v>
      </c>
      <c r="J86" s="36">
        <v>249.7566666666666</v>
      </c>
      <c r="K86" s="31">
        <v>243.95</v>
      </c>
      <c r="L86" s="31">
        <v>237.12</v>
      </c>
      <c r="M86" s="31">
        <v>219.67071999999999</v>
      </c>
      <c r="N86" s="1"/>
      <c r="O86" s="1"/>
    </row>
    <row r="87" spans="1:15" ht="12.75" customHeight="1">
      <c r="A87" s="51">
        <v>78</v>
      </c>
      <c r="B87" s="53" t="s">
        <v>271</v>
      </c>
      <c r="C87" s="31">
        <v>2123.65</v>
      </c>
      <c r="D87" s="36">
        <v>2128.8666666666668</v>
      </c>
      <c r="E87" s="36">
        <v>2097.7833333333338</v>
      </c>
      <c r="F87" s="36">
        <v>2071.916666666667</v>
      </c>
      <c r="G87" s="36">
        <v>2040.8333333333339</v>
      </c>
      <c r="H87" s="36">
        <v>2154.7333333333336</v>
      </c>
      <c r="I87" s="36">
        <v>2185.8166666666666</v>
      </c>
      <c r="J87" s="36">
        <v>2211.6833333333334</v>
      </c>
      <c r="K87" s="31">
        <v>2159.9499999999998</v>
      </c>
      <c r="L87" s="31">
        <v>2103</v>
      </c>
      <c r="M87" s="31">
        <v>1.94441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1470.25</v>
      </c>
      <c r="D88" s="36">
        <v>1463.8333333333333</v>
      </c>
      <c r="E88" s="36">
        <v>1442.6666666666665</v>
      </c>
      <c r="F88" s="36">
        <v>1415.0833333333333</v>
      </c>
      <c r="G88" s="36">
        <v>1393.9166666666665</v>
      </c>
      <c r="H88" s="36">
        <v>1491.4166666666665</v>
      </c>
      <c r="I88" s="36">
        <v>1512.583333333333</v>
      </c>
      <c r="J88" s="36">
        <v>1540.1666666666665</v>
      </c>
      <c r="K88" s="31">
        <v>1485</v>
      </c>
      <c r="L88" s="31">
        <v>1436.25</v>
      </c>
      <c r="M88" s="31">
        <v>9.9491999999999994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3127.2</v>
      </c>
      <c r="D89" s="36">
        <v>3173.4166666666665</v>
      </c>
      <c r="E89" s="36">
        <v>3060.833333333333</v>
      </c>
      <c r="F89" s="36">
        <v>2994.4666666666667</v>
      </c>
      <c r="G89" s="36">
        <v>2881.8833333333332</v>
      </c>
      <c r="H89" s="36">
        <v>3239.7833333333328</v>
      </c>
      <c r="I89" s="36">
        <v>3352.3666666666659</v>
      </c>
      <c r="J89" s="36">
        <v>3418.7333333333327</v>
      </c>
      <c r="K89" s="31">
        <v>3286</v>
      </c>
      <c r="L89" s="31">
        <v>3107.05</v>
      </c>
      <c r="M89" s="31">
        <v>13.55101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2767</v>
      </c>
      <c r="D90" s="36">
        <v>2769.75</v>
      </c>
      <c r="E90" s="36">
        <v>2750.85</v>
      </c>
      <c r="F90" s="36">
        <v>2734.7</v>
      </c>
      <c r="G90" s="36">
        <v>2715.7999999999997</v>
      </c>
      <c r="H90" s="36">
        <v>2785.9</v>
      </c>
      <c r="I90" s="36">
        <v>2804.7999999999997</v>
      </c>
      <c r="J90" s="36">
        <v>2820.9500000000003</v>
      </c>
      <c r="K90" s="31">
        <v>2788.65</v>
      </c>
      <c r="L90" s="31">
        <v>2753.6</v>
      </c>
      <c r="M90" s="31">
        <v>3.8367499999999999</v>
      </c>
      <c r="N90" s="1"/>
      <c r="O90" s="1"/>
    </row>
    <row r="91" spans="1:15" ht="12.75" customHeight="1">
      <c r="A91" s="51">
        <v>82</v>
      </c>
      <c r="B91" s="53" t="s">
        <v>384</v>
      </c>
      <c r="C91" s="31">
        <v>3394.5</v>
      </c>
      <c r="D91" s="36">
        <v>3404.1833333333329</v>
      </c>
      <c r="E91" s="36">
        <v>3344.3666666666659</v>
      </c>
      <c r="F91" s="36">
        <v>3294.2333333333331</v>
      </c>
      <c r="G91" s="36">
        <v>3234.4166666666661</v>
      </c>
      <c r="H91" s="36">
        <v>3454.3166666666657</v>
      </c>
      <c r="I91" s="36">
        <v>3514.1333333333323</v>
      </c>
      <c r="J91" s="36">
        <v>3564.2666666666655</v>
      </c>
      <c r="K91" s="31">
        <v>3464</v>
      </c>
      <c r="L91" s="31">
        <v>3354.05</v>
      </c>
      <c r="M91" s="31">
        <v>1.05894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657.2</v>
      </c>
      <c r="D92" s="36">
        <v>665</v>
      </c>
      <c r="E92" s="36">
        <v>647.25</v>
      </c>
      <c r="F92" s="36">
        <v>637.29999999999995</v>
      </c>
      <c r="G92" s="36">
        <v>619.54999999999995</v>
      </c>
      <c r="H92" s="36">
        <v>674.95</v>
      </c>
      <c r="I92" s="36">
        <v>692.7</v>
      </c>
      <c r="J92" s="36">
        <v>702.65000000000009</v>
      </c>
      <c r="K92" s="31">
        <v>682.75</v>
      </c>
      <c r="L92" s="31">
        <v>655.04999999999995</v>
      </c>
      <c r="M92" s="31">
        <v>11.584949999999999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1640.55</v>
      </c>
      <c r="D93" s="36">
        <v>1644.05</v>
      </c>
      <c r="E93" s="36">
        <v>1632.6</v>
      </c>
      <c r="F93" s="36">
        <v>1624.6499999999999</v>
      </c>
      <c r="G93" s="36">
        <v>1613.1999999999998</v>
      </c>
      <c r="H93" s="36">
        <v>1652</v>
      </c>
      <c r="I93" s="36">
        <v>1663.4500000000003</v>
      </c>
      <c r="J93" s="36">
        <v>1671.4</v>
      </c>
      <c r="K93" s="31">
        <v>1655.5</v>
      </c>
      <c r="L93" s="31">
        <v>1636.1</v>
      </c>
      <c r="M93" s="31">
        <v>17.851880000000001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4182.8500000000004</v>
      </c>
      <c r="D94" s="36">
        <v>4171.7</v>
      </c>
      <c r="E94" s="36">
        <v>4131.45</v>
      </c>
      <c r="F94" s="36">
        <v>4080.05</v>
      </c>
      <c r="G94" s="36">
        <v>4039.8</v>
      </c>
      <c r="H94" s="36">
        <v>4223.0999999999995</v>
      </c>
      <c r="I94" s="36">
        <v>4263.3499999999995</v>
      </c>
      <c r="J94" s="36">
        <v>4314.7499999999991</v>
      </c>
      <c r="K94" s="31">
        <v>4211.95</v>
      </c>
      <c r="L94" s="31">
        <v>4120.3</v>
      </c>
      <c r="M94" s="31">
        <v>4.9743199999999996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1638.8</v>
      </c>
      <c r="D95" s="36">
        <v>1635.6000000000001</v>
      </c>
      <c r="E95" s="36">
        <v>1621.1500000000003</v>
      </c>
      <c r="F95" s="36">
        <v>1603.5000000000002</v>
      </c>
      <c r="G95" s="36">
        <v>1589.0500000000004</v>
      </c>
      <c r="H95" s="36">
        <v>1653.2500000000002</v>
      </c>
      <c r="I95" s="36">
        <v>1667.7</v>
      </c>
      <c r="J95" s="36">
        <v>1685.3500000000001</v>
      </c>
      <c r="K95" s="31">
        <v>1650.05</v>
      </c>
      <c r="L95" s="31">
        <v>1617.95</v>
      </c>
      <c r="M95" s="31">
        <v>131.07587000000001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713.6</v>
      </c>
      <c r="D96" s="36">
        <v>715.38333333333321</v>
      </c>
      <c r="E96" s="36">
        <v>708.26666666666642</v>
      </c>
      <c r="F96" s="36">
        <v>702.93333333333317</v>
      </c>
      <c r="G96" s="36">
        <v>695.81666666666638</v>
      </c>
      <c r="H96" s="36">
        <v>720.71666666666647</v>
      </c>
      <c r="I96" s="36">
        <v>727.83333333333326</v>
      </c>
      <c r="J96" s="36">
        <v>733.16666666666652</v>
      </c>
      <c r="K96" s="31">
        <v>722.5</v>
      </c>
      <c r="L96" s="31">
        <v>710.05</v>
      </c>
      <c r="M96" s="31">
        <v>40.746479999999998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1838.05</v>
      </c>
      <c r="D97" s="36">
        <v>1841.8333333333333</v>
      </c>
      <c r="E97" s="36">
        <v>1818.6666666666665</v>
      </c>
      <c r="F97" s="36">
        <v>1799.2833333333333</v>
      </c>
      <c r="G97" s="36">
        <v>1776.1166666666666</v>
      </c>
      <c r="H97" s="36">
        <v>1861.2166666666665</v>
      </c>
      <c r="I97" s="36">
        <v>1884.383333333333</v>
      </c>
      <c r="J97" s="36">
        <v>1903.7666666666664</v>
      </c>
      <c r="K97" s="31">
        <v>1865</v>
      </c>
      <c r="L97" s="31">
        <v>1822.45</v>
      </c>
      <c r="M97" s="31">
        <v>5.0476200000000002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5371.85</v>
      </c>
      <c r="D98" s="36">
        <v>5394.9</v>
      </c>
      <c r="E98" s="36">
        <v>5302.3499999999995</v>
      </c>
      <c r="F98" s="36">
        <v>5232.8499999999995</v>
      </c>
      <c r="G98" s="36">
        <v>5140.2999999999993</v>
      </c>
      <c r="H98" s="36">
        <v>5464.4</v>
      </c>
      <c r="I98" s="36">
        <v>5556.9499999999989</v>
      </c>
      <c r="J98" s="36">
        <v>5626.45</v>
      </c>
      <c r="K98" s="31">
        <v>5487.45</v>
      </c>
      <c r="L98" s="31">
        <v>5325.4</v>
      </c>
      <c r="M98" s="31">
        <v>8.6814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673.5</v>
      </c>
      <c r="D99" s="36">
        <v>677.25</v>
      </c>
      <c r="E99" s="36">
        <v>663.6</v>
      </c>
      <c r="F99" s="36">
        <v>653.70000000000005</v>
      </c>
      <c r="G99" s="36">
        <v>640.05000000000007</v>
      </c>
      <c r="H99" s="36">
        <v>687.15</v>
      </c>
      <c r="I99" s="36">
        <v>700.80000000000007</v>
      </c>
      <c r="J99" s="36">
        <v>710.69999999999993</v>
      </c>
      <c r="K99" s="31">
        <v>690.9</v>
      </c>
      <c r="L99" s="31">
        <v>667.35</v>
      </c>
      <c r="M99" s="31">
        <v>88.311269999999993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4813.3</v>
      </c>
      <c r="D100" s="36">
        <v>4852.6000000000004</v>
      </c>
      <c r="E100" s="36">
        <v>4758.3000000000011</v>
      </c>
      <c r="F100" s="36">
        <v>4703.3000000000011</v>
      </c>
      <c r="G100" s="36">
        <v>4609.0000000000018</v>
      </c>
      <c r="H100" s="36">
        <v>4907.6000000000004</v>
      </c>
      <c r="I100" s="36">
        <v>5001.8999999999996</v>
      </c>
      <c r="J100" s="36">
        <v>5056.8999999999996</v>
      </c>
      <c r="K100" s="31">
        <v>4946.8999999999996</v>
      </c>
      <c r="L100" s="31">
        <v>4797.6000000000004</v>
      </c>
      <c r="M100" s="31">
        <v>23.47381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391.4</v>
      </c>
      <c r="D101" s="36">
        <v>389.88333333333338</v>
      </c>
      <c r="E101" s="36">
        <v>386.26666666666677</v>
      </c>
      <c r="F101" s="36">
        <v>381.13333333333338</v>
      </c>
      <c r="G101" s="36">
        <v>377.51666666666677</v>
      </c>
      <c r="H101" s="36">
        <v>395.01666666666677</v>
      </c>
      <c r="I101" s="36">
        <v>398.63333333333344</v>
      </c>
      <c r="J101" s="36">
        <v>403.76666666666677</v>
      </c>
      <c r="K101" s="31">
        <v>393.5</v>
      </c>
      <c r="L101" s="31">
        <v>384.75</v>
      </c>
      <c r="M101" s="31">
        <v>88.402479999999997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2715.55</v>
      </c>
      <c r="D102" s="36">
        <v>2711.9</v>
      </c>
      <c r="E102" s="36">
        <v>2698.8500000000004</v>
      </c>
      <c r="F102" s="36">
        <v>2682.15</v>
      </c>
      <c r="G102" s="36">
        <v>2669.1000000000004</v>
      </c>
      <c r="H102" s="36">
        <v>2728.6000000000004</v>
      </c>
      <c r="I102" s="36">
        <v>2741.6500000000005</v>
      </c>
      <c r="J102" s="36">
        <v>2758.3500000000004</v>
      </c>
      <c r="K102" s="31">
        <v>2724.95</v>
      </c>
      <c r="L102" s="31">
        <v>2695.2</v>
      </c>
      <c r="M102" s="31">
        <v>18.86392</v>
      </c>
      <c r="N102" s="1"/>
      <c r="O102" s="1"/>
    </row>
    <row r="103" spans="1:15" ht="12.75" customHeight="1">
      <c r="A103" s="51">
        <v>94</v>
      </c>
      <c r="B103" s="53" t="s">
        <v>134</v>
      </c>
      <c r="C103" s="31">
        <v>1210.0999999999999</v>
      </c>
      <c r="D103" s="36">
        <v>1213.2166666666667</v>
      </c>
      <c r="E103" s="36">
        <v>1203.7833333333333</v>
      </c>
      <c r="F103" s="36">
        <v>1197.4666666666667</v>
      </c>
      <c r="G103" s="36">
        <v>1188.0333333333333</v>
      </c>
      <c r="H103" s="36">
        <v>1219.5333333333333</v>
      </c>
      <c r="I103" s="36">
        <v>1228.9666666666667</v>
      </c>
      <c r="J103" s="36">
        <v>1235.2833333333333</v>
      </c>
      <c r="K103" s="31">
        <v>1222.6500000000001</v>
      </c>
      <c r="L103" s="31">
        <v>1206.9000000000001</v>
      </c>
      <c r="M103" s="31">
        <v>87.250460000000004</v>
      </c>
      <c r="N103" s="1"/>
      <c r="O103" s="1"/>
    </row>
    <row r="104" spans="1:15" ht="12.75" customHeight="1">
      <c r="A104" s="51">
        <v>95</v>
      </c>
      <c r="B104" s="53" t="s">
        <v>135</v>
      </c>
      <c r="C104" s="31">
        <v>2004.35</v>
      </c>
      <c r="D104" s="36">
        <v>2009.6333333333332</v>
      </c>
      <c r="E104" s="36">
        <v>1988.2666666666664</v>
      </c>
      <c r="F104" s="36">
        <v>1972.1833333333332</v>
      </c>
      <c r="G104" s="36">
        <v>1950.8166666666664</v>
      </c>
      <c r="H104" s="36">
        <v>2025.7166666666665</v>
      </c>
      <c r="I104" s="36">
        <v>2047.0833333333333</v>
      </c>
      <c r="J104" s="36">
        <v>2063.1666666666665</v>
      </c>
      <c r="K104" s="31">
        <v>2031</v>
      </c>
      <c r="L104" s="31">
        <v>1993.55</v>
      </c>
      <c r="M104" s="31">
        <v>3.9722200000000001</v>
      </c>
      <c r="N104" s="1"/>
      <c r="O104" s="1"/>
    </row>
    <row r="105" spans="1:15" ht="12.75" customHeight="1">
      <c r="A105" s="51">
        <v>96</v>
      </c>
      <c r="B105" s="53" t="s">
        <v>136</v>
      </c>
      <c r="C105" s="31">
        <v>734.7</v>
      </c>
      <c r="D105" s="36">
        <v>735.81666666666661</v>
      </c>
      <c r="E105" s="36">
        <v>729.43333333333317</v>
      </c>
      <c r="F105" s="36">
        <v>724.16666666666652</v>
      </c>
      <c r="G105" s="36">
        <v>717.78333333333308</v>
      </c>
      <c r="H105" s="36">
        <v>741.08333333333326</v>
      </c>
      <c r="I105" s="36">
        <v>747.4666666666667</v>
      </c>
      <c r="J105" s="36">
        <v>752.73333333333335</v>
      </c>
      <c r="K105" s="31">
        <v>742.2</v>
      </c>
      <c r="L105" s="31">
        <v>730.55</v>
      </c>
      <c r="M105" s="31">
        <v>19.882020000000001</v>
      </c>
      <c r="N105" s="1"/>
      <c r="O105" s="1"/>
    </row>
    <row r="106" spans="1:15" ht="12.75" customHeight="1">
      <c r="A106" s="51">
        <v>97</v>
      </c>
      <c r="B106" s="53" t="s">
        <v>139</v>
      </c>
      <c r="C106" s="31">
        <v>75.39</v>
      </c>
      <c r="D106" s="36">
        <v>75.64</v>
      </c>
      <c r="E106" s="36">
        <v>74.820000000000007</v>
      </c>
      <c r="F106" s="36">
        <v>74.25</v>
      </c>
      <c r="G106" s="36">
        <v>73.430000000000007</v>
      </c>
      <c r="H106" s="36">
        <v>76.210000000000008</v>
      </c>
      <c r="I106" s="36">
        <v>77.03</v>
      </c>
      <c r="J106" s="36">
        <v>77.600000000000009</v>
      </c>
      <c r="K106" s="31">
        <v>76.459999999999994</v>
      </c>
      <c r="L106" s="31">
        <v>75.069999999999993</v>
      </c>
      <c r="M106" s="31">
        <v>235.06981999999999</v>
      </c>
      <c r="N106" s="1"/>
      <c r="O106" s="1"/>
    </row>
    <row r="107" spans="1:15" ht="12.75" customHeight="1">
      <c r="A107" s="51">
        <v>98</v>
      </c>
      <c r="B107" s="53" t="s">
        <v>153</v>
      </c>
      <c r="C107" s="31">
        <v>493.7</v>
      </c>
      <c r="D107" s="36">
        <v>493.8</v>
      </c>
      <c r="E107" s="36">
        <v>490.85</v>
      </c>
      <c r="F107" s="36">
        <v>488</v>
      </c>
      <c r="G107" s="36">
        <v>485.05</v>
      </c>
      <c r="H107" s="36">
        <v>496.65000000000003</v>
      </c>
      <c r="I107" s="36">
        <v>499.59999999999997</v>
      </c>
      <c r="J107" s="36">
        <v>502.45000000000005</v>
      </c>
      <c r="K107" s="31">
        <v>496.75</v>
      </c>
      <c r="L107" s="31">
        <v>490.95</v>
      </c>
      <c r="M107" s="31">
        <v>116.65528999999999</v>
      </c>
      <c r="N107" s="1"/>
      <c r="O107" s="1"/>
    </row>
    <row r="108" spans="1:15" ht="12.75" customHeight="1">
      <c r="A108" s="51">
        <v>99</v>
      </c>
      <c r="B108" s="53" t="s">
        <v>276</v>
      </c>
      <c r="C108" s="31">
        <v>595.65</v>
      </c>
      <c r="D108" s="36">
        <v>599.61666666666667</v>
      </c>
      <c r="E108" s="36">
        <v>586.0333333333333</v>
      </c>
      <c r="F108" s="36">
        <v>576.41666666666663</v>
      </c>
      <c r="G108" s="36">
        <v>562.83333333333326</v>
      </c>
      <c r="H108" s="36">
        <v>609.23333333333335</v>
      </c>
      <c r="I108" s="36">
        <v>622.81666666666661</v>
      </c>
      <c r="J108" s="36">
        <v>632.43333333333339</v>
      </c>
      <c r="K108" s="31">
        <v>613.20000000000005</v>
      </c>
      <c r="L108" s="31">
        <v>590</v>
      </c>
      <c r="M108" s="31">
        <v>13.508599999999999</v>
      </c>
      <c r="N108" s="1"/>
      <c r="O108" s="1"/>
    </row>
    <row r="109" spans="1:15" ht="12.75" customHeight="1">
      <c r="A109" s="51">
        <v>100</v>
      </c>
      <c r="B109" s="53" t="s">
        <v>142</v>
      </c>
      <c r="C109" s="31">
        <v>632.15</v>
      </c>
      <c r="D109" s="36">
        <v>635.05000000000007</v>
      </c>
      <c r="E109" s="36">
        <v>627.75000000000011</v>
      </c>
      <c r="F109" s="36">
        <v>623.35</v>
      </c>
      <c r="G109" s="36">
        <v>616.05000000000007</v>
      </c>
      <c r="H109" s="36">
        <v>639.45000000000016</v>
      </c>
      <c r="I109" s="36">
        <v>646.75000000000011</v>
      </c>
      <c r="J109" s="36">
        <v>651.1500000000002</v>
      </c>
      <c r="K109" s="31">
        <v>642.35</v>
      </c>
      <c r="L109" s="31">
        <v>630.65</v>
      </c>
      <c r="M109" s="31">
        <v>15.04378</v>
      </c>
      <c r="N109" s="1"/>
      <c r="O109" s="1"/>
    </row>
    <row r="110" spans="1:15" ht="12.75" customHeight="1">
      <c r="A110" s="51">
        <v>101</v>
      </c>
      <c r="B110" s="53" t="s">
        <v>150</v>
      </c>
      <c r="C110" s="31">
        <v>179.73</v>
      </c>
      <c r="D110" s="36">
        <v>180.03</v>
      </c>
      <c r="E110" s="36">
        <v>177.57</v>
      </c>
      <c r="F110" s="36">
        <v>175.41</v>
      </c>
      <c r="G110" s="36">
        <v>172.95</v>
      </c>
      <c r="H110" s="36">
        <v>182.19</v>
      </c>
      <c r="I110" s="36">
        <v>184.64999999999998</v>
      </c>
      <c r="J110" s="36">
        <v>186.81</v>
      </c>
      <c r="K110" s="31">
        <v>182.49</v>
      </c>
      <c r="L110" s="31">
        <v>177.87</v>
      </c>
      <c r="M110" s="31">
        <v>261.84111999999999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980.5</v>
      </c>
      <c r="D111" s="36">
        <v>983.83333333333337</v>
      </c>
      <c r="E111" s="36">
        <v>972.66666666666674</v>
      </c>
      <c r="F111" s="36">
        <v>964.83333333333337</v>
      </c>
      <c r="G111" s="36">
        <v>953.66666666666674</v>
      </c>
      <c r="H111" s="36">
        <v>991.66666666666674</v>
      </c>
      <c r="I111" s="36">
        <v>1002.8333333333335</v>
      </c>
      <c r="J111" s="36">
        <v>1010.6666666666667</v>
      </c>
      <c r="K111" s="31">
        <v>995</v>
      </c>
      <c r="L111" s="31">
        <v>976</v>
      </c>
      <c r="M111" s="31">
        <v>9.9886099999999995</v>
      </c>
      <c r="N111" s="1"/>
      <c r="O111" s="1"/>
    </row>
    <row r="112" spans="1:15" ht="12.75" customHeight="1">
      <c r="A112" s="51">
        <v>103</v>
      </c>
      <c r="B112" s="53" t="s">
        <v>400</v>
      </c>
      <c r="C112" s="31">
        <v>189.78</v>
      </c>
      <c r="D112" s="36">
        <v>191.03666666666666</v>
      </c>
      <c r="E112" s="36">
        <v>186.42333333333332</v>
      </c>
      <c r="F112" s="36">
        <v>183.06666666666666</v>
      </c>
      <c r="G112" s="36">
        <v>178.45333333333332</v>
      </c>
      <c r="H112" s="36">
        <v>194.39333333333332</v>
      </c>
      <c r="I112" s="36">
        <v>199.00666666666666</v>
      </c>
      <c r="J112" s="36">
        <v>202.36333333333332</v>
      </c>
      <c r="K112" s="31">
        <v>195.65</v>
      </c>
      <c r="L112" s="31">
        <v>187.68</v>
      </c>
      <c r="M112" s="31">
        <v>350.27956</v>
      </c>
      <c r="N112" s="1"/>
      <c r="O112" s="1"/>
    </row>
    <row r="113" spans="1:15" ht="12.75" customHeight="1">
      <c r="A113" s="51">
        <v>104</v>
      </c>
      <c r="B113" s="53" t="s">
        <v>141</v>
      </c>
      <c r="C113" s="31">
        <v>541.65</v>
      </c>
      <c r="D113" s="36">
        <v>544.93333333333328</v>
      </c>
      <c r="E113" s="36">
        <v>536.31666666666661</v>
      </c>
      <c r="F113" s="36">
        <v>530.98333333333335</v>
      </c>
      <c r="G113" s="36">
        <v>522.36666666666667</v>
      </c>
      <c r="H113" s="36">
        <v>550.26666666666654</v>
      </c>
      <c r="I113" s="36">
        <v>558.8833333333331</v>
      </c>
      <c r="J113" s="36">
        <v>564.21666666666647</v>
      </c>
      <c r="K113" s="31">
        <v>553.54999999999995</v>
      </c>
      <c r="L113" s="31">
        <v>539.6</v>
      </c>
      <c r="M113" s="31">
        <v>6.3025500000000001</v>
      </c>
      <c r="N113" s="1"/>
      <c r="O113" s="1"/>
    </row>
    <row r="114" spans="1:15" ht="12.75" customHeight="1">
      <c r="A114" s="51">
        <v>105</v>
      </c>
      <c r="B114" s="53" t="s">
        <v>147</v>
      </c>
      <c r="C114" s="31">
        <v>428.75</v>
      </c>
      <c r="D114" s="36">
        <v>429.88333333333338</v>
      </c>
      <c r="E114" s="36">
        <v>423.16666666666674</v>
      </c>
      <c r="F114" s="36">
        <v>417.58333333333337</v>
      </c>
      <c r="G114" s="36">
        <v>410.86666666666673</v>
      </c>
      <c r="H114" s="36">
        <v>435.46666666666675</v>
      </c>
      <c r="I114" s="36">
        <v>442.18333333333334</v>
      </c>
      <c r="J114" s="36">
        <v>447.76666666666677</v>
      </c>
      <c r="K114" s="31">
        <v>436.6</v>
      </c>
      <c r="L114" s="31">
        <v>424.3</v>
      </c>
      <c r="M114" s="31">
        <v>106.96575</v>
      </c>
      <c r="N114" s="1"/>
      <c r="O114" s="1"/>
    </row>
    <row r="115" spans="1:15" ht="12.75" customHeight="1">
      <c r="A115" s="51">
        <v>106</v>
      </c>
      <c r="B115" s="53" t="s">
        <v>146</v>
      </c>
      <c r="C115" s="31">
        <v>1419.85</v>
      </c>
      <c r="D115" s="36">
        <v>1425.55</v>
      </c>
      <c r="E115" s="36">
        <v>1411.1</v>
      </c>
      <c r="F115" s="36">
        <v>1402.35</v>
      </c>
      <c r="G115" s="36">
        <v>1387.8999999999999</v>
      </c>
      <c r="H115" s="36">
        <v>1434.3</v>
      </c>
      <c r="I115" s="36">
        <v>1448.7500000000002</v>
      </c>
      <c r="J115" s="36">
        <v>1457.5</v>
      </c>
      <c r="K115" s="31">
        <v>1440</v>
      </c>
      <c r="L115" s="31">
        <v>1416.8</v>
      </c>
      <c r="M115" s="31">
        <v>40.741810000000001</v>
      </c>
      <c r="N115" s="1"/>
      <c r="O115" s="1"/>
    </row>
    <row r="116" spans="1:15" ht="12.75" customHeight="1">
      <c r="A116" s="51">
        <v>107</v>
      </c>
      <c r="B116" s="53" t="s">
        <v>181</v>
      </c>
      <c r="C116" s="31">
        <v>6904.45</v>
      </c>
      <c r="D116" s="36">
        <v>6953.333333333333</v>
      </c>
      <c r="E116" s="36">
        <v>6816.6666666666661</v>
      </c>
      <c r="F116" s="36">
        <v>6728.8833333333332</v>
      </c>
      <c r="G116" s="36">
        <v>6592.2166666666662</v>
      </c>
      <c r="H116" s="36">
        <v>7041.1166666666659</v>
      </c>
      <c r="I116" s="36">
        <v>7177.7833333333319</v>
      </c>
      <c r="J116" s="36">
        <v>7265.5666666666657</v>
      </c>
      <c r="K116" s="31">
        <v>7090</v>
      </c>
      <c r="L116" s="31">
        <v>6865.55</v>
      </c>
      <c r="M116" s="31">
        <v>2.2493300000000001</v>
      </c>
      <c r="N116" s="1"/>
      <c r="O116" s="1"/>
    </row>
    <row r="117" spans="1:15" ht="12.75" customHeight="1">
      <c r="A117" s="51">
        <v>108</v>
      </c>
      <c r="B117" s="53" t="s">
        <v>148</v>
      </c>
      <c r="C117" s="31">
        <v>1852.6</v>
      </c>
      <c r="D117" s="36">
        <v>1855.2</v>
      </c>
      <c r="E117" s="36">
        <v>1842.5</v>
      </c>
      <c r="F117" s="36">
        <v>1832.3999999999999</v>
      </c>
      <c r="G117" s="36">
        <v>1819.6999999999998</v>
      </c>
      <c r="H117" s="36">
        <v>1865.3000000000002</v>
      </c>
      <c r="I117" s="36">
        <v>1878.0000000000005</v>
      </c>
      <c r="J117" s="36">
        <v>1888.1000000000004</v>
      </c>
      <c r="K117" s="31">
        <v>1867.9</v>
      </c>
      <c r="L117" s="31">
        <v>1845.1</v>
      </c>
      <c r="M117" s="31">
        <v>74.750140000000002</v>
      </c>
      <c r="N117" s="1"/>
      <c r="O117" s="1"/>
    </row>
    <row r="118" spans="1:15" ht="12.75" customHeight="1">
      <c r="A118" s="51">
        <v>109</v>
      </c>
      <c r="B118" s="53" t="s">
        <v>145</v>
      </c>
      <c r="C118" s="31">
        <v>4404.3</v>
      </c>
      <c r="D118" s="36">
        <v>4415.4333333333334</v>
      </c>
      <c r="E118" s="36">
        <v>4362.2666666666664</v>
      </c>
      <c r="F118" s="36">
        <v>4320.2333333333327</v>
      </c>
      <c r="G118" s="36">
        <v>4267.0666666666657</v>
      </c>
      <c r="H118" s="36">
        <v>4457.4666666666672</v>
      </c>
      <c r="I118" s="36">
        <v>4510.6333333333332</v>
      </c>
      <c r="J118" s="36">
        <v>4552.6666666666679</v>
      </c>
      <c r="K118" s="31">
        <v>4468.6000000000004</v>
      </c>
      <c r="L118" s="31">
        <v>4373.3999999999996</v>
      </c>
      <c r="M118" s="31">
        <v>7.9285100000000002</v>
      </c>
      <c r="N118" s="1"/>
      <c r="O118" s="1"/>
    </row>
    <row r="119" spans="1:15" ht="12.75" customHeight="1">
      <c r="A119" s="51">
        <v>110</v>
      </c>
      <c r="B119" s="53" t="s">
        <v>151</v>
      </c>
      <c r="C119" s="31">
        <v>1304.8</v>
      </c>
      <c r="D119" s="36">
        <v>1303.8166666666666</v>
      </c>
      <c r="E119" s="36">
        <v>1292.4333333333332</v>
      </c>
      <c r="F119" s="36">
        <v>1280.0666666666666</v>
      </c>
      <c r="G119" s="36">
        <v>1268.6833333333332</v>
      </c>
      <c r="H119" s="36">
        <v>1316.1833333333332</v>
      </c>
      <c r="I119" s="36">
        <v>1327.5666666666664</v>
      </c>
      <c r="J119" s="36">
        <v>1339.9333333333332</v>
      </c>
      <c r="K119" s="31">
        <v>1315.2</v>
      </c>
      <c r="L119" s="31">
        <v>1291.45</v>
      </c>
      <c r="M119" s="31">
        <v>4.92218</v>
      </c>
      <c r="N119" s="1"/>
      <c r="O119" s="1"/>
    </row>
    <row r="120" spans="1:15" ht="12.75" customHeight="1">
      <c r="A120" s="51">
        <v>111</v>
      </c>
      <c r="B120" s="53" t="s">
        <v>277</v>
      </c>
      <c r="C120" s="31">
        <v>727.65</v>
      </c>
      <c r="D120" s="36">
        <v>732.73333333333323</v>
      </c>
      <c r="E120" s="36">
        <v>717.46666666666647</v>
      </c>
      <c r="F120" s="36">
        <v>707.28333333333319</v>
      </c>
      <c r="G120" s="36">
        <v>692.01666666666642</v>
      </c>
      <c r="H120" s="36">
        <v>742.91666666666652</v>
      </c>
      <c r="I120" s="36">
        <v>758.18333333333317</v>
      </c>
      <c r="J120" s="36">
        <v>768.36666666666656</v>
      </c>
      <c r="K120" s="31">
        <v>748</v>
      </c>
      <c r="L120" s="31">
        <v>722.55</v>
      </c>
      <c r="M120" s="31">
        <v>40.1248</v>
      </c>
      <c r="N120" s="1"/>
      <c r="O120" s="1"/>
    </row>
    <row r="121" spans="1:15" ht="12.75" customHeight="1">
      <c r="A121" s="51">
        <v>112</v>
      </c>
      <c r="B121" s="53" t="s">
        <v>156</v>
      </c>
      <c r="C121" s="31">
        <v>934.55</v>
      </c>
      <c r="D121" s="36">
        <v>940.08333333333337</v>
      </c>
      <c r="E121" s="36">
        <v>922.2166666666667</v>
      </c>
      <c r="F121" s="36">
        <v>909.88333333333333</v>
      </c>
      <c r="G121" s="36">
        <v>892.01666666666665</v>
      </c>
      <c r="H121" s="36">
        <v>952.41666666666674</v>
      </c>
      <c r="I121" s="36">
        <v>970.2833333333333</v>
      </c>
      <c r="J121" s="36">
        <v>982.61666666666679</v>
      </c>
      <c r="K121" s="31">
        <v>957.95</v>
      </c>
      <c r="L121" s="31">
        <v>927.75</v>
      </c>
      <c r="M121" s="31">
        <v>40.390779999999999</v>
      </c>
      <c r="N121" s="1"/>
      <c r="O121" s="1"/>
    </row>
    <row r="122" spans="1:15" ht="12.75" customHeight="1">
      <c r="A122" s="51">
        <v>113</v>
      </c>
      <c r="B122" s="53" t="s">
        <v>154</v>
      </c>
      <c r="C122" s="31">
        <v>983.3</v>
      </c>
      <c r="D122" s="36">
        <v>988.38333333333321</v>
      </c>
      <c r="E122" s="36">
        <v>970.11666666666645</v>
      </c>
      <c r="F122" s="36">
        <v>956.93333333333328</v>
      </c>
      <c r="G122" s="36">
        <v>938.66666666666652</v>
      </c>
      <c r="H122" s="36">
        <v>1001.5666666666664</v>
      </c>
      <c r="I122" s="36">
        <v>1019.8333333333333</v>
      </c>
      <c r="J122" s="36">
        <v>1033.0166666666664</v>
      </c>
      <c r="K122" s="31">
        <v>1006.65</v>
      </c>
      <c r="L122" s="31">
        <v>975.2</v>
      </c>
      <c r="M122" s="31">
        <v>12.42869</v>
      </c>
      <c r="N122" s="1"/>
      <c r="O122" s="1"/>
    </row>
    <row r="123" spans="1:15" ht="12.75" customHeight="1">
      <c r="A123" s="51">
        <v>114</v>
      </c>
      <c r="B123" s="53" t="s">
        <v>157</v>
      </c>
      <c r="C123" s="31">
        <v>600.65</v>
      </c>
      <c r="D123" s="36">
        <v>600.65</v>
      </c>
      <c r="E123" s="36">
        <v>595.5</v>
      </c>
      <c r="F123" s="36">
        <v>590.35</v>
      </c>
      <c r="G123" s="36">
        <v>585.20000000000005</v>
      </c>
      <c r="H123" s="36">
        <v>605.79999999999995</v>
      </c>
      <c r="I123" s="36">
        <v>610.94999999999982</v>
      </c>
      <c r="J123" s="36">
        <v>616.09999999999991</v>
      </c>
      <c r="K123" s="31">
        <v>605.79999999999995</v>
      </c>
      <c r="L123" s="31">
        <v>595.5</v>
      </c>
      <c r="M123" s="31">
        <v>23.10904</v>
      </c>
      <c r="N123" s="1"/>
      <c r="O123" s="1"/>
    </row>
    <row r="124" spans="1:15" ht="12.75" customHeight="1">
      <c r="A124" s="51">
        <v>115</v>
      </c>
      <c r="B124" s="53" t="s">
        <v>415</v>
      </c>
      <c r="C124" s="31">
        <v>1840.45</v>
      </c>
      <c r="D124" s="36">
        <v>1857.1166666666668</v>
      </c>
      <c r="E124" s="36">
        <v>1814.3333333333335</v>
      </c>
      <c r="F124" s="36">
        <v>1788.2166666666667</v>
      </c>
      <c r="G124" s="36">
        <v>1745.4333333333334</v>
      </c>
      <c r="H124" s="36">
        <v>1883.2333333333336</v>
      </c>
      <c r="I124" s="36">
        <v>1926.0166666666669</v>
      </c>
      <c r="J124" s="36">
        <v>1952.1333333333337</v>
      </c>
      <c r="K124" s="31">
        <v>1899.9</v>
      </c>
      <c r="L124" s="31">
        <v>1831</v>
      </c>
      <c r="M124" s="31">
        <v>11.07361</v>
      </c>
      <c r="N124" s="1"/>
      <c r="O124" s="1"/>
    </row>
    <row r="125" spans="1:15" ht="12.75" customHeight="1">
      <c r="A125" s="51">
        <v>116</v>
      </c>
      <c r="B125" s="53" t="s">
        <v>158</v>
      </c>
      <c r="C125" s="31">
        <v>1792.65</v>
      </c>
      <c r="D125" s="36">
        <v>1799.05</v>
      </c>
      <c r="E125" s="36">
        <v>1779.85</v>
      </c>
      <c r="F125" s="36">
        <v>1767.05</v>
      </c>
      <c r="G125" s="36">
        <v>1747.85</v>
      </c>
      <c r="H125" s="36">
        <v>1811.85</v>
      </c>
      <c r="I125" s="36">
        <v>1831.0500000000002</v>
      </c>
      <c r="J125" s="36">
        <v>1843.85</v>
      </c>
      <c r="K125" s="31">
        <v>1818.25</v>
      </c>
      <c r="L125" s="31">
        <v>1786.25</v>
      </c>
      <c r="M125" s="31">
        <v>38.160440000000001</v>
      </c>
      <c r="N125" s="1"/>
      <c r="O125" s="1"/>
    </row>
    <row r="126" spans="1:15" ht="12.75" customHeight="1">
      <c r="A126" s="51">
        <v>117</v>
      </c>
      <c r="B126" s="53" t="s">
        <v>841</v>
      </c>
      <c r="C126" s="31">
        <v>176.5</v>
      </c>
      <c r="D126" s="36">
        <v>178.18666666666664</v>
      </c>
      <c r="E126" s="36">
        <v>174.31333333333328</v>
      </c>
      <c r="F126" s="36">
        <v>172.12666666666664</v>
      </c>
      <c r="G126" s="36">
        <v>168.25333333333327</v>
      </c>
      <c r="H126" s="36">
        <v>180.37333333333328</v>
      </c>
      <c r="I126" s="36">
        <v>184.24666666666667</v>
      </c>
      <c r="J126" s="36">
        <v>186.43333333333328</v>
      </c>
      <c r="K126" s="31">
        <v>182.06</v>
      </c>
      <c r="L126" s="31">
        <v>176</v>
      </c>
      <c r="M126" s="31">
        <v>35.479109999999999</v>
      </c>
      <c r="N126" s="1"/>
      <c r="O126" s="1"/>
    </row>
    <row r="127" spans="1:15" ht="12.75" customHeight="1">
      <c r="A127" s="51">
        <v>118</v>
      </c>
      <c r="B127" s="53" t="s">
        <v>164</v>
      </c>
      <c r="C127" s="31">
        <v>5122.5</v>
      </c>
      <c r="D127" s="36">
        <v>5165.25</v>
      </c>
      <c r="E127" s="36">
        <v>5062.6499999999996</v>
      </c>
      <c r="F127" s="36">
        <v>5002.7999999999993</v>
      </c>
      <c r="G127" s="36">
        <v>4900.1999999999989</v>
      </c>
      <c r="H127" s="36">
        <v>5225.1000000000004</v>
      </c>
      <c r="I127" s="36">
        <v>5327.7000000000007</v>
      </c>
      <c r="J127" s="36">
        <v>5387.5500000000011</v>
      </c>
      <c r="K127" s="31">
        <v>5267.85</v>
      </c>
      <c r="L127" s="31">
        <v>5105.3999999999996</v>
      </c>
      <c r="M127" s="31">
        <v>0.95576000000000005</v>
      </c>
      <c r="N127" s="1"/>
      <c r="O127" s="1"/>
    </row>
    <row r="128" spans="1:15" ht="12.75" customHeight="1">
      <c r="A128" s="51">
        <v>119</v>
      </c>
      <c r="B128" s="53" t="s">
        <v>161</v>
      </c>
      <c r="C128" s="31">
        <v>757.55</v>
      </c>
      <c r="D128" s="36">
        <v>764.13333333333333</v>
      </c>
      <c r="E128" s="36">
        <v>749.41666666666663</v>
      </c>
      <c r="F128" s="36">
        <v>741.2833333333333</v>
      </c>
      <c r="G128" s="36">
        <v>726.56666666666661</v>
      </c>
      <c r="H128" s="36">
        <v>772.26666666666665</v>
      </c>
      <c r="I128" s="36">
        <v>786.98333333333335</v>
      </c>
      <c r="J128" s="36">
        <v>795.11666666666667</v>
      </c>
      <c r="K128" s="31">
        <v>778.85</v>
      </c>
      <c r="L128" s="31">
        <v>756</v>
      </c>
      <c r="M128" s="31">
        <v>16.32602</v>
      </c>
      <c r="N128" s="1"/>
      <c r="O128" s="1"/>
    </row>
    <row r="129" spans="1:15" ht="12.75" customHeight="1">
      <c r="A129" s="51">
        <v>120</v>
      </c>
      <c r="B129" s="53" t="s">
        <v>163</v>
      </c>
      <c r="C129" s="31">
        <v>5678.9</v>
      </c>
      <c r="D129" s="36">
        <v>5690.75</v>
      </c>
      <c r="E129" s="36">
        <v>5614.15</v>
      </c>
      <c r="F129" s="36">
        <v>5549.4</v>
      </c>
      <c r="G129" s="36">
        <v>5472.7999999999993</v>
      </c>
      <c r="H129" s="36">
        <v>5755.5</v>
      </c>
      <c r="I129" s="36">
        <v>5832.1</v>
      </c>
      <c r="J129" s="36">
        <v>5896.85</v>
      </c>
      <c r="K129" s="31">
        <v>5767.35</v>
      </c>
      <c r="L129" s="31">
        <v>5626</v>
      </c>
      <c r="M129" s="31">
        <v>4.7201700000000004</v>
      </c>
      <c r="N129" s="1"/>
      <c r="O129" s="1"/>
    </row>
    <row r="130" spans="1:15" ht="12.75" customHeight="1">
      <c r="A130" s="51">
        <v>121</v>
      </c>
      <c r="B130" s="53" t="s">
        <v>162</v>
      </c>
      <c r="C130" s="31">
        <v>3779.3</v>
      </c>
      <c r="D130" s="36">
        <v>3794.7000000000003</v>
      </c>
      <c r="E130" s="36">
        <v>3750.4500000000007</v>
      </c>
      <c r="F130" s="36">
        <v>3721.6000000000004</v>
      </c>
      <c r="G130" s="36">
        <v>3677.3500000000008</v>
      </c>
      <c r="H130" s="36">
        <v>3823.5500000000006</v>
      </c>
      <c r="I130" s="36">
        <v>3867.7999999999997</v>
      </c>
      <c r="J130" s="36">
        <v>3896.6500000000005</v>
      </c>
      <c r="K130" s="31">
        <v>3838.95</v>
      </c>
      <c r="L130" s="31">
        <v>3765.85</v>
      </c>
      <c r="M130" s="31">
        <v>19.986630000000002</v>
      </c>
      <c r="N130" s="1"/>
      <c r="O130" s="1"/>
    </row>
    <row r="131" spans="1:15" ht="12.75" customHeight="1">
      <c r="A131" s="51">
        <v>122</v>
      </c>
      <c r="B131" s="53" t="s">
        <v>160</v>
      </c>
      <c r="C131" s="31">
        <v>451.75</v>
      </c>
      <c r="D131" s="36">
        <v>455.40000000000003</v>
      </c>
      <c r="E131" s="36">
        <v>444.70000000000005</v>
      </c>
      <c r="F131" s="36">
        <v>437.65000000000003</v>
      </c>
      <c r="G131" s="36">
        <v>426.95000000000005</v>
      </c>
      <c r="H131" s="36">
        <v>462.45000000000005</v>
      </c>
      <c r="I131" s="36">
        <v>473.15</v>
      </c>
      <c r="J131" s="36">
        <v>480.20000000000005</v>
      </c>
      <c r="K131" s="31">
        <v>466.1</v>
      </c>
      <c r="L131" s="31">
        <v>448.35</v>
      </c>
      <c r="M131" s="31">
        <v>28.81673</v>
      </c>
      <c r="N131" s="1"/>
      <c r="O131" s="1"/>
    </row>
    <row r="132" spans="1:15" ht="12.75" customHeight="1">
      <c r="A132" s="51">
        <v>123</v>
      </c>
      <c r="B132" s="53" t="s">
        <v>278</v>
      </c>
      <c r="C132" s="31">
        <v>1179.1500000000001</v>
      </c>
      <c r="D132" s="36">
        <v>1192.3999999999999</v>
      </c>
      <c r="E132" s="36">
        <v>1162.7999999999997</v>
      </c>
      <c r="F132" s="36">
        <v>1146.4499999999998</v>
      </c>
      <c r="G132" s="36">
        <v>1116.8499999999997</v>
      </c>
      <c r="H132" s="36">
        <v>1208.7499999999998</v>
      </c>
      <c r="I132" s="36">
        <v>1238.3499999999997</v>
      </c>
      <c r="J132" s="36">
        <v>1254.6999999999998</v>
      </c>
      <c r="K132" s="31">
        <v>1222</v>
      </c>
      <c r="L132" s="31">
        <v>1176.05</v>
      </c>
      <c r="M132" s="31">
        <v>69.385450000000006</v>
      </c>
      <c r="N132" s="1"/>
      <c r="O132" s="1"/>
    </row>
    <row r="133" spans="1:15" ht="12.75" customHeight="1">
      <c r="A133" s="51">
        <v>124</v>
      </c>
      <c r="B133" s="53" t="s">
        <v>165</v>
      </c>
      <c r="C133" s="31">
        <v>1953.35</v>
      </c>
      <c r="D133" s="36">
        <v>1940.8333333333333</v>
      </c>
      <c r="E133" s="36">
        <v>1922.1666666666665</v>
      </c>
      <c r="F133" s="36">
        <v>1890.9833333333333</v>
      </c>
      <c r="G133" s="36">
        <v>1872.3166666666666</v>
      </c>
      <c r="H133" s="36">
        <v>1972.0166666666664</v>
      </c>
      <c r="I133" s="36">
        <v>1990.6833333333329</v>
      </c>
      <c r="J133" s="36">
        <v>2021.8666666666663</v>
      </c>
      <c r="K133" s="31">
        <v>1959.5</v>
      </c>
      <c r="L133" s="31">
        <v>1909.65</v>
      </c>
      <c r="M133" s="31">
        <v>20.80987</v>
      </c>
      <c r="N133" s="1"/>
      <c r="O133" s="1"/>
    </row>
    <row r="134" spans="1:15" ht="12.75" customHeight="1">
      <c r="A134" s="51">
        <v>125</v>
      </c>
      <c r="B134" s="53" t="s">
        <v>178</v>
      </c>
      <c r="C134" s="31">
        <v>140266.15</v>
      </c>
      <c r="D134" s="36">
        <v>141238.68333333332</v>
      </c>
      <c r="E134" s="36">
        <v>138627.46666666665</v>
      </c>
      <c r="F134" s="36">
        <v>136988.78333333333</v>
      </c>
      <c r="G134" s="36">
        <v>134377.56666666665</v>
      </c>
      <c r="H134" s="36">
        <v>142877.36666666664</v>
      </c>
      <c r="I134" s="36">
        <v>145488.58333333331</v>
      </c>
      <c r="J134" s="36">
        <v>147127.26666666663</v>
      </c>
      <c r="K134" s="31">
        <v>143849.9</v>
      </c>
      <c r="L134" s="31">
        <v>139600</v>
      </c>
      <c r="M134" s="31">
        <v>8.6180000000000007E-2</v>
      </c>
      <c r="N134" s="1"/>
      <c r="O134" s="1"/>
    </row>
    <row r="135" spans="1:15" ht="12.75" customHeight="1">
      <c r="A135" s="51">
        <v>126</v>
      </c>
      <c r="B135" s="53" t="s">
        <v>428</v>
      </c>
      <c r="C135" s="31">
        <v>1273.5999999999999</v>
      </c>
      <c r="D135" s="36">
        <v>1282.8666666666666</v>
      </c>
      <c r="E135" s="36">
        <v>1246.7333333333331</v>
      </c>
      <c r="F135" s="36">
        <v>1219.8666666666666</v>
      </c>
      <c r="G135" s="36">
        <v>1183.7333333333331</v>
      </c>
      <c r="H135" s="36">
        <v>1309.7333333333331</v>
      </c>
      <c r="I135" s="36">
        <v>1345.8666666666668</v>
      </c>
      <c r="J135" s="36">
        <v>1372.7333333333331</v>
      </c>
      <c r="K135" s="31">
        <v>1319</v>
      </c>
      <c r="L135" s="31">
        <v>1256</v>
      </c>
      <c r="M135" s="31">
        <v>20.29007</v>
      </c>
      <c r="N135" s="1"/>
      <c r="O135" s="1"/>
    </row>
    <row r="136" spans="1:15" ht="12.75" customHeight="1">
      <c r="A136" s="51">
        <v>127</v>
      </c>
      <c r="B136" s="53" t="s">
        <v>167</v>
      </c>
      <c r="C136" s="31">
        <v>306.45</v>
      </c>
      <c r="D136" s="36">
        <v>306.89999999999998</v>
      </c>
      <c r="E136" s="36">
        <v>302.94999999999993</v>
      </c>
      <c r="F136" s="36">
        <v>299.44999999999993</v>
      </c>
      <c r="G136" s="36">
        <v>295.49999999999989</v>
      </c>
      <c r="H136" s="36">
        <v>310.39999999999998</v>
      </c>
      <c r="I136" s="36">
        <v>314.35000000000002</v>
      </c>
      <c r="J136" s="36">
        <v>317.85000000000002</v>
      </c>
      <c r="K136" s="31">
        <v>310.85000000000002</v>
      </c>
      <c r="L136" s="31">
        <v>303.39999999999998</v>
      </c>
      <c r="M136" s="31">
        <v>33.904170000000001</v>
      </c>
      <c r="N136" s="1"/>
      <c r="O136" s="1"/>
    </row>
    <row r="137" spans="1:15" ht="12.75" customHeight="1">
      <c r="A137" s="51">
        <v>128</v>
      </c>
      <c r="B137" s="53" t="s">
        <v>166</v>
      </c>
      <c r="C137" s="31">
        <v>2828.4</v>
      </c>
      <c r="D137" s="36">
        <v>2858.3333333333335</v>
      </c>
      <c r="E137" s="36">
        <v>2790.166666666667</v>
      </c>
      <c r="F137" s="36">
        <v>2751.9333333333334</v>
      </c>
      <c r="G137" s="36">
        <v>2683.7666666666669</v>
      </c>
      <c r="H137" s="36">
        <v>2896.5666666666671</v>
      </c>
      <c r="I137" s="36">
        <v>2964.733333333334</v>
      </c>
      <c r="J137" s="36">
        <v>3002.9666666666672</v>
      </c>
      <c r="K137" s="31">
        <v>2926.5</v>
      </c>
      <c r="L137" s="31">
        <v>2820.1</v>
      </c>
      <c r="M137" s="31">
        <v>49.717080000000003</v>
      </c>
      <c r="N137" s="1"/>
      <c r="O137" s="1"/>
    </row>
    <row r="138" spans="1:15" ht="12.75" customHeight="1">
      <c r="A138" s="51">
        <v>129</v>
      </c>
      <c r="B138" s="53" t="s">
        <v>803</v>
      </c>
      <c r="C138" s="31">
        <v>2004.75</v>
      </c>
      <c r="D138" s="36">
        <v>2010.7333333333333</v>
      </c>
      <c r="E138" s="36">
        <v>1980.0166666666667</v>
      </c>
      <c r="F138" s="36">
        <v>1955.2833333333333</v>
      </c>
      <c r="G138" s="36">
        <v>1924.5666666666666</v>
      </c>
      <c r="H138" s="36">
        <v>2035.4666666666667</v>
      </c>
      <c r="I138" s="36">
        <v>2066.1833333333334</v>
      </c>
      <c r="J138" s="36">
        <v>2090.916666666667</v>
      </c>
      <c r="K138" s="31">
        <v>2041.45</v>
      </c>
      <c r="L138" s="31">
        <v>1986</v>
      </c>
      <c r="M138" s="31">
        <v>20.878869999999999</v>
      </c>
      <c r="N138" s="1"/>
      <c r="O138" s="1"/>
    </row>
    <row r="139" spans="1:15" ht="12.75" customHeight="1">
      <c r="A139" s="51">
        <v>130</v>
      </c>
      <c r="B139" s="53" t="s">
        <v>169</v>
      </c>
      <c r="C139" s="31">
        <v>674.9</v>
      </c>
      <c r="D139" s="36">
        <v>675.65</v>
      </c>
      <c r="E139" s="36">
        <v>669.84999999999991</v>
      </c>
      <c r="F139" s="36">
        <v>664.8</v>
      </c>
      <c r="G139" s="36">
        <v>658.99999999999989</v>
      </c>
      <c r="H139" s="36">
        <v>680.69999999999993</v>
      </c>
      <c r="I139" s="36">
        <v>686.49999999999989</v>
      </c>
      <c r="J139" s="36">
        <v>691.55</v>
      </c>
      <c r="K139" s="31">
        <v>681.45</v>
      </c>
      <c r="L139" s="31">
        <v>670.6</v>
      </c>
      <c r="M139" s="31">
        <v>11.486929999999999</v>
      </c>
      <c r="N139" s="1"/>
      <c r="O139" s="1"/>
    </row>
    <row r="140" spans="1:15" ht="12.75" customHeight="1">
      <c r="A140" s="51">
        <v>131</v>
      </c>
      <c r="B140" s="53" t="s">
        <v>170</v>
      </c>
      <c r="C140" s="31">
        <v>13359.05</v>
      </c>
      <c r="D140" s="36">
        <v>13383.683333333334</v>
      </c>
      <c r="E140" s="36">
        <v>13087.366666666669</v>
      </c>
      <c r="F140" s="36">
        <v>12815.683333333334</v>
      </c>
      <c r="G140" s="36">
        <v>12519.366666666669</v>
      </c>
      <c r="H140" s="36">
        <v>13655.366666666669</v>
      </c>
      <c r="I140" s="36">
        <v>13951.683333333334</v>
      </c>
      <c r="J140" s="36">
        <v>14223.366666666669</v>
      </c>
      <c r="K140" s="31">
        <v>13680</v>
      </c>
      <c r="L140" s="31">
        <v>13112</v>
      </c>
      <c r="M140" s="31">
        <v>20.403839999999999</v>
      </c>
      <c r="N140" s="1"/>
      <c r="O140" s="1"/>
    </row>
    <row r="141" spans="1:15" ht="12.75" customHeight="1">
      <c r="A141" s="51">
        <v>132</v>
      </c>
      <c r="B141" s="53" t="s">
        <v>174</v>
      </c>
      <c r="C141" s="31">
        <v>1103.05</v>
      </c>
      <c r="D141" s="36">
        <v>1106.9666666666667</v>
      </c>
      <c r="E141" s="36">
        <v>1091.9333333333334</v>
      </c>
      <c r="F141" s="36">
        <v>1080.8166666666666</v>
      </c>
      <c r="G141" s="36">
        <v>1065.7833333333333</v>
      </c>
      <c r="H141" s="36">
        <v>1118.0833333333335</v>
      </c>
      <c r="I141" s="36">
        <v>1133.1166666666668</v>
      </c>
      <c r="J141" s="36">
        <v>1144.2333333333336</v>
      </c>
      <c r="K141" s="31">
        <v>1122</v>
      </c>
      <c r="L141" s="31">
        <v>1095.8499999999999</v>
      </c>
      <c r="M141" s="31">
        <v>4.9757899999999999</v>
      </c>
      <c r="N141" s="1"/>
      <c r="O141" s="1"/>
    </row>
    <row r="142" spans="1:15" ht="12.75" customHeight="1">
      <c r="A142" s="51">
        <v>133</v>
      </c>
      <c r="B142" s="53" t="s">
        <v>280</v>
      </c>
      <c r="C142" s="31">
        <v>924</v>
      </c>
      <c r="D142" s="36">
        <v>922.80000000000007</v>
      </c>
      <c r="E142" s="36">
        <v>910.65000000000009</v>
      </c>
      <c r="F142" s="36">
        <v>897.30000000000007</v>
      </c>
      <c r="G142" s="36">
        <v>885.15000000000009</v>
      </c>
      <c r="H142" s="36">
        <v>936.15000000000009</v>
      </c>
      <c r="I142" s="36">
        <v>948.3</v>
      </c>
      <c r="J142" s="36">
        <v>961.65000000000009</v>
      </c>
      <c r="K142" s="31">
        <v>934.95</v>
      </c>
      <c r="L142" s="31">
        <v>909.45</v>
      </c>
      <c r="M142" s="31">
        <v>7.0180400000000001</v>
      </c>
      <c r="N142" s="1"/>
      <c r="O142" s="1"/>
    </row>
    <row r="143" spans="1:15" ht="12.75" customHeight="1">
      <c r="A143" s="51">
        <v>134</v>
      </c>
      <c r="B143" s="53" t="s">
        <v>433</v>
      </c>
      <c r="C143" s="31">
        <v>5107.6499999999996</v>
      </c>
      <c r="D143" s="36">
        <v>5185.083333333333</v>
      </c>
      <c r="E143" s="36">
        <v>5010.5666666666657</v>
      </c>
      <c r="F143" s="36">
        <v>4913.4833333333327</v>
      </c>
      <c r="G143" s="36">
        <v>4738.9666666666653</v>
      </c>
      <c r="H143" s="36">
        <v>5282.1666666666661</v>
      </c>
      <c r="I143" s="36">
        <v>5456.6833333333343</v>
      </c>
      <c r="J143" s="36">
        <v>5553.7666666666664</v>
      </c>
      <c r="K143" s="31">
        <v>5359.6</v>
      </c>
      <c r="L143" s="31">
        <v>5088</v>
      </c>
      <c r="M143" s="31">
        <v>11.278320000000001</v>
      </c>
      <c r="N143" s="1"/>
      <c r="O143" s="1"/>
    </row>
    <row r="144" spans="1:15" ht="12.75" customHeight="1">
      <c r="A144" s="51">
        <v>139</v>
      </c>
      <c r="B144" s="53" t="s">
        <v>281</v>
      </c>
      <c r="C144" s="31">
        <v>73.3</v>
      </c>
      <c r="D144" s="36">
        <v>73.556666666666658</v>
      </c>
      <c r="E144" s="36">
        <v>72.773333333333312</v>
      </c>
      <c r="F144" s="36">
        <v>72.246666666666655</v>
      </c>
      <c r="G144" s="36">
        <v>71.46333333333331</v>
      </c>
      <c r="H144" s="36">
        <v>74.083333333333314</v>
      </c>
      <c r="I144" s="36">
        <v>74.866666666666646</v>
      </c>
      <c r="J144" s="36">
        <v>75.393333333333317</v>
      </c>
      <c r="K144" s="31">
        <v>74.34</v>
      </c>
      <c r="L144" s="31">
        <v>73.03</v>
      </c>
      <c r="M144" s="31">
        <v>37.22616</v>
      </c>
      <c r="N144" s="1"/>
      <c r="O144" s="1"/>
    </row>
    <row r="145" spans="1:15" ht="12.75" customHeight="1">
      <c r="A145" s="51">
        <v>140</v>
      </c>
      <c r="B145" s="53" t="s">
        <v>177</v>
      </c>
      <c r="C145" s="31">
        <v>2855</v>
      </c>
      <c r="D145" s="36">
        <v>2881.7000000000003</v>
      </c>
      <c r="E145" s="36">
        <v>2813.4500000000007</v>
      </c>
      <c r="F145" s="36">
        <v>2771.9000000000005</v>
      </c>
      <c r="G145" s="36">
        <v>2703.650000000001</v>
      </c>
      <c r="H145" s="36">
        <v>2923.2500000000005</v>
      </c>
      <c r="I145" s="36">
        <v>2991.4999999999995</v>
      </c>
      <c r="J145" s="36">
        <v>3033.05</v>
      </c>
      <c r="K145" s="31">
        <v>2949.95</v>
      </c>
      <c r="L145" s="31">
        <v>2840.15</v>
      </c>
      <c r="M145" s="31">
        <v>9.4539200000000001</v>
      </c>
      <c r="N145" s="1"/>
      <c r="O145" s="1"/>
    </row>
    <row r="146" spans="1:15" ht="12.75" customHeight="1">
      <c r="A146" s="51">
        <v>141</v>
      </c>
      <c r="B146" s="53" t="s">
        <v>179</v>
      </c>
      <c r="C146" s="31">
        <v>1864.35</v>
      </c>
      <c r="D146" s="36">
        <v>1857.3500000000001</v>
      </c>
      <c r="E146" s="36">
        <v>1838.7000000000003</v>
      </c>
      <c r="F146" s="36">
        <v>1813.0500000000002</v>
      </c>
      <c r="G146" s="36">
        <v>1794.4000000000003</v>
      </c>
      <c r="H146" s="36">
        <v>1883.0000000000002</v>
      </c>
      <c r="I146" s="36">
        <v>1901.6500000000003</v>
      </c>
      <c r="J146" s="36">
        <v>1927.3000000000002</v>
      </c>
      <c r="K146" s="31">
        <v>1876</v>
      </c>
      <c r="L146" s="31">
        <v>1831.7</v>
      </c>
      <c r="M146" s="31">
        <v>5.9010600000000002</v>
      </c>
      <c r="N146" s="1"/>
      <c r="O146" s="1"/>
    </row>
    <row r="147" spans="1:15" ht="12.75" customHeight="1">
      <c r="A147" s="51">
        <v>142</v>
      </c>
      <c r="B147" s="53" t="s">
        <v>440</v>
      </c>
      <c r="C147" s="31">
        <v>105.05</v>
      </c>
      <c r="D147" s="36">
        <v>105.05</v>
      </c>
      <c r="E147" s="36">
        <v>103.8</v>
      </c>
      <c r="F147" s="36">
        <v>102.55</v>
      </c>
      <c r="G147" s="36">
        <v>101.3</v>
      </c>
      <c r="H147" s="36">
        <v>106.3</v>
      </c>
      <c r="I147" s="36">
        <v>107.55</v>
      </c>
      <c r="J147" s="36">
        <v>108.8</v>
      </c>
      <c r="K147" s="31">
        <v>106.3</v>
      </c>
      <c r="L147" s="31">
        <v>103.8</v>
      </c>
      <c r="M147" s="31">
        <v>322.07898999999998</v>
      </c>
      <c r="N147" s="1"/>
      <c r="O147" s="1"/>
    </row>
    <row r="148" spans="1:15" ht="12.75" customHeight="1">
      <c r="A148" s="51">
        <v>143</v>
      </c>
      <c r="B148" s="53" t="s">
        <v>184</v>
      </c>
      <c r="C148" s="31">
        <v>242.73</v>
      </c>
      <c r="D148" s="36">
        <v>244.42333333333332</v>
      </c>
      <c r="E148" s="36">
        <v>239.70666666666665</v>
      </c>
      <c r="F148" s="36">
        <v>236.68333333333334</v>
      </c>
      <c r="G148" s="36">
        <v>231.96666666666667</v>
      </c>
      <c r="H148" s="36">
        <v>247.44666666666663</v>
      </c>
      <c r="I148" s="36">
        <v>252.16333333333327</v>
      </c>
      <c r="J148" s="36">
        <v>255.18666666666661</v>
      </c>
      <c r="K148" s="31">
        <v>249.14</v>
      </c>
      <c r="L148" s="31">
        <v>241.4</v>
      </c>
      <c r="M148" s="31">
        <v>127.13711000000001</v>
      </c>
      <c r="N148" s="1"/>
      <c r="O148" s="1"/>
    </row>
    <row r="149" spans="1:15" ht="12.75" customHeight="1">
      <c r="A149" s="51">
        <v>144</v>
      </c>
      <c r="B149" s="53" t="s">
        <v>186</v>
      </c>
      <c r="C149" s="31">
        <v>423.45</v>
      </c>
      <c r="D149" s="36">
        <v>421.13333333333338</v>
      </c>
      <c r="E149" s="36">
        <v>417.91666666666674</v>
      </c>
      <c r="F149" s="36">
        <v>412.38333333333338</v>
      </c>
      <c r="G149" s="36">
        <v>409.16666666666674</v>
      </c>
      <c r="H149" s="36">
        <v>426.66666666666674</v>
      </c>
      <c r="I149" s="36">
        <v>429.88333333333333</v>
      </c>
      <c r="J149" s="36">
        <v>435.41666666666674</v>
      </c>
      <c r="K149" s="31">
        <v>424.35</v>
      </c>
      <c r="L149" s="31">
        <v>415.6</v>
      </c>
      <c r="M149" s="31">
        <v>288.03487000000001</v>
      </c>
      <c r="N149" s="1"/>
      <c r="O149" s="1"/>
    </row>
    <row r="150" spans="1:15" ht="12.75" customHeight="1">
      <c r="A150" s="51">
        <v>145</v>
      </c>
      <c r="B150" s="53" t="s">
        <v>182</v>
      </c>
      <c r="C150" s="31">
        <v>3686.2</v>
      </c>
      <c r="D150" s="36">
        <v>3712.1833333333329</v>
      </c>
      <c r="E150" s="36">
        <v>3634.3666666666659</v>
      </c>
      <c r="F150" s="36">
        <v>3582.5333333333328</v>
      </c>
      <c r="G150" s="36">
        <v>3504.7166666666658</v>
      </c>
      <c r="H150" s="36">
        <v>3764.016666666666</v>
      </c>
      <c r="I150" s="36">
        <v>3841.8333333333326</v>
      </c>
      <c r="J150" s="36">
        <v>3893.6666666666661</v>
      </c>
      <c r="K150" s="31">
        <v>3790</v>
      </c>
      <c r="L150" s="31">
        <v>3660.35</v>
      </c>
      <c r="M150" s="31">
        <v>3.5565199999999999</v>
      </c>
      <c r="N150" s="1"/>
      <c r="O150" s="1"/>
    </row>
    <row r="151" spans="1:15" ht="12.75" customHeight="1">
      <c r="A151" s="51">
        <v>146</v>
      </c>
      <c r="B151" s="53" t="s">
        <v>183</v>
      </c>
      <c r="C151" s="31">
        <v>2484</v>
      </c>
      <c r="D151" s="36">
        <v>2477.5499999999997</v>
      </c>
      <c r="E151" s="36">
        <v>2462.7999999999993</v>
      </c>
      <c r="F151" s="36">
        <v>2441.5999999999995</v>
      </c>
      <c r="G151" s="36">
        <v>2426.849999999999</v>
      </c>
      <c r="H151" s="36">
        <v>2498.7499999999995</v>
      </c>
      <c r="I151" s="36">
        <v>2513.5000000000005</v>
      </c>
      <c r="J151" s="36">
        <v>2534.6999999999998</v>
      </c>
      <c r="K151" s="31">
        <v>2492.3000000000002</v>
      </c>
      <c r="L151" s="31">
        <v>2456.35</v>
      </c>
      <c r="M151" s="31">
        <v>13.267620000000001</v>
      </c>
      <c r="N151" s="1"/>
      <c r="O151" s="1"/>
    </row>
    <row r="152" spans="1:15" ht="12.75" customHeight="1">
      <c r="A152" s="51">
        <v>147</v>
      </c>
      <c r="B152" s="53" t="s">
        <v>187</v>
      </c>
      <c r="C152" s="31">
        <v>1839.3</v>
      </c>
      <c r="D152" s="36">
        <v>1841.6000000000001</v>
      </c>
      <c r="E152" s="36">
        <v>1813.2000000000003</v>
      </c>
      <c r="F152" s="36">
        <v>1787.1000000000001</v>
      </c>
      <c r="G152" s="36">
        <v>1758.7000000000003</v>
      </c>
      <c r="H152" s="36">
        <v>1867.7000000000003</v>
      </c>
      <c r="I152" s="36">
        <v>1896.1000000000004</v>
      </c>
      <c r="J152" s="36">
        <v>1922.2000000000003</v>
      </c>
      <c r="K152" s="31">
        <v>1870</v>
      </c>
      <c r="L152" s="31">
        <v>1815.5</v>
      </c>
      <c r="M152" s="31">
        <v>7.3998499999999998</v>
      </c>
      <c r="N152" s="1"/>
      <c r="O152" s="1"/>
    </row>
    <row r="153" spans="1:15" ht="12.75" customHeight="1">
      <c r="A153" s="51">
        <v>148</v>
      </c>
      <c r="B153" s="53" t="s">
        <v>189</v>
      </c>
      <c r="C153" s="31">
        <v>341.75</v>
      </c>
      <c r="D153" s="36">
        <v>341.2</v>
      </c>
      <c r="E153" s="36">
        <v>337.7</v>
      </c>
      <c r="F153" s="36">
        <v>333.65</v>
      </c>
      <c r="G153" s="36">
        <v>330.15</v>
      </c>
      <c r="H153" s="36">
        <v>345.25</v>
      </c>
      <c r="I153" s="36">
        <v>348.75</v>
      </c>
      <c r="J153" s="36">
        <v>352.8</v>
      </c>
      <c r="K153" s="31">
        <v>344.7</v>
      </c>
      <c r="L153" s="31">
        <v>337.15</v>
      </c>
      <c r="M153" s="31">
        <v>360.44959999999998</v>
      </c>
      <c r="N153" s="1"/>
      <c r="O153" s="1"/>
    </row>
    <row r="154" spans="1:15" ht="12.75" customHeight="1">
      <c r="A154" s="51">
        <v>149</v>
      </c>
      <c r="B154" s="53" t="s">
        <v>283</v>
      </c>
      <c r="C154" s="31">
        <v>599.04999999999995</v>
      </c>
      <c r="D154" s="36">
        <v>598.68333333333328</v>
      </c>
      <c r="E154" s="36">
        <v>582.36666666666656</v>
      </c>
      <c r="F154" s="36">
        <v>565.68333333333328</v>
      </c>
      <c r="G154" s="36">
        <v>549.36666666666656</v>
      </c>
      <c r="H154" s="36">
        <v>615.36666666666656</v>
      </c>
      <c r="I154" s="36">
        <v>631.68333333333339</v>
      </c>
      <c r="J154" s="36">
        <v>648.36666666666656</v>
      </c>
      <c r="K154" s="31">
        <v>615</v>
      </c>
      <c r="L154" s="31">
        <v>582</v>
      </c>
      <c r="M154" s="31">
        <v>186.87166999999999</v>
      </c>
      <c r="N154" s="1"/>
      <c r="O154" s="1"/>
    </row>
    <row r="155" spans="1:15" ht="12.75" customHeight="1">
      <c r="A155" s="51">
        <v>150</v>
      </c>
      <c r="B155" s="53" t="s">
        <v>284</v>
      </c>
      <c r="C155" s="31">
        <v>496.85</v>
      </c>
      <c r="D155" s="36">
        <v>502.98333333333335</v>
      </c>
      <c r="E155" s="36">
        <v>485.9666666666667</v>
      </c>
      <c r="F155" s="36">
        <v>475.08333333333337</v>
      </c>
      <c r="G155" s="36">
        <v>458.06666666666672</v>
      </c>
      <c r="H155" s="36">
        <v>513.86666666666667</v>
      </c>
      <c r="I155" s="36">
        <v>530.88333333333333</v>
      </c>
      <c r="J155" s="36">
        <v>541.76666666666665</v>
      </c>
      <c r="K155" s="31">
        <v>520</v>
      </c>
      <c r="L155" s="31">
        <v>492.1</v>
      </c>
      <c r="M155" s="31">
        <v>55.09816</v>
      </c>
      <c r="N155" s="1"/>
      <c r="O155" s="1"/>
    </row>
    <row r="156" spans="1:15" ht="12.75" customHeight="1">
      <c r="A156" s="51">
        <v>151</v>
      </c>
      <c r="B156" s="53" t="s">
        <v>285</v>
      </c>
      <c r="C156" s="31">
        <v>1441.25</v>
      </c>
      <c r="D156" s="36">
        <v>1443.6000000000001</v>
      </c>
      <c r="E156" s="36">
        <v>1421.8500000000004</v>
      </c>
      <c r="F156" s="36">
        <v>1402.4500000000003</v>
      </c>
      <c r="G156" s="36">
        <v>1380.7000000000005</v>
      </c>
      <c r="H156" s="36">
        <v>1463.0000000000002</v>
      </c>
      <c r="I156" s="36">
        <v>1484.7499999999998</v>
      </c>
      <c r="J156" s="36">
        <v>1504.15</v>
      </c>
      <c r="K156" s="31">
        <v>1465.35</v>
      </c>
      <c r="L156" s="31">
        <v>1424.2</v>
      </c>
      <c r="M156" s="31">
        <v>17.6403</v>
      </c>
      <c r="N156" s="1"/>
      <c r="O156" s="1"/>
    </row>
    <row r="157" spans="1:15" ht="12.75" customHeight="1">
      <c r="A157" s="51">
        <v>152</v>
      </c>
      <c r="B157" s="53" t="s">
        <v>196</v>
      </c>
      <c r="C157" s="31">
        <v>4412.6499999999996</v>
      </c>
      <c r="D157" s="36">
        <v>4411.916666666667</v>
      </c>
      <c r="E157" s="36">
        <v>4370.0333333333338</v>
      </c>
      <c r="F157" s="36">
        <v>4327.416666666667</v>
      </c>
      <c r="G157" s="36">
        <v>4285.5333333333338</v>
      </c>
      <c r="H157" s="36">
        <v>4454.5333333333338</v>
      </c>
      <c r="I157" s="36">
        <v>4496.416666666667</v>
      </c>
      <c r="J157" s="36">
        <v>4539.0333333333338</v>
      </c>
      <c r="K157" s="31">
        <v>4453.8</v>
      </c>
      <c r="L157" s="31">
        <v>4369.3</v>
      </c>
      <c r="M157" s="31">
        <v>3.1331699999999998</v>
      </c>
      <c r="N157" s="1"/>
      <c r="O157" s="1"/>
    </row>
    <row r="158" spans="1:15" ht="12.75" customHeight="1">
      <c r="A158" s="51">
        <v>153</v>
      </c>
      <c r="B158" s="53" t="s">
        <v>190</v>
      </c>
      <c r="C158" s="31">
        <v>42014.35</v>
      </c>
      <c r="D158" s="36">
        <v>42106.299999999996</v>
      </c>
      <c r="E158" s="36">
        <v>41675.049999999988</v>
      </c>
      <c r="F158" s="36">
        <v>41335.749999999993</v>
      </c>
      <c r="G158" s="36">
        <v>40904.499999999985</v>
      </c>
      <c r="H158" s="36">
        <v>42445.599999999991</v>
      </c>
      <c r="I158" s="36">
        <v>42876.850000000006</v>
      </c>
      <c r="J158" s="36">
        <v>43216.149999999994</v>
      </c>
      <c r="K158" s="31">
        <v>42537.55</v>
      </c>
      <c r="L158" s="31">
        <v>41767</v>
      </c>
      <c r="M158" s="31">
        <v>0.13056000000000001</v>
      </c>
      <c r="N158" s="1"/>
      <c r="O158" s="1"/>
    </row>
    <row r="159" spans="1:15" ht="12.75" customHeight="1">
      <c r="A159" s="51">
        <v>154</v>
      </c>
      <c r="B159" s="53" t="s">
        <v>286</v>
      </c>
      <c r="C159" s="31">
        <v>1722.3</v>
      </c>
      <c r="D159" s="36">
        <v>1719.1000000000001</v>
      </c>
      <c r="E159" s="36">
        <v>1708.2000000000003</v>
      </c>
      <c r="F159" s="36">
        <v>1694.1000000000001</v>
      </c>
      <c r="G159" s="36">
        <v>1683.2000000000003</v>
      </c>
      <c r="H159" s="36">
        <v>1733.2000000000003</v>
      </c>
      <c r="I159" s="36">
        <v>1744.1000000000004</v>
      </c>
      <c r="J159" s="36">
        <v>1758.2000000000003</v>
      </c>
      <c r="K159" s="31">
        <v>1730</v>
      </c>
      <c r="L159" s="31">
        <v>1705</v>
      </c>
      <c r="M159" s="31">
        <v>4.89229</v>
      </c>
      <c r="N159" s="1"/>
      <c r="O159" s="1"/>
    </row>
    <row r="160" spans="1:15" ht="12.75" customHeight="1">
      <c r="A160" s="51">
        <v>155</v>
      </c>
      <c r="B160" s="53" t="s">
        <v>192</v>
      </c>
      <c r="C160" s="31">
        <v>4796.45</v>
      </c>
      <c r="D160" s="36">
        <v>4811.6833333333334</v>
      </c>
      <c r="E160" s="36">
        <v>4739.916666666667</v>
      </c>
      <c r="F160" s="36">
        <v>4683.3833333333332</v>
      </c>
      <c r="G160" s="36">
        <v>4611.6166666666668</v>
      </c>
      <c r="H160" s="36">
        <v>4868.2166666666672</v>
      </c>
      <c r="I160" s="36">
        <v>4939.9833333333336</v>
      </c>
      <c r="J160" s="36">
        <v>4996.5166666666673</v>
      </c>
      <c r="K160" s="31">
        <v>4883.45</v>
      </c>
      <c r="L160" s="31">
        <v>4755.1499999999996</v>
      </c>
      <c r="M160" s="31">
        <v>2.53525</v>
      </c>
      <c r="N160" s="1"/>
      <c r="O160" s="1"/>
    </row>
    <row r="161" spans="1:15" ht="12.75" customHeight="1">
      <c r="A161" s="51">
        <v>156</v>
      </c>
      <c r="B161" s="53" t="s">
        <v>193</v>
      </c>
      <c r="C161" s="31">
        <v>367.75</v>
      </c>
      <c r="D161" s="36">
        <v>368.31666666666666</v>
      </c>
      <c r="E161" s="36">
        <v>363.73333333333335</v>
      </c>
      <c r="F161" s="36">
        <v>359.7166666666667</v>
      </c>
      <c r="G161" s="36">
        <v>355.13333333333338</v>
      </c>
      <c r="H161" s="36">
        <v>372.33333333333331</v>
      </c>
      <c r="I161" s="36">
        <v>376.91666666666669</v>
      </c>
      <c r="J161" s="36">
        <v>380.93333333333328</v>
      </c>
      <c r="K161" s="31">
        <v>372.9</v>
      </c>
      <c r="L161" s="31">
        <v>364.3</v>
      </c>
      <c r="M161" s="31">
        <v>60.673369999999998</v>
      </c>
      <c r="N161" s="1"/>
      <c r="O161" s="1"/>
    </row>
    <row r="162" spans="1:15" ht="12.75" customHeight="1">
      <c r="A162" s="51">
        <v>157</v>
      </c>
      <c r="B162" s="53" t="s">
        <v>195</v>
      </c>
      <c r="C162" s="31">
        <v>3121.3</v>
      </c>
      <c r="D162" s="36">
        <v>3147.7999999999997</v>
      </c>
      <c r="E162" s="36">
        <v>3088.7499999999995</v>
      </c>
      <c r="F162" s="36">
        <v>3056.2</v>
      </c>
      <c r="G162" s="36">
        <v>2997.1499999999996</v>
      </c>
      <c r="H162" s="36">
        <v>3180.3499999999995</v>
      </c>
      <c r="I162" s="36">
        <v>3239.3999999999996</v>
      </c>
      <c r="J162" s="36">
        <v>3271.9499999999994</v>
      </c>
      <c r="K162" s="31">
        <v>3206.85</v>
      </c>
      <c r="L162" s="31">
        <v>3115.25</v>
      </c>
      <c r="M162" s="31">
        <v>2.2234699999999998</v>
      </c>
      <c r="N162" s="1"/>
      <c r="O162" s="1"/>
    </row>
    <row r="163" spans="1:15" ht="12.75" customHeight="1">
      <c r="A163" s="51">
        <v>158</v>
      </c>
      <c r="B163" s="53" t="s">
        <v>191</v>
      </c>
      <c r="C163" s="31">
        <v>1023.1</v>
      </c>
      <c r="D163" s="36">
        <v>1027.3500000000001</v>
      </c>
      <c r="E163" s="36">
        <v>1005.8000000000002</v>
      </c>
      <c r="F163" s="36">
        <v>988.5</v>
      </c>
      <c r="G163" s="36">
        <v>966.95</v>
      </c>
      <c r="H163" s="36">
        <v>1044.6500000000003</v>
      </c>
      <c r="I163" s="36">
        <v>1066.2</v>
      </c>
      <c r="J163" s="36">
        <v>1083.5000000000005</v>
      </c>
      <c r="K163" s="31">
        <v>1048.9000000000001</v>
      </c>
      <c r="L163" s="31">
        <v>1010.05</v>
      </c>
      <c r="M163" s="31">
        <v>21.585170000000002</v>
      </c>
      <c r="N163" s="1"/>
      <c r="O163" s="1"/>
    </row>
    <row r="164" spans="1:15" ht="12.75" customHeight="1">
      <c r="A164" s="51">
        <v>159</v>
      </c>
      <c r="B164" s="53" t="s">
        <v>198</v>
      </c>
      <c r="C164" s="31">
        <v>6775.05</v>
      </c>
      <c r="D164" s="36">
        <v>6813.6833333333334</v>
      </c>
      <c r="E164" s="36">
        <v>6721.3666666666668</v>
      </c>
      <c r="F164" s="36">
        <v>6667.6833333333334</v>
      </c>
      <c r="G164" s="36">
        <v>6575.3666666666668</v>
      </c>
      <c r="H164" s="36">
        <v>6867.3666666666668</v>
      </c>
      <c r="I164" s="36">
        <v>6959.6833333333343</v>
      </c>
      <c r="J164" s="36">
        <v>7013.3666666666668</v>
      </c>
      <c r="K164" s="31">
        <v>6906</v>
      </c>
      <c r="L164" s="31">
        <v>6760</v>
      </c>
      <c r="M164" s="31">
        <v>2.4815800000000001</v>
      </c>
      <c r="N164" s="1"/>
      <c r="O164" s="1"/>
    </row>
    <row r="165" spans="1:15" ht="12.75" customHeight="1">
      <c r="A165" s="51">
        <v>160</v>
      </c>
      <c r="B165" s="53" t="s">
        <v>287</v>
      </c>
      <c r="C165" s="31">
        <v>359.8</v>
      </c>
      <c r="D165" s="36">
        <v>363.63333333333338</v>
      </c>
      <c r="E165" s="36">
        <v>354.56666666666678</v>
      </c>
      <c r="F165" s="36">
        <v>349.33333333333337</v>
      </c>
      <c r="G165" s="36">
        <v>340.26666666666677</v>
      </c>
      <c r="H165" s="36">
        <v>368.86666666666679</v>
      </c>
      <c r="I165" s="36">
        <v>377.93333333333339</v>
      </c>
      <c r="J165" s="36">
        <v>383.1666666666668</v>
      </c>
      <c r="K165" s="31">
        <v>372.7</v>
      </c>
      <c r="L165" s="31">
        <v>358.4</v>
      </c>
      <c r="M165" s="31">
        <v>31.792459999999998</v>
      </c>
      <c r="N165" s="1"/>
      <c r="O165" s="1"/>
    </row>
    <row r="166" spans="1:15" ht="12.75" customHeight="1">
      <c r="A166" s="51">
        <v>161</v>
      </c>
      <c r="B166" s="53" t="s">
        <v>194</v>
      </c>
      <c r="C166" s="31">
        <v>542.85</v>
      </c>
      <c r="D166" s="36">
        <v>547.94999999999993</v>
      </c>
      <c r="E166" s="36">
        <v>536.39999999999986</v>
      </c>
      <c r="F166" s="36">
        <v>529.94999999999993</v>
      </c>
      <c r="G166" s="36">
        <v>518.39999999999986</v>
      </c>
      <c r="H166" s="36">
        <v>554.39999999999986</v>
      </c>
      <c r="I166" s="36">
        <v>565.94999999999982</v>
      </c>
      <c r="J166" s="36">
        <v>572.39999999999986</v>
      </c>
      <c r="K166" s="31">
        <v>559.5</v>
      </c>
      <c r="L166" s="31">
        <v>541.5</v>
      </c>
      <c r="M166" s="31">
        <v>106.51188999999999</v>
      </c>
      <c r="N166" s="1"/>
      <c r="O166" s="1"/>
    </row>
    <row r="167" spans="1:15" ht="12.75" customHeight="1">
      <c r="A167" s="51">
        <v>162</v>
      </c>
      <c r="B167" s="53" t="s">
        <v>199</v>
      </c>
      <c r="C167" s="31">
        <v>361.1</v>
      </c>
      <c r="D167" s="36">
        <v>357.91666666666669</v>
      </c>
      <c r="E167" s="36">
        <v>353.33333333333337</v>
      </c>
      <c r="F167" s="36">
        <v>345.56666666666666</v>
      </c>
      <c r="G167" s="36">
        <v>340.98333333333335</v>
      </c>
      <c r="H167" s="36">
        <v>365.68333333333339</v>
      </c>
      <c r="I167" s="36">
        <v>370.26666666666677</v>
      </c>
      <c r="J167" s="36">
        <v>378.03333333333342</v>
      </c>
      <c r="K167" s="31">
        <v>362.5</v>
      </c>
      <c r="L167" s="31">
        <v>350.15</v>
      </c>
      <c r="M167" s="31">
        <v>267.92459000000002</v>
      </c>
      <c r="N167" s="1"/>
      <c r="O167" s="1"/>
    </row>
    <row r="168" spans="1:15" ht="12.75" customHeight="1">
      <c r="A168" s="51">
        <v>163</v>
      </c>
      <c r="B168" s="53" t="s">
        <v>288</v>
      </c>
      <c r="C168" s="31">
        <v>1755.35</v>
      </c>
      <c r="D168" s="36">
        <v>1774.4666666666665</v>
      </c>
      <c r="E168" s="36">
        <v>1728.9333333333329</v>
      </c>
      <c r="F168" s="36">
        <v>1702.5166666666664</v>
      </c>
      <c r="G168" s="36">
        <v>1656.9833333333329</v>
      </c>
      <c r="H168" s="36">
        <v>1800.883333333333</v>
      </c>
      <c r="I168" s="36">
        <v>1846.4166666666663</v>
      </c>
      <c r="J168" s="36">
        <v>1872.833333333333</v>
      </c>
      <c r="K168" s="31">
        <v>1820</v>
      </c>
      <c r="L168" s="31">
        <v>1748.05</v>
      </c>
      <c r="M168" s="31">
        <v>9.4946999999999999</v>
      </c>
      <c r="N168" s="1"/>
      <c r="O168" s="1"/>
    </row>
    <row r="169" spans="1:15" ht="12.75" customHeight="1">
      <c r="A169" s="51">
        <v>164</v>
      </c>
      <c r="B169" s="53" t="s">
        <v>289</v>
      </c>
      <c r="C169" s="31">
        <v>16812.05</v>
      </c>
      <c r="D169" s="36">
        <v>16846.666666666668</v>
      </c>
      <c r="E169" s="36">
        <v>16683.383333333335</v>
      </c>
      <c r="F169" s="36">
        <v>16554.716666666667</v>
      </c>
      <c r="G169" s="36">
        <v>16391.433333333334</v>
      </c>
      <c r="H169" s="36">
        <v>16975.333333333336</v>
      </c>
      <c r="I169" s="36">
        <v>17138.616666666669</v>
      </c>
      <c r="J169" s="36">
        <v>17267.283333333336</v>
      </c>
      <c r="K169" s="31">
        <v>17009.95</v>
      </c>
      <c r="L169" s="31">
        <v>16718</v>
      </c>
      <c r="M169" s="31">
        <v>4.1320000000000003E-2</v>
      </c>
      <c r="N169" s="1"/>
      <c r="O169" s="1"/>
    </row>
    <row r="170" spans="1:15" ht="12.75" customHeight="1">
      <c r="A170" s="51">
        <v>165</v>
      </c>
      <c r="B170" s="53" t="s">
        <v>197</v>
      </c>
      <c r="C170" s="31">
        <v>122.95</v>
      </c>
      <c r="D170" s="36">
        <v>123.50999999999999</v>
      </c>
      <c r="E170" s="36">
        <v>121.31999999999998</v>
      </c>
      <c r="F170" s="36">
        <v>119.68999999999998</v>
      </c>
      <c r="G170" s="36">
        <v>117.49999999999997</v>
      </c>
      <c r="H170" s="36">
        <v>125.13999999999999</v>
      </c>
      <c r="I170" s="36">
        <v>127.32999999999998</v>
      </c>
      <c r="J170" s="36">
        <v>128.95999999999998</v>
      </c>
      <c r="K170" s="31">
        <v>125.7</v>
      </c>
      <c r="L170" s="31">
        <v>121.88</v>
      </c>
      <c r="M170" s="31">
        <v>231.62046000000001</v>
      </c>
      <c r="N170" s="1"/>
      <c r="O170" s="1"/>
    </row>
    <row r="171" spans="1:15" ht="12.75" customHeight="1">
      <c r="A171" s="51">
        <v>166</v>
      </c>
      <c r="B171" t="s">
        <v>204</v>
      </c>
      <c r="C171" s="31">
        <v>625.20000000000005</v>
      </c>
      <c r="D171" s="36">
        <v>632.03333333333342</v>
      </c>
      <c r="E171" s="36">
        <v>617.11666666666679</v>
      </c>
      <c r="F171" s="36">
        <v>609.03333333333342</v>
      </c>
      <c r="G171" s="36">
        <v>594.11666666666679</v>
      </c>
      <c r="H171" s="36">
        <v>640.11666666666679</v>
      </c>
      <c r="I171" s="36">
        <v>655.03333333333353</v>
      </c>
      <c r="J171" s="36">
        <v>663.11666666666679</v>
      </c>
      <c r="K171" s="31">
        <v>646.95000000000005</v>
      </c>
      <c r="L171" s="31">
        <v>623.95000000000005</v>
      </c>
      <c r="M171" s="31">
        <v>105.56749000000001</v>
      </c>
      <c r="N171" s="1"/>
      <c r="O171" s="1"/>
    </row>
    <row r="172" spans="1:15" ht="12.75" customHeight="1">
      <c r="A172" s="51">
        <v>167</v>
      </c>
      <c r="B172" s="53" t="s">
        <v>460</v>
      </c>
      <c r="C172" s="31">
        <v>595.5</v>
      </c>
      <c r="D172" s="36">
        <v>597.83333333333337</v>
      </c>
      <c r="E172" s="36">
        <v>588.66666666666674</v>
      </c>
      <c r="F172" s="36">
        <v>581.83333333333337</v>
      </c>
      <c r="G172" s="36">
        <v>572.66666666666674</v>
      </c>
      <c r="H172" s="36">
        <v>604.66666666666674</v>
      </c>
      <c r="I172" s="36">
        <v>613.83333333333348</v>
      </c>
      <c r="J172" s="36">
        <v>620.66666666666674</v>
      </c>
      <c r="K172" s="31">
        <v>607</v>
      </c>
      <c r="L172" s="31">
        <v>591</v>
      </c>
      <c r="M172" s="31">
        <v>95.074510000000004</v>
      </c>
      <c r="N172" s="1"/>
      <c r="O172" s="1"/>
    </row>
    <row r="173" spans="1:15" ht="12.75" customHeight="1">
      <c r="A173" s="51">
        <v>168</v>
      </c>
      <c r="B173" s="53" t="s">
        <v>205</v>
      </c>
      <c r="C173" s="31">
        <v>3030.6</v>
      </c>
      <c r="D173" s="36">
        <v>3025.0666666666671</v>
      </c>
      <c r="E173" s="36">
        <v>3014.1333333333341</v>
      </c>
      <c r="F173" s="36">
        <v>2997.666666666667</v>
      </c>
      <c r="G173" s="36">
        <v>2986.733333333334</v>
      </c>
      <c r="H173" s="36">
        <v>3041.5333333333342</v>
      </c>
      <c r="I173" s="36">
        <v>3052.4666666666676</v>
      </c>
      <c r="J173" s="36">
        <v>3068.9333333333343</v>
      </c>
      <c r="K173" s="31">
        <v>3036</v>
      </c>
      <c r="L173" s="31">
        <v>3008.6</v>
      </c>
      <c r="M173" s="31">
        <v>53.821109999999997</v>
      </c>
      <c r="N173" s="1"/>
      <c r="O173" s="1"/>
    </row>
    <row r="174" spans="1:15" ht="12.75" customHeight="1">
      <c r="A174" s="51">
        <v>169</v>
      </c>
      <c r="B174" s="53" t="s">
        <v>207</v>
      </c>
      <c r="C174" s="31">
        <v>720.45</v>
      </c>
      <c r="D174" s="36">
        <v>721.56666666666661</v>
      </c>
      <c r="E174" s="36">
        <v>716.88333333333321</v>
      </c>
      <c r="F174" s="36">
        <v>713.31666666666661</v>
      </c>
      <c r="G174" s="36">
        <v>708.63333333333321</v>
      </c>
      <c r="H174" s="36">
        <v>725.13333333333321</v>
      </c>
      <c r="I174" s="36">
        <v>729.81666666666661</v>
      </c>
      <c r="J174" s="36">
        <v>733.38333333333321</v>
      </c>
      <c r="K174" s="31">
        <v>726.25</v>
      </c>
      <c r="L174" s="31">
        <v>718</v>
      </c>
      <c r="M174" s="31">
        <v>5.6028000000000002</v>
      </c>
      <c r="N174" s="1"/>
      <c r="O174" s="1"/>
    </row>
    <row r="175" spans="1:15" ht="12.75" customHeight="1">
      <c r="A175" s="51">
        <v>170</v>
      </c>
      <c r="B175" s="53" t="s">
        <v>208</v>
      </c>
      <c r="C175" s="31">
        <v>1767.25</v>
      </c>
      <c r="D175" s="36">
        <v>1772.1666666666667</v>
      </c>
      <c r="E175" s="36">
        <v>1753.1833333333334</v>
      </c>
      <c r="F175" s="36">
        <v>1739.1166666666666</v>
      </c>
      <c r="G175" s="36">
        <v>1720.1333333333332</v>
      </c>
      <c r="H175" s="36">
        <v>1786.2333333333336</v>
      </c>
      <c r="I175" s="36">
        <v>1805.2166666666667</v>
      </c>
      <c r="J175" s="36">
        <v>1819.2833333333338</v>
      </c>
      <c r="K175" s="31">
        <v>1791.15</v>
      </c>
      <c r="L175" s="31">
        <v>1758.1</v>
      </c>
      <c r="M175" s="31">
        <v>12.473610000000001</v>
      </c>
      <c r="N175" s="1"/>
      <c r="O175" s="1"/>
    </row>
    <row r="176" spans="1:15" ht="12.75" customHeight="1">
      <c r="A176" s="51">
        <v>171</v>
      </c>
      <c r="B176" s="53" t="s">
        <v>212</v>
      </c>
      <c r="C176" s="31">
        <v>2624.9</v>
      </c>
      <c r="D176" s="36">
        <v>2626.6333333333337</v>
      </c>
      <c r="E176" s="36">
        <v>2599.7166666666672</v>
      </c>
      <c r="F176" s="36">
        <v>2574.5333333333333</v>
      </c>
      <c r="G176" s="36">
        <v>2547.6166666666668</v>
      </c>
      <c r="H176" s="36">
        <v>2651.8166666666675</v>
      </c>
      <c r="I176" s="36">
        <v>2678.7333333333345</v>
      </c>
      <c r="J176" s="36">
        <v>2703.9166666666679</v>
      </c>
      <c r="K176" s="31">
        <v>2653.55</v>
      </c>
      <c r="L176" s="31">
        <v>2601.4499999999998</v>
      </c>
      <c r="M176" s="31">
        <v>8.1048799999999996</v>
      </c>
      <c r="N176" s="1"/>
      <c r="O176" s="1"/>
    </row>
    <row r="177" spans="1:15" ht="12.75" customHeight="1">
      <c r="A177" s="51">
        <v>172</v>
      </c>
      <c r="B177" s="53" t="s">
        <v>176</v>
      </c>
      <c r="C177" s="31">
        <v>196.3</v>
      </c>
      <c r="D177" s="36">
        <v>196.17999999999998</v>
      </c>
      <c r="E177" s="36">
        <v>194.35999999999996</v>
      </c>
      <c r="F177" s="36">
        <v>192.42</v>
      </c>
      <c r="G177" s="36">
        <v>190.59999999999997</v>
      </c>
      <c r="H177" s="36">
        <v>198.11999999999995</v>
      </c>
      <c r="I177" s="36">
        <v>199.93999999999994</v>
      </c>
      <c r="J177" s="36">
        <v>201.87999999999994</v>
      </c>
      <c r="K177" s="31">
        <v>198</v>
      </c>
      <c r="L177" s="31">
        <v>194.24</v>
      </c>
      <c r="M177" s="31">
        <v>64.860680000000002</v>
      </c>
      <c r="N177" s="1"/>
      <c r="O177" s="1"/>
    </row>
    <row r="178" spans="1:15" ht="12.75" customHeight="1">
      <c r="A178" s="51">
        <v>173</v>
      </c>
      <c r="B178" s="53" t="s">
        <v>210</v>
      </c>
      <c r="C178" s="31">
        <v>27768.5</v>
      </c>
      <c r="D178" s="36">
        <v>27718.783333333336</v>
      </c>
      <c r="E178" s="36">
        <v>27537.766666666674</v>
      </c>
      <c r="F178" s="36">
        <v>27307.033333333336</v>
      </c>
      <c r="G178" s="36">
        <v>27126.016666666674</v>
      </c>
      <c r="H178" s="36">
        <v>27949.516666666674</v>
      </c>
      <c r="I178" s="36">
        <v>28130.533333333336</v>
      </c>
      <c r="J178" s="36">
        <v>28361.266666666674</v>
      </c>
      <c r="K178" s="31">
        <v>27899.8</v>
      </c>
      <c r="L178" s="31">
        <v>27488.05</v>
      </c>
      <c r="M178" s="31">
        <v>0.29620999999999997</v>
      </c>
      <c r="N178" s="1"/>
      <c r="O178" s="1"/>
    </row>
    <row r="179" spans="1:15" ht="12.75" customHeight="1">
      <c r="A179" s="51">
        <v>174</v>
      </c>
      <c r="B179" s="53" t="s">
        <v>213</v>
      </c>
      <c r="C179" s="31">
        <v>2989.25</v>
      </c>
      <c r="D179" s="36">
        <v>2969.4</v>
      </c>
      <c r="E179" s="36">
        <v>2939.8</v>
      </c>
      <c r="F179" s="36">
        <v>2890.35</v>
      </c>
      <c r="G179" s="36">
        <v>2860.75</v>
      </c>
      <c r="H179" s="36">
        <v>3018.8500000000004</v>
      </c>
      <c r="I179" s="36">
        <v>3048.45</v>
      </c>
      <c r="J179" s="36">
        <v>3097.9000000000005</v>
      </c>
      <c r="K179" s="31">
        <v>2999</v>
      </c>
      <c r="L179" s="31">
        <v>2919.95</v>
      </c>
      <c r="M179" s="31">
        <v>17.719439999999999</v>
      </c>
      <c r="N179" s="1"/>
      <c r="O179" s="1"/>
    </row>
    <row r="180" spans="1:15" ht="12.75" customHeight="1">
      <c r="A180" s="51">
        <v>175</v>
      </c>
      <c r="B180" s="53" t="s">
        <v>211</v>
      </c>
      <c r="C180" s="31">
        <v>7028.8</v>
      </c>
      <c r="D180" s="36">
        <v>7046.8166666666666</v>
      </c>
      <c r="E180" s="36">
        <v>6929.7333333333336</v>
      </c>
      <c r="F180" s="36">
        <v>6830.666666666667</v>
      </c>
      <c r="G180" s="36">
        <v>6713.5833333333339</v>
      </c>
      <c r="H180" s="36">
        <v>7145.8833333333332</v>
      </c>
      <c r="I180" s="36">
        <v>7262.9666666666672</v>
      </c>
      <c r="J180" s="36">
        <v>7362.0333333333328</v>
      </c>
      <c r="K180" s="31">
        <v>7163.9</v>
      </c>
      <c r="L180" s="31">
        <v>6947.75</v>
      </c>
      <c r="M180" s="31">
        <v>5.3703599999999998</v>
      </c>
      <c r="N180" s="1"/>
      <c r="O180" s="1"/>
    </row>
    <row r="181" spans="1:15" ht="12.75" customHeight="1">
      <c r="A181" s="51">
        <v>176</v>
      </c>
      <c r="B181" s="53" t="s">
        <v>290</v>
      </c>
      <c r="C181" s="31">
        <v>672.55</v>
      </c>
      <c r="D181" s="36">
        <v>674.63333333333333</v>
      </c>
      <c r="E181" s="36">
        <v>666.16666666666663</v>
      </c>
      <c r="F181" s="36">
        <v>659.7833333333333</v>
      </c>
      <c r="G181" s="36">
        <v>651.31666666666661</v>
      </c>
      <c r="H181" s="36">
        <v>681.01666666666665</v>
      </c>
      <c r="I181" s="36">
        <v>689.48333333333335</v>
      </c>
      <c r="J181" s="36">
        <v>695.86666666666667</v>
      </c>
      <c r="K181" s="31">
        <v>683.1</v>
      </c>
      <c r="L181" s="31">
        <v>668.25</v>
      </c>
      <c r="M181" s="31">
        <v>7.9286599999999998</v>
      </c>
      <c r="N181" s="1"/>
      <c r="O181" s="1"/>
    </row>
    <row r="182" spans="1:15" ht="12.75" customHeight="1">
      <c r="A182" s="51">
        <v>177</v>
      </c>
      <c r="B182" s="53" t="s">
        <v>209</v>
      </c>
      <c r="C182" s="31">
        <v>862.65</v>
      </c>
      <c r="D182" s="36">
        <v>867.83333333333337</v>
      </c>
      <c r="E182" s="36">
        <v>854.26666666666677</v>
      </c>
      <c r="F182" s="36">
        <v>845.88333333333344</v>
      </c>
      <c r="G182" s="36">
        <v>832.31666666666683</v>
      </c>
      <c r="H182" s="36">
        <v>876.2166666666667</v>
      </c>
      <c r="I182" s="36">
        <v>889.7833333333333</v>
      </c>
      <c r="J182" s="36">
        <v>898.16666666666663</v>
      </c>
      <c r="K182" s="31">
        <v>881.4</v>
      </c>
      <c r="L182" s="31">
        <v>859.45</v>
      </c>
      <c r="M182" s="31">
        <v>117.87203</v>
      </c>
      <c r="N182" s="1"/>
      <c r="O182" s="1"/>
    </row>
    <row r="183" spans="1:15" ht="12.75" customHeight="1">
      <c r="A183" s="51">
        <v>178</v>
      </c>
      <c r="B183" s="53" t="s">
        <v>206</v>
      </c>
      <c r="C183" s="31">
        <v>150.03</v>
      </c>
      <c r="D183" s="36">
        <v>151.80333333333331</v>
      </c>
      <c r="E183" s="36">
        <v>147.25666666666663</v>
      </c>
      <c r="F183" s="36">
        <v>144.48333333333332</v>
      </c>
      <c r="G183" s="36">
        <v>139.93666666666664</v>
      </c>
      <c r="H183" s="36">
        <v>154.57666666666663</v>
      </c>
      <c r="I183" s="36">
        <v>159.12333333333331</v>
      </c>
      <c r="J183" s="36">
        <v>161.89666666666662</v>
      </c>
      <c r="K183" s="31">
        <v>156.35</v>
      </c>
      <c r="L183" s="31">
        <v>149.03</v>
      </c>
      <c r="M183" s="31">
        <v>372.81189999999998</v>
      </c>
      <c r="N183" s="1"/>
      <c r="O183" s="1"/>
    </row>
    <row r="184" spans="1:15" ht="12.75" customHeight="1">
      <c r="A184" s="51">
        <v>179</v>
      </c>
      <c r="B184" s="53" t="s">
        <v>214</v>
      </c>
      <c r="C184" s="31">
        <v>1715.2</v>
      </c>
      <c r="D184" s="36">
        <v>1714.3166666666666</v>
      </c>
      <c r="E184" s="36">
        <v>1682.1833333333332</v>
      </c>
      <c r="F184" s="36">
        <v>1649.1666666666665</v>
      </c>
      <c r="G184" s="36">
        <v>1617.0333333333331</v>
      </c>
      <c r="H184" s="36">
        <v>1747.3333333333333</v>
      </c>
      <c r="I184" s="36">
        <v>1779.4666666666665</v>
      </c>
      <c r="J184" s="36">
        <v>1812.4833333333333</v>
      </c>
      <c r="K184" s="31">
        <v>1746.45</v>
      </c>
      <c r="L184" s="31">
        <v>1681.3</v>
      </c>
      <c r="M184" s="31">
        <v>52.582909999999998</v>
      </c>
      <c r="N184" s="1"/>
      <c r="O184" s="1"/>
    </row>
    <row r="185" spans="1:15" ht="12.75" customHeight="1">
      <c r="A185" s="51">
        <v>180</v>
      </c>
      <c r="B185" s="53" t="s">
        <v>215</v>
      </c>
      <c r="C185" s="31">
        <v>890.1</v>
      </c>
      <c r="D185" s="36">
        <v>894.4666666666667</v>
      </c>
      <c r="E185" s="36">
        <v>880.98333333333335</v>
      </c>
      <c r="F185" s="36">
        <v>871.86666666666667</v>
      </c>
      <c r="G185" s="36">
        <v>858.38333333333333</v>
      </c>
      <c r="H185" s="36">
        <v>903.58333333333337</v>
      </c>
      <c r="I185" s="36">
        <v>917.06666666666672</v>
      </c>
      <c r="J185" s="36">
        <v>926.18333333333339</v>
      </c>
      <c r="K185" s="31">
        <v>907.95</v>
      </c>
      <c r="L185" s="31">
        <v>885.35</v>
      </c>
      <c r="M185" s="31">
        <v>11.13273</v>
      </c>
      <c r="N185" s="1"/>
      <c r="O185" s="1"/>
    </row>
    <row r="186" spans="1:15" ht="12.75" customHeight="1">
      <c r="A186" s="51">
        <v>181</v>
      </c>
      <c r="B186" s="53" t="s">
        <v>216</v>
      </c>
      <c r="C186" s="31">
        <v>828.5</v>
      </c>
      <c r="D186" s="36">
        <v>823.75</v>
      </c>
      <c r="E186" s="36">
        <v>812.5</v>
      </c>
      <c r="F186" s="36">
        <v>796.5</v>
      </c>
      <c r="G186" s="36">
        <v>785.25</v>
      </c>
      <c r="H186" s="36">
        <v>839.75</v>
      </c>
      <c r="I186" s="36">
        <v>851</v>
      </c>
      <c r="J186" s="36">
        <v>867</v>
      </c>
      <c r="K186" s="31">
        <v>835</v>
      </c>
      <c r="L186" s="31">
        <v>807.75</v>
      </c>
      <c r="M186" s="31">
        <v>14.848839999999999</v>
      </c>
      <c r="N186" s="1"/>
      <c r="O186" s="1"/>
    </row>
    <row r="187" spans="1:15" ht="12.75" customHeight="1">
      <c r="A187" s="51">
        <v>182</v>
      </c>
      <c r="B187" s="53" t="s">
        <v>228</v>
      </c>
      <c r="C187" s="31">
        <v>2584.1999999999998</v>
      </c>
      <c r="D187" s="36">
        <v>2568.7833333333333</v>
      </c>
      <c r="E187" s="36">
        <v>2535.4166666666665</v>
      </c>
      <c r="F187" s="36">
        <v>2486.6333333333332</v>
      </c>
      <c r="G187" s="36">
        <v>2453.2666666666664</v>
      </c>
      <c r="H187" s="36">
        <v>2617.5666666666666</v>
      </c>
      <c r="I187" s="36">
        <v>2650.9333333333334</v>
      </c>
      <c r="J187" s="36">
        <v>2699.7166666666667</v>
      </c>
      <c r="K187" s="31">
        <v>2602.15</v>
      </c>
      <c r="L187" s="31">
        <v>2520</v>
      </c>
      <c r="M187" s="31">
        <v>24.774550000000001</v>
      </c>
      <c r="N187" s="1"/>
      <c r="O187" s="1"/>
    </row>
    <row r="188" spans="1:15" ht="12.75" customHeight="1">
      <c r="A188" s="51">
        <v>183</v>
      </c>
      <c r="B188" s="53" t="s">
        <v>217</v>
      </c>
      <c r="C188" s="31">
        <v>1103.75</v>
      </c>
      <c r="D188" s="36">
        <v>1110.6499999999999</v>
      </c>
      <c r="E188" s="36">
        <v>1088.2999999999997</v>
      </c>
      <c r="F188" s="36">
        <v>1072.8499999999999</v>
      </c>
      <c r="G188" s="36">
        <v>1050.4999999999998</v>
      </c>
      <c r="H188" s="36">
        <v>1126.0999999999997</v>
      </c>
      <c r="I188" s="36">
        <v>1148.4499999999996</v>
      </c>
      <c r="J188" s="36">
        <v>1163.8999999999996</v>
      </c>
      <c r="K188" s="31">
        <v>1133</v>
      </c>
      <c r="L188" s="31">
        <v>1095.2</v>
      </c>
      <c r="M188" s="31">
        <v>8.7225000000000001</v>
      </c>
      <c r="N188" s="1"/>
      <c r="O188" s="1"/>
    </row>
    <row r="189" spans="1:15" ht="12.75" customHeight="1">
      <c r="A189" s="51">
        <v>184</v>
      </c>
      <c r="B189" s="53" t="s">
        <v>218</v>
      </c>
      <c r="C189" s="31">
        <v>1970.85</v>
      </c>
      <c r="D189" s="36">
        <v>1977.7833333333335</v>
      </c>
      <c r="E189" s="36">
        <v>1949.7166666666672</v>
      </c>
      <c r="F189" s="36">
        <v>1928.5833333333337</v>
      </c>
      <c r="G189" s="36">
        <v>1900.5166666666673</v>
      </c>
      <c r="H189" s="36">
        <v>1998.916666666667</v>
      </c>
      <c r="I189" s="36">
        <v>2026.9833333333331</v>
      </c>
      <c r="J189" s="36">
        <v>2048.1166666666668</v>
      </c>
      <c r="K189" s="31">
        <v>2005.85</v>
      </c>
      <c r="L189" s="31">
        <v>1956.65</v>
      </c>
      <c r="M189" s="31">
        <v>6.0124399999999998</v>
      </c>
      <c r="N189" s="1"/>
      <c r="O189" s="1"/>
    </row>
    <row r="190" spans="1:15" ht="12.75" customHeight="1">
      <c r="A190" s="51">
        <v>185</v>
      </c>
      <c r="B190" s="53" t="s">
        <v>223</v>
      </c>
      <c r="C190" s="31">
        <v>4397.1000000000004</v>
      </c>
      <c r="D190" s="36">
        <v>4393.8166666666666</v>
      </c>
      <c r="E190" s="36">
        <v>4368.333333333333</v>
      </c>
      <c r="F190" s="36">
        <v>4339.5666666666666</v>
      </c>
      <c r="G190" s="36">
        <v>4314.083333333333</v>
      </c>
      <c r="H190" s="36">
        <v>4422.583333333333</v>
      </c>
      <c r="I190" s="36">
        <v>4448.0666666666666</v>
      </c>
      <c r="J190" s="36">
        <v>4476.833333333333</v>
      </c>
      <c r="K190" s="31">
        <v>4419.3</v>
      </c>
      <c r="L190" s="31">
        <v>4365.05</v>
      </c>
      <c r="M190" s="31">
        <v>22.02244</v>
      </c>
      <c r="N190" s="1"/>
      <c r="O190" s="1"/>
    </row>
    <row r="191" spans="1:15" ht="12.75" customHeight="1">
      <c r="A191" s="51">
        <v>186</v>
      </c>
      <c r="B191" s="53" t="s">
        <v>219</v>
      </c>
      <c r="C191" s="31">
        <v>1208.3499999999999</v>
      </c>
      <c r="D191" s="36">
        <v>1204.1166666666666</v>
      </c>
      <c r="E191" s="36">
        <v>1192.2333333333331</v>
      </c>
      <c r="F191" s="36">
        <v>1176.1166666666666</v>
      </c>
      <c r="G191" s="36">
        <v>1164.2333333333331</v>
      </c>
      <c r="H191" s="36">
        <v>1220.2333333333331</v>
      </c>
      <c r="I191" s="36">
        <v>1232.1166666666668</v>
      </c>
      <c r="J191" s="36">
        <v>1248.2333333333331</v>
      </c>
      <c r="K191" s="31">
        <v>1216</v>
      </c>
      <c r="L191" s="31">
        <v>1188</v>
      </c>
      <c r="M191" s="31">
        <v>16.753630000000001</v>
      </c>
      <c r="N191" s="1"/>
      <c r="O191" s="1"/>
    </row>
    <row r="192" spans="1:15" ht="12.75" customHeight="1">
      <c r="A192" s="51">
        <v>187</v>
      </c>
      <c r="B192" s="53" t="s">
        <v>291</v>
      </c>
      <c r="C192" s="31">
        <v>6942.95</v>
      </c>
      <c r="D192" s="36">
        <v>6958.05</v>
      </c>
      <c r="E192" s="36">
        <v>6904.25</v>
      </c>
      <c r="F192" s="36">
        <v>6865.55</v>
      </c>
      <c r="G192" s="36">
        <v>6811.75</v>
      </c>
      <c r="H192" s="36">
        <v>6996.75</v>
      </c>
      <c r="I192" s="36">
        <v>7050.5500000000011</v>
      </c>
      <c r="J192" s="36">
        <v>7089.25</v>
      </c>
      <c r="K192" s="31">
        <v>7011.85</v>
      </c>
      <c r="L192" s="31">
        <v>6919.35</v>
      </c>
      <c r="M192" s="31">
        <v>0.55664999999999998</v>
      </c>
      <c r="N192" s="1"/>
      <c r="O192" s="1"/>
    </row>
    <row r="193" spans="1:15" ht="12.75" customHeight="1">
      <c r="A193" s="51">
        <v>188</v>
      </c>
      <c r="B193" s="53" t="s">
        <v>495</v>
      </c>
      <c r="C193" s="31">
        <v>783.55</v>
      </c>
      <c r="D193" s="36">
        <v>788.11666666666667</v>
      </c>
      <c r="E193" s="36">
        <v>773.43333333333339</v>
      </c>
      <c r="F193" s="36">
        <v>763.31666666666672</v>
      </c>
      <c r="G193" s="36">
        <v>748.63333333333344</v>
      </c>
      <c r="H193" s="36">
        <v>798.23333333333335</v>
      </c>
      <c r="I193" s="36">
        <v>812.91666666666652</v>
      </c>
      <c r="J193" s="36">
        <v>823.0333333333333</v>
      </c>
      <c r="K193" s="31">
        <v>802.8</v>
      </c>
      <c r="L193" s="31">
        <v>778</v>
      </c>
      <c r="M193" s="31">
        <v>17.009370000000001</v>
      </c>
      <c r="N193" s="1"/>
      <c r="O193" s="1"/>
    </row>
    <row r="194" spans="1:15" ht="12.75" customHeight="1">
      <c r="A194" s="51">
        <v>189</v>
      </c>
      <c r="B194" s="53" t="s">
        <v>220</v>
      </c>
      <c r="C194" s="31">
        <v>1144.4000000000001</v>
      </c>
      <c r="D194" s="36">
        <v>1152.3</v>
      </c>
      <c r="E194" s="36">
        <v>1128.5999999999999</v>
      </c>
      <c r="F194" s="36">
        <v>1112.8</v>
      </c>
      <c r="G194" s="36">
        <v>1089.0999999999999</v>
      </c>
      <c r="H194" s="36">
        <v>1168.0999999999999</v>
      </c>
      <c r="I194" s="36">
        <v>1191.8000000000002</v>
      </c>
      <c r="J194" s="36">
        <v>1207.5999999999999</v>
      </c>
      <c r="K194" s="31">
        <v>1176</v>
      </c>
      <c r="L194" s="31">
        <v>1136.5</v>
      </c>
      <c r="M194" s="31">
        <v>143.75948</v>
      </c>
      <c r="N194" s="1"/>
      <c r="O194" s="1"/>
    </row>
    <row r="195" spans="1:15" ht="12.75" customHeight="1">
      <c r="A195" s="51">
        <v>190</v>
      </c>
      <c r="B195" s="53" t="s">
        <v>221</v>
      </c>
      <c r="C195" s="31">
        <v>464.4</v>
      </c>
      <c r="D195" s="36">
        <v>461.43333333333334</v>
      </c>
      <c r="E195" s="36">
        <v>457.01666666666665</v>
      </c>
      <c r="F195" s="36">
        <v>449.63333333333333</v>
      </c>
      <c r="G195" s="36">
        <v>445.21666666666664</v>
      </c>
      <c r="H195" s="36">
        <v>468.81666666666666</v>
      </c>
      <c r="I195" s="36">
        <v>473.23333333333329</v>
      </c>
      <c r="J195" s="36">
        <v>480.61666666666667</v>
      </c>
      <c r="K195" s="31">
        <v>465.85</v>
      </c>
      <c r="L195" s="31">
        <v>454.05</v>
      </c>
      <c r="M195" s="31">
        <v>340.19551999999999</v>
      </c>
      <c r="N195" s="1"/>
      <c r="O195" s="1"/>
    </row>
    <row r="196" spans="1:15" ht="12.75" customHeight="1">
      <c r="A196" s="51">
        <v>191</v>
      </c>
      <c r="B196" s="53" t="s">
        <v>222</v>
      </c>
      <c r="C196" s="31">
        <v>163.06</v>
      </c>
      <c r="D196" s="36">
        <v>164.30333333333331</v>
      </c>
      <c r="E196" s="36">
        <v>159.65666666666664</v>
      </c>
      <c r="F196" s="36">
        <v>156.25333333333333</v>
      </c>
      <c r="G196" s="36">
        <v>151.60666666666665</v>
      </c>
      <c r="H196" s="36">
        <v>167.70666666666662</v>
      </c>
      <c r="I196" s="36">
        <v>172.35333333333332</v>
      </c>
      <c r="J196" s="36">
        <v>175.7566666666666</v>
      </c>
      <c r="K196" s="31">
        <v>168.95</v>
      </c>
      <c r="L196" s="31">
        <v>160.9</v>
      </c>
      <c r="M196" s="31">
        <v>1183.41338</v>
      </c>
      <c r="N196" s="1"/>
      <c r="O196" s="1"/>
    </row>
    <row r="197" spans="1:15" ht="12.75" customHeight="1">
      <c r="A197" s="51">
        <v>192</v>
      </c>
      <c r="B197" s="53" t="s">
        <v>224</v>
      </c>
      <c r="C197" s="31">
        <v>1544.45</v>
      </c>
      <c r="D197" s="36">
        <v>1550.3499999999997</v>
      </c>
      <c r="E197" s="36">
        <v>1531.6999999999994</v>
      </c>
      <c r="F197" s="36">
        <v>1518.9499999999996</v>
      </c>
      <c r="G197" s="36">
        <v>1500.2999999999993</v>
      </c>
      <c r="H197" s="36">
        <v>1563.0999999999995</v>
      </c>
      <c r="I197" s="36">
        <v>1581.7499999999995</v>
      </c>
      <c r="J197" s="36">
        <v>1594.4999999999995</v>
      </c>
      <c r="K197" s="31">
        <v>1569</v>
      </c>
      <c r="L197" s="31">
        <v>1537.6</v>
      </c>
      <c r="M197" s="31">
        <v>13.15921</v>
      </c>
      <c r="N197" s="1"/>
      <c r="O197" s="1"/>
    </row>
    <row r="198" spans="1:15" ht="12.75" customHeight="1">
      <c r="A198" s="51">
        <v>193</v>
      </c>
      <c r="B198" s="53" t="s">
        <v>202</v>
      </c>
      <c r="C198" s="31">
        <v>825.1</v>
      </c>
      <c r="D198" s="36">
        <v>824.9</v>
      </c>
      <c r="E198" s="36">
        <v>819</v>
      </c>
      <c r="F198" s="36">
        <v>812.9</v>
      </c>
      <c r="G198" s="36">
        <v>807</v>
      </c>
      <c r="H198" s="36">
        <v>831</v>
      </c>
      <c r="I198" s="36">
        <v>836.89999999999986</v>
      </c>
      <c r="J198" s="36">
        <v>843</v>
      </c>
      <c r="K198" s="31">
        <v>830.8</v>
      </c>
      <c r="L198" s="31">
        <v>818.8</v>
      </c>
      <c r="M198" s="31">
        <v>7.4258699999999997</v>
      </c>
      <c r="N198" s="1"/>
      <c r="O198" s="1"/>
    </row>
    <row r="199" spans="1:15" ht="12.75" customHeight="1">
      <c r="A199" s="51">
        <v>194</v>
      </c>
      <c r="B199" s="53" t="s">
        <v>225</v>
      </c>
      <c r="C199" s="31">
        <v>3468.35</v>
      </c>
      <c r="D199" s="36">
        <v>3467.6166666666668</v>
      </c>
      <c r="E199" s="36">
        <v>3443.2333333333336</v>
      </c>
      <c r="F199" s="36">
        <v>3418.1166666666668</v>
      </c>
      <c r="G199" s="36">
        <v>3393.7333333333336</v>
      </c>
      <c r="H199" s="36">
        <v>3492.7333333333336</v>
      </c>
      <c r="I199" s="36">
        <v>3517.1166666666668</v>
      </c>
      <c r="J199" s="36">
        <v>3542.2333333333336</v>
      </c>
      <c r="K199" s="31">
        <v>3492</v>
      </c>
      <c r="L199" s="31">
        <v>3442.5</v>
      </c>
      <c r="M199" s="31">
        <v>8.7939900000000009</v>
      </c>
      <c r="N199" s="1"/>
      <c r="O199" s="1"/>
    </row>
    <row r="200" spans="1:15" ht="12.75" customHeight="1">
      <c r="A200" s="51">
        <v>195</v>
      </c>
      <c r="B200" s="53" t="s">
        <v>226</v>
      </c>
      <c r="C200" s="31">
        <v>3205</v>
      </c>
      <c r="D200" s="36">
        <v>3207.1333333333337</v>
      </c>
      <c r="E200" s="36">
        <v>3157.9166666666674</v>
      </c>
      <c r="F200" s="36">
        <v>3110.8333333333339</v>
      </c>
      <c r="G200" s="36">
        <v>3061.6166666666677</v>
      </c>
      <c r="H200" s="36">
        <v>3254.2166666666672</v>
      </c>
      <c r="I200" s="36">
        <v>3303.4333333333334</v>
      </c>
      <c r="J200" s="36">
        <v>3350.5166666666669</v>
      </c>
      <c r="K200" s="31">
        <v>3256.35</v>
      </c>
      <c r="L200" s="31">
        <v>3160.05</v>
      </c>
      <c r="M200" s="31">
        <v>4.0074500000000004</v>
      </c>
      <c r="N200" s="1"/>
      <c r="O200" s="1"/>
    </row>
    <row r="201" spans="1:15" ht="12.75" customHeight="1">
      <c r="A201" s="51">
        <v>196</v>
      </c>
      <c r="B201" s="53" t="s">
        <v>293</v>
      </c>
      <c r="C201" s="31">
        <v>1827.3</v>
      </c>
      <c r="D201" s="36">
        <v>1841.1000000000001</v>
      </c>
      <c r="E201" s="36">
        <v>1786.2000000000003</v>
      </c>
      <c r="F201" s="36">
        <v>1745.1000000000001</v>
      </c>
      <c r="G201" s="36">
        <v>1690.2000000000003</v>
      </c>
      <c r="H201" s="36">
        <v>1882.2000000000003</v>
      </c>
      <c r="I201" s="36">
        <v>1937.1000000000004</v>
      </c>
      <c r="J201" s="36">
        <v>1978.2000000000003</v>
      </c>
      <c r="K201" s="31">
        <v>1896</v>
      </c>
      <c r="L201" s="31">
        <v>1800</v>
      </c>
      <c r="M201" s="31">
        <v>37.468809999999998</v>
      </c>
      <c r="N201" s="1"/>
      <c r="O201" s="1"/>
    </row>
    <row r="202" spans="1:15" ht="12.75" customHeight="1">
      <c r="A202" s="51">
        <v>197</v>
      </c>
      <c r="B202" s="53" t="s">
        <v>227</v>
      </c>
      <c r="C202" s="31">
        <v>5770.8</v>
      </c>
      <c r="D202" s="36">
        <v>5795.916666666667</v>
      </c>
      <c r="E202" s="36">
        <v>5697.8333333333339</v>
      </c>
      <c r="F202" s="36">
        <v>5624.8666666666668</v>
      </c>
      <c r="G202" s="36">
        <v>5526.7833333333338</v>
      </c>
      <c r="H202" s="36">
        <v>5868.8833333333341</v>
      </c>
      <c r="I202" s="36">
        <v>5966.9666666666681</v>
      </c>
      <c r="J202" s="36">
        <v>6039.9333333333343</v>
      </c>
      <c r="K202" s="31">
        <v>5894</v>
      </c>
      <c r="L202" s="31">
        <v>5722.95</v>
      </c>
      <c r="M202" s="31">
        <v>7.6756200000000003</v>
      </c>
      <c r="N202" s="1"/>
      <c r="O202" s="1"/>
    </row>
    <row r="203" spans="1:15" ht="12.75" customHeight="1">
      <c r="A203" s="51">
        <v>198</v>
      </c>
      <c r="B203" s="53" t="s">
        <v>295</v>
      </c>
      <c r="C203" s="31">
        <v>4089.85</v>
      </c>
      <c r="D203" s="36">
        <v>4098.7166666666662</v>
      </c>
      <c r="E203" s="36">
        <v>4026.2833333333328</v>
      </c>
      <c r="F203" s="36">
        <v>3962.7166666666667</v>
      </c>
      <c r="G203" s="36">
        <v>3890.2833333333333</v>
      </c>
      <c r="H203" s="36">
        <v>4162.2833333333328</v>
      </c>
      <c r="I203" s="36">
        <v>4234.7166666666653</v>
      </c>
      <c r="J203" s="36">
        <v>4298.2833333333319</v>
      </c>
      <c r="K203" s="31">
        <v>4171.1499999999996</v>
      </c>
      <c r="L203" s="31">
        <v>4035.15</v>
      </c>
      <c r="M203" s="31">
        <v>2.7818900000000002</v>
      </c>
      <c r="N203" s="1"/>
      <c r="O203" s="1"/>
    </row>
    <row r="204" spans="1:15" ht="12.75" customHeight="1">
      <c r="A204" s="51">
        <v>199</v>
      </c>
      <c r="B204" s="53" t="s">
        <v>231</v>
      </c>
      <c r="C204" s="31">
        <v>560.45000000000005</v>
      </c>
      <c r="D204" s="36">
        <v>564.85</v>
      </c>
      <c r="E204" s="36">
        <v>552.70000000000005</v>
      </c>
      <c r="F204" s="36">
        <v>544.95000000000005</v>
      </c>
      <c r="G204" s="36">
        <v>532.80000000000007</v>
      </c>
      <c r="H204" s="36">
        <v>572.6</v>
      </c>
      <c r="I204" s="36">
        <v>584.74999999999989</v>
      </c>
      <c r="J204" s="36">
        <v>592.5</v>
      </c>
      <c r="K204" s="31">
        <v>577</v>
      </c>
      <c r="L204" s="31">
        <v>557.1</v>
      </c>
      <c r="M204" s="31">
        <v>19.00787</v>
      </c>
      <c r="N204" s="1"/>
      <c r="O204" s="1"/>
    </row>
    <row r="205" spans="1:15" ht="12.75" customHeight="1">
      <c r="A205" s="51">
        <v>200</v>
      </c>
      <c r="B205" s="53" t="s">
        <v>230</v>
      </c>
      <c r="C205" s="31">
        <v>11984.5</v>
      </c>
      <c r="D205" s="36">
        <v>11940.1</v>
      </c>
      <c r="E205" s="36">
        <v>11847.900000000001</v>
      </c>
      <c r="F205" s="36">
        <v>11711.300000000001</v>
      </c>
      <c r="G205" s="36">
        <v>11619.100000000002</v>
      </c>
      <c r="H205" s="36">
        <v>12076.7</v>
      </c>
      <c r="I205" s="36">
        <v>12168.900000000001</v>
      </c>
      <c r="J205" s="36">
        <v>12305.5</v>
      </c>
      <c r="K205" s="31">
        <v>12032.3</v>
      </c>
      <c r="L205" s="31">
        <v>11803.5</v>
      </c>
      <c r="M205" s="31">
        <v>2.5012599999999998</v>
      </c>
      <c r="N205" s="1"/>
      <c r="O205" s="1"/>
    </row>
    <row r="206" spans="1:15" ht="12.75" customHeight="1">
      <c r="A206" s="51">
        <v>201</v>
      </c>
      <c r="B206" s="53" t="s">
        <v>296</v>
      </c>
      <c r="C206" s="31">
        <v>135.26</v>
      </c>
      <c r="D206" s="36">
        <v>135.25</v>
      </c>
      <c r="E206" s="36">
        <v>134.41</v>
      </c>
      <c r="F206" s="36">
        <v>133.56</v>
      </c>
      <c r="G206" s="36">
        <v>132.72</v>
      </c>
      <c r="H206" s="36">
        <v>136.1</v>
      </c>
      <c r="I206" s="36">
        <v>136.94000000000003</v>
      </c>
      <c r="J206" s="36">
        <v>137.79</v>
      </c>
      <c r="K206" s="31">
        <v>136.09</v>
      </c>
      <c r="L206" s="31">
        <v>134.4</v>
      </c>
      <c r="M206" s="31">
        <v>75.005939999999995</v>
      </c>
      <c r="N206" s="1"/>
      <c r="O206" s="1"/>
    </row>
    <row r="207" spans="1:15" ht="12.75" customHeight="1">
      <c r="A207" s="51">
        <v>202</v>
      </c>
      <c r="B207" s="53" t="s">
        <v>229</v>
      </c>
      <c r="C207" s="31">
        <v>2001.4</v>
      </c>
      <c r="D207" s="36">
        <v>2014.4333333333334</v>
      </c>
      <c r="E207" s="36">
        <v>1985.9166666666667</v>
      </c>
      <c r="F207" s="36">
        <v>1970.4333333333334</v>
      </c>
      <c r="G207" s="36">
        <v>1941.9166666666667</v>
      </c>
      <c r="H207" s="36">
        <v>2029.9166666666667</v>
      </c>
      <c r="I207" s="36">
        <v>2058.4333333333334</v>
      </c>
      <c r="J207" s="36">
        <v>2073.916666666667</v>
      </c>
      <c r="K207" s="31">
        <v>2042.95</v>
      </c>
      <c r="L207" s="31">
        <v>1998.95</v>
      </c>
      <c r="M207" s="31">
        <v>5.3259499999999997</v>
      </c>
      <c r="N207" s="1"/>
      <c r="O207" s="1"/>
    </row>
    <row r="208" spans="1:15" ht="12.75" customHeight="1">
      <c r="A208" s="51">
        <v>203</v>
      </c>
      <c r="B208" s="53" t="s">
        <v>884</v>
      </c>
      <c r="C208" s="31">
        <v>1413.75</v>
      </c>
      <c r="D208" s="36">
        <v>1413.6000000000001</v>
      </c>
      <c r="E208" s="36">
        <v>1406.2000000000003</v>
      </c>
      <c r="F208" s="36">
        <v>1398.65</v>
      </c>
      <c r="G208" s="36">
        <v>1391.2500000000002</v>
      </c>
      <c r="H208" s="36">
        <v>1421.1500000000003</v>
      </c>
      <c r="I208" s="36">
        <v>1428.5500000000004</v>
      </c>
      <c r="J208" s="36">
        <v>1436.1000000000004</v>
      </c>
      <c r="K208" s="31">
        <v>1421</v>
      </c>
      <c r="L208" s="31">
        <v>1406.05</v>
      </c>
      <c r="M208" s="31">
        <v>4.8992500000000003</v>
      </c>
      <c r="N208" s="1"/>
      <c r="O208" s="1"/>
    </row>
    <row r="209" spans="1:15" ht="12.75" customHeight="1">
      <c r="A209" s="51">
        <v>204</v>
      </c>
      <c r="B209" s="53" t="s">
        <v>297</v>
      </c>
      <c r="C209" s="31">
        <v>1575.75</v>
      </c>
      <c r="D209" s="36">
        <v>1577.2666666666667</v>
      </c>
      <c r="E209" s="36">
        <v>1561.5333333333333</v>
      </c>
      <c r="F209" s="36">
        <v>1547.3166666666666</v>
      </c>
      <c r="G209" s="36">
        <v>1531.5833333333333</v>
      </c>
      <c r="H209" s="36">
        <v>1591.4833333333333</v>
      </c>
      <c r="I209" s="36">
        <v>1607.2166666666665</v>
      </c>
      <c r="J209" s="36">
        <v>1621.4333333333334</v>
      </c>
      <c r="K209" s="31">
        <v>1593</v>
      </c>
      <c r="L209" s="31">
        <v>1563.05</v>
      </c>
      <c r="M209" s="31">
        <v>16.601769999999998</v>
      </c>
      <c r="N209" s="1"/>
      <c r="O209" s="1"/>
    </row>
    <row r="210" spans="1:15" ht="12.75" customHeight="1">
      <c r="A210" s="51">
        <v>205</v>
      </c>
      <c r="B210" s="53" t="s">
        <v>232</v>
      </c>
      <c r="C210" s="31">
        <v>448.1</v>
      </c>
      <c r="D210" s="36">
        <v>451.3</v>
      </c>
      <c r="E210" s="36">
        <v>440.35</v>
      </c>
      <c r="F210" s="36">
        <v>432.6</v>
      </c>
      <c r="G210" s="36">
        <v>421.65000000000003</v>
      </c>
      <c r="H210" s="36">
        <v>459.05</v>
      </c>
      <c r="I210" s="36">
        <v>469.99999999999994</v>
      </c>
      <c r="J210" s="36">
        <v>477.75</v>
      </c>
      <c r="K210" s="31">
        <v>462.25</v>
      </c>
      <c r="L210" s="31">
        <v>443.55</v>
      </c>
      <c r="M210" s="31">
        <v>197.49879999999999</v>
      </c>
      <c r="N210" s="1"/>
      <c r="O210" s="1"/>
    </row>
    <row r="211" spans="1:15" ht="12.75" customHeight="1">
      <c r="A211" s="51">
        <v>206</v>
      </c>
      <c r="B211" s="53" t="s">
        <v>137</v>
      </c>
      <c r="C211" s="31">
        <v>15.99</v>
      </c>
      <c r="D211" s="36">
        <v>16.076666666666664</v>
      </c>
      <c r="E211" s="36">
        <v>15.783333333333328</v>
      </c>
      <c r="F211" s="36">
        <v>15.576666666666663</v>
      </c>
      <c r="G211" s="36">
        <v>15.283333333333326</v>
      </c>
      <c r="H211" s="36">
        <v>16.283333333333331</v>
      </c>
      <c r="I211" s="36">
        <v>16.576666666666668</v>
      </c>
      <c r="J211" s="36">
        <v>16.783333333333331</v>
      </c>
      <c r="K211" s="31">
        <v>16.37</v>
      </c>
      <c r="L211" s="31">
        <v>15.87</v>
      </c>
      <c r="M211" s="31">
        <v>3623.9526999999998</v>
      </c>
      <c r="N211" s="1"/>
      <c r="O211" s="1"/>
    </row>
    <row r="212" spans="1:15" ht="12.75" customHeight="1">
      <c r="A212" s="51">
        <v>207</v>
      </c>
      <c r="B212" s="53" t="s">
        <v>233</v>
      </c>
      <c r="C212" s="31">
        <v>1536.65</v>
      </c>
      <c r="D212" s="36">
        <v>1535.3</v>
      </c>
      <c r="E212" s="36">
        <v>1521.3</v>
      </c>
      <c r="F212" s="36">
        <v>1505.95</v>
      </c>
      <c r="G212" s="36">
        <v>1491.95</v>
      </c>
      <c r="H212" s="36">
        <v>1550.6499999999999</v>
      </c>
      <c r="I212" s="36">
        <v>1564.6499999999999</v>
      </c>
      <c r="J212" s="36">
        <v>1579.9999999999998</v>
      </c>
      <c r="K212" s="31">
        <v>1549.3</v>
      </c>
      <c r="L212" s="31">
        <v>1519.95</v>
      </c>
      <c r="M212" s="31">
        <v>6.2796399999999997</v>
      </c>
      <c r="N212" s="1"/>
      <c r="O212" s="1"/>
    </row>
    <row r="213" spans="1:15" ht="12.75" customHeight="1">
      <c r="A213" s="51">
        <v>208</v>
      </c>
      <c r="B213" s="53" t="s">
        <v>234</v>
      </c>
      <c r="C213" s="31">
        <v>521.54999999999995</v>
      </c>
      <c r="D213" s="36">
        <v>521.94999999999993</v>
      </c>
      <c r="E213" s="36">
        <v>517.09999999999991</v>
      </c>
      <c r="F213" s="36">
        <v>512.65</v>
      </c>
      <c r="G213" s="36">
        <v>507.79999999999995</v>
      </c>
      <c r="H213" s="36">
        <v>526.39999999999986</v>
      </c>
      <c r="I213" s="36">
        <v>531.25</v>
      </c>
      <c r="J213" s="36">
        <v>535.69999999999982</v>
      </c>
      <c r="K213" s="31">
        <v>526.79999999999995</v>
      </c>
      <c r="L213" s="31">
        <v>517.5</v>
      </c>
      <c r="M213" s="31">
        <v>53.798760000000001</v>
      </c>
      <c r="N213" s="1"/>
      <c r="O213" s="1"/>
    </row>
    <row r="214" spans="1:15" ht="12.75" customHeight="1">
      <c r="A214" s="51">
        <v>209</v>
      </c>
      <c r="B214" s="53" t="s">
        <v>299</v>
      </c>
      <c r="C214" s="31">
        <v>26.28</v>
      </c>
      <c r="D214" s="36">
        <v>26.47666666666667</v>
      </c>
      <c r="E214" s="36">
        <v>26.013333333333339</v>
      </c>
      <c r="F214" s="36">
        <v>25.74666666666667</v>
      </c>
      <c r="G214" s="36">
        <v>25.283333333333339</v>
      </c>
      <c r="H214" s="36">
        <v>26.743333333333339</v>
      </c>
      <c r="I214" s="36">
        <v>27.206666666666671</v>
      </c>
      <c r="J214" s="36">
        <v>27.47333333333334</v>
      </c>
      <c r="K214" s="31">
        <v>26.94</v>
      </c>
      <c r="L214" s="31">
        <v>26.21</v>
      </c>
      <c r="M214" s="31">
        <v>2525.0922399999999</v>
      </c>
      <c r="N214" s="1"/>
      <c r="O214" s="1"/>
    </row>
    <row r="215" spans="1:15" ht="12.75" customHeight="1">
      <c r="A215" s="51">
        <v>210</v>
      </c>
      <c r="B215" s="53" t="s">
        <v>235</v>
      </c>
      <c r="C215" s="31">
        <v>141.77000000000001</v>
      </c>
      <c r="D215" s="36">
        <v>144.32333333333335</v>
      </c>
      <c r="E215" s="36">
        <v>138.44666666666672</v>
      </c>
      <c r="F215" s="36">
        <v>135.12333333333336</v>
      </c>
      <c r="G215" s="36">
        <v>129.24666666666673</v>
      </c>
      <c r="H215" s="36">
        <v>147.6466666666667</v>
      </c>
      <c r="I215" s="36">
        <v>153.52333333333331</v>
      </c>
      <c r="J215" s="36">
        <v>156.84666666666669</v>
      </c>
      <c r="K215" s="31">
        <v>150.19999999999999</v>
      </c>
      <c r="L215" s="31">
        <v>141</v>
      </c>
      <c r="M215" s="31">
        <v>238.49671000000001</v>
      </c>
      <c r="N215" s="1"/>
      <c r="O215" s="1"/>
    </row>
    <row r="216" spans="1:15" ht="12.75" customHeight="1">
      <c r="A216" s="51">
        <v>211</v>
      </c>
      <c r="B216" s="53" t="s">
        <v>300</v>
      </c>
      <c r="C216" s="31">
        <v>234.09</v>
      </c>
      <c r="D216" s="36">
        <v>233.36333333333334</v>
      </c>
      <c r="E216" s="36">
        <v>228.72666666666669</v>
      </c>
      <c r="F216" s="36">
        <v>223.36333333333334</v>
      </c>
      <c r="G216" s="36">
        <v>218.72666666666669</v>
      </c>
      <c r="H216" s="36">
        <v>238.72666666666669</v>
      </c>
      <c r="I216" s="36">
        <v>243.36333333333334</v>
      </c>
      <c r="J216" s="36">
        <v>248.72666666666669</v>
      </c>
      <c r="K216" s="31">
        <v>238</v>
      </c>
      <c r="L216" s="31">
        <v>228</v>
      </c>
      <c r="M216" s="31">
        <v>878.88742000000002</v>
      </c>
      <c r="N216" s="1"/>
      <c r="O216" s="1"/>
    </row>
    <row r="217" spans="1:15" ht="12.75" customHeight="1">
      <c r="A217" s="51">
        <v>212</v>
      </c>
      <c r="B217" s="53" t="s">
        <v>236</v>
      </c>
      <c r="C217" s="31">
        <v>1241.4000000000001</v>
      </c>
      <c r="D217" s="36">
        <v>1247.3166666666666</v>
      </c>
      <c r="E217" s="36">
        <v>1229.6333333333332</v>
      </c>
      <c r="F217" s="36">
        <v>1217.8666666666666</v>
      </c>
      <c r="G217" s="36">
        <v>1200.1833333333332</v>
      </c>
      <c r="H217" s="36">
        <v>1259.0833333333333</v>
      </c>
      <c r="I217" s="36">
        <v>1276.7666666666667</v>
      </c>
      <c r="J217" s="36">
        <v>1288.5333333333333</v>
      </c>
      <c r="K217" s="31">
        <v>1265</v>
      </c>
      <c r="L217" s="31">
        <v>1235.55</v>
      </c>
      <c r="M217" s="31">
        <v>12.980359999999999</v>
      </c>
      <c r="N217" s="1"/>
      <c r="O217" s="1"/>
    </row>
    <row r="218" spans="1:15" ht="12.75" customHeight="1">
      <c r="A218" s="54"/>
      <c r="B218" s="198"/>
      <c r="C218" s="282"/>
      <c r="D218" s="282"/>
      <c r="E218" s="282"/>
      <c r="F218" s="282"/>
      <c r="G218" s="282"/>
      <c r="H218" s="282"/>
      <c r="I218" s="282"/>
      <c r="J218" s="282"/>
      <c r="K218" s="282"/>
      <c r="L218" s="283"/>
      <c r="M218" s="198"/>
      <c r="N218" s="198"/>
      <c r="O218" s="198"/>
    </row>
    <row r="219" spans="1:15" ht="12.75" customHeight="1">
      <c r="A219" s="54"/>
      <c r="N219" s="1"/>
      <c r="O219" s="1"/>
    </row>
    <row r="220" spans="1:15" ht="12.75" customHeight="1">
      <c r="A220" s="57" t="s">
        <v>301</v>
      </c>
      <c r="N220" s="1"/>
      <c r="O220" s="1"/>
    </row>
    <row r="221" spans="1:15" ht="12.75" customHeight="1">
      <c r="A221" s="58" t="s">
        <v>302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303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237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238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239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240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241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242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243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244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245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246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247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248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249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250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251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04"/>
      <c r="B1" s="305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304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45506</v>
      </c>
      <c r="L6" s="1"/>
      <c r="M6" s="1"/>
      <c r="N6" s="1"/>
      <c r="O6" s="1"/>
    </row>
    <row r="7" spans="1:15" ht="12.75" customHeight="1">
      <c r="B7" s="1"/>
      <c r="C7" s="1" t="s">
        <v>305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298" t="s">
        <v>16</v>
      </c>
      <c r="B9" s="300" t="s">
        <v>18</v>
      </c>
      <c r="C9" s="303" t="s">
        <v>20</v>
      </c>
      <c r="D9" s="303" t="s">
        <v>21</v>
      </c>
      <c r="E9" s="295" t="s">
        <v>22</v>
      </c>
      <c r="F9" s="296"/>
      <c r="G9" s="297"/>
      <c r="H9" s="295" t="s">
        <v>23</v>
      </c>
      <c r="I9" s="296"/>
      <c r="J9" s="297"/>
      <c r="K9" s="26"/>
      <c r="L9" s="27"/>
      <c r="M9" s="48"/>
      <c r="N9" s="1"/>
      <c r="O9" s="1"/>
    </row>
    <row r="10" spans="1:15" ht="42.75" customHeight="1">
      <c r="A10" s="299"/>
      <c r="B10" s="302"/>
      <c r="C10" s="302"/>
      <c r="D10" s="30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252</v>
      </c>
      <c r="N10" s="1"/>
      <c r="O10" s="1"/>
    </row>
    <row r="11" spans="1:15" ht="12" customHeight="1">
      <c r="A11" s="33">
        <v>1</v>
      </c>
      <c r="B11" s="53" t="s">
        <v>306</v>
      </c>
      <c r="C11" s="31">
        <v>1099.1500000000001</v>
      </c>
      <c r="D11" s="36">
        <v>1134.8833333333334</v>
      </c>
      <c r="E11" s="36">
        <v>1054.7666666666669</v>
      </c>
      <c r="F11" s="36">
        <v>1010.3833333333334</v>
      </c>
      <c r="G11" s="36">
        <v>930.26666666666688</v>
      </c>
      <c r="H11" s="36">
        <v>1179.2666666666669</v>
      </c>
      <c r="I11" s="36">
        <v>1259.3833333333332</v>
      </c>
      <c r="J11" s="36">
        <v>1303.7666666666669</v>
      </c>
      <c r="K11" s="31">
        <v>1215</v>
      </c>
      <c r="L11" s="31">
        <v>1090.5</v>
      </c>
      <c r="M11" s="31">
        <v>40.066609999999997</v>
      </c>
      <c r="N11" s="1"/>
      <c r="O11" s="1"/>
    </row>
    <row r="12" spans="1:15" ht="12" customHeight="1">
      <c r="A12" s="33">
        <v>2</v>
      </c>
      <c r="B12" s="53" t="s">
        <v>307</v>
      </c>
      <c r="C12" s="31">
        <v>39320.15</v>
      </c>
      <c r="D12" s="36">
        <v>39467.833333333336</v>
      </c>
      <c r="E12" s="36">
        <v>39022.316666666673</v>
      </c>
      <c r="F12" s="36">
        <v>38724.483333333337</v>
      </c>
      <c r="G12" s="36">
        <v>38278.966666666674</v>
      </c>
      <c r="H12" s="36">
        <v>39765.666666666672</v>
      </c>
      <c r="I12" s="36">
        <v>40211.183333333334</v>
      </c>
      <c r="J12" s="36">
        <v>40509.01666666667</v>
      </c>
      <c r="K12" s="31">
        <v>39913.35</v>
      </c>
      <c r="L12" s="31">
        <v>39170</v>
      </c>
      <c r="M12" s="31">
        <v>0.18526999999999999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7769.8</v>
      </c>
      <c r="D13" s="36">
        <v>7817.5999999999995</v>
      </c>
      <c r="E13" s="36">
        <v>7687.1999999999989</v>
      </c>
      <c r="F13" s="36">
        <v>7604.5999999999995</v>
      </c>
      <c r="G13" s="36">
        <v>7474.1999999999989</v>
      </c>
      <c r="H13" s="36">
        <v>7900.1999999999989</v>
      </c>
      <c r="I13" s="36">
        <v>8030.5999999999985</v>
      </c>
      <c r="J13" s="36">
        <v>8113.1999999999989</v>
      </c>
      <c r="K13" s="31">
        <v>7948</v>
      </c>
      <c r="L13" s="31">
        <v>7735</v>
      </c>
      <c r="M13" s="31">
        <v>1.4351799999999999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2487.9</v>
      </c>
      <c r="D14" s="36">
        <v>2520.4833333333336</v>
      </c>
      <c r="E14" s="36">
        <v>2450.416666666667</v>
      </c>
      <c r="F14" s="36">
        <v>2412.9333333333334</v>
      </c>
      <c r="G14" s="36">
        <v>2342.8666666666668</v>
      </c>
      <c r="H14" s="36">
        <v>2557.9666666666672</v>
      </c>
      <c r="I14" s="36">
        <v>2628.0333333333338</v>
      </c>
      <c r="J14" s="36">
        <v>2665.5166666666673</v>
      </c>
      <c r="K14" s="31">
        <v>2590.5500000000002</v>
      </c>
      <c r="L14" s="31">
        <v>2483</v>
      </c>
      <c r="M14" s="31">
        <v>11.65948</v>
      </c>
      <c r="N14" s="1"/>
      <c r="O14" s="1"/>
    </row>
    <row r="15" spans="1:15" ht="12" customHeight="1">
      <c r="A15" s="33">
        <v>5</v>
      </c>
      <c r="B15" s="53" t="s">
        <v>308</v>
      </c>
      <c r="C15" s="31">
        <v>4516.3</v>
      </c>
      <c r="D15" s="36">
        <v>4556.8</v>
      </c>
      <c r="E15" s="36">
        <v>4447.5</v>
      </c>
      <c r="F15" s="36">
        <v>4378.7</v>
      </c>
      <c r="G15" s="36">
        <v>4269.3999999999996</v>
      </c>
      <c r="H15" s="36">
        <v>4625.6000000000004</v>
      </c>
      <c r="I15" s="36">
        <v>4734.9000000000015</v>
      </c>
      <c r="J15" s="36">
        <v>4803.7000000000007</v>
      </c>
      <c r="K15" s="31">
        <v>4666.1000000000004</v>
      </c>
      <c r="L15" s="31">
        <v>4488</v>
      </c>
      <c r="M15" s="31">
        <v>0.36758999999999997</v>
      </c>
      <c r="N15" s="1"/>
      <c r="O15" s="1"/>
    </row>
    <row r="16" spans="1:15" ht="12" customHeight="1">
      <c r="A16" s="33">
        <v>6</v>
      </c>
      <c r="B16" s="53" t="s">
        <v>309</v>
      </c>
      <c r="C16" s="31">
        <v>1476.05</v>
      </c>
      <c r="D16" s="36">
        <v>1483.8833333333332</v>
      </c>
      <c r="E16" s="36">
        <v>1460.9666666666665</v>
      </c>
      <c r="F16" s="36">
        <v>1445.8833333333332</v>
      </c>
      <c r="G16" s="36">
        <v>1422.9666666666665</v>
      </c>
      <c r="H16" s="36">
        <v>1498.9666666666665</v>
      </c>
      <c r="I16" s="36">
        <v>1521.8833333333334</v>
      </c>
      <c r="J16" s="36">
        <v>1536.9666666666665</v>
      </c>
      <c r="K16" s="31">
        <v>1506.8</v>
      </c>
      <c r="L16" s="31">
        <v>1468.8</v>
      </c>
      <c r="M16" s="31">
        <v>5.2161799999999996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644.75</v>
      </c>
      <c r="D17" s="36">
        <v>648.85</v>
      </c>
      <c r="E17" s="36">
        <v>637.85</v>
      </c>
      <c r="F17" s="36">
        <v>630.95000000000005</v>
      </c>
      <c r="G17" s="36">
        <v>619.95000000000005</v>
      </c>
      <c r="H17" s="36">
        <v>655.75</v>
      </c>
      <c r="I17" s="36">
        <v>666.75</v>
      </c>
      <c r="J17" s="36">
        <v>673.65</v>
      </c>
      <c r="K17" s="31">
        <v>659.85</v>
      </c>
      <c r="L17" s="31">
        <v>641.95000000000005</v>
      </c>
      <c r="M17" s="31">
        <v>16.37829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741.5</v>
      </c>
      <c r="D18" s="36">
        <v>744.01666666666677</v>
      </c>
      <c r="E18" s="36">
        <v>731.03333333333353</v>
      </c>
      <c r="F18" s="36">
        <v>720.56666666666672</v>
      </c>
      <c r="G18" s="36">
        <v>707.58333333333348</v>
      </c>
      <c r="H18" s="36">
        <v>754.48333333333358</v>
      </c>
      <c r="I18" s="36">
        <v>767.46666666666692</v>
      </c>
      <c r="J18" s="36">
        <v>777.93333333333362</v>
      </c>
      <c r="K18" s="31">
        <v>757</v>
      </c>
      <c r="L18" s="31">
        <v>733.55</v>
      </c>
      <c r="M18" s="31">
        <v>11.71604</v>
      </c>
      <c r="N18" s="1"/>
      <c r="O18" s="1"/>
    </row>
    <row r="19" spans="1:15" ht="12" customHeight="1">
      <c r="A19" s="33">
        <v>9</v>
      </c>
      <c r="B19" s="53" t="s">
        <v>310</v>
      </c>
      <c r="C19" s="31">
        <v>1664.1</v>
      </c>
      <c r="D19" s="36">
        <v>1676.3833333333332</v>
      </c>
      <c r="E19" s="36">
        <v>1647.7666666666664</v>
      </c>
      <c r="F19" s="36">
        <v>1631.4333333333332</v>
      </c>
      <c r="G19" s="36">
        <v>1602.8166666666664</v>
      </c>
      <c r="H19" s="36">
        <v>1692.7166666666665</v>
      </c>
      <c r="I19" s="36">
        <v>1721.3333333333333</v>
      </c>
      <c r="J19" s="36">
        <v>1737.6666666666665</v>
      </c>
      <c r="K19" s="31">
        <v>1705</v>
      </c>
      <c r="L19" s="31">
        <v>1660.05</v>
      </c>
      <c r="M19" s="31">
        <v>2.3187199999999999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28387.4</v>
      </c>
      <c r="D20" s="36">
        <v>28429.966666666664</v>
      </c>
      <c r="E20" s="36">
        <v>28241.133333333328</v>
      </c>
      <c r="F20" s="36">
        <v>28094.866666666665</v>
      </c>
      <c r="G20" s="36">
        <v>27906.033333333329</v>
      </c>
      <c r="H20" s="36">
        <v>28576.233333333326</v>
      </c>
      <c r="I20" s="36">
        <v>28765.066666666662</v>
      </c>
      <c r="J20" s="36">
        <v>28911.333333333325</v>
      </c>
      <c r="K20" s="31">
        <v>28618.799999999999</v>
      </c>
      <c r="L20" s="31">
        <v>28283.7</v>
      </c>
      <c r="M20" s="31">
        <v>4.7789999999999999E-2</v>
      </c>
      <c r="N20" s="1"/>
      <c r="O20" s="1"/>
    </row>
    <row r="21" spans="1:15" ht="12" customHeight="1">
      <c r="A21" s="33">
        <v>11</v>
      </c>
      <c r="B21" s="53" t="s">
        <v>781</v>
      </c>
      <c r="C21" s="31">
        <v>1360.35</v>
      </c>
      <c r="D21" s="36">
        <v>1369.3833333333332</v>
      </c>
      <c r="E21" s="36">
        <v>1346.6666666666665</v>
      </c>
      <c r="F21" s="36">
        <v>1332.9833333333333</v>
      </c>
      <c r="G21" s="36">
        <v>1310.2666666666667</v>
      </c>
      <c r="H21" s="36">
        <v>1383.0666666666664</v>
      </c>
      <c r="I21" s="36">
        <v>1405.7833333333331</v>
      </c>
      <c r="J21" s="36">
        <v>1419.4666666666662</v>
      </c>
      <c r="K21" s="31">
        <v>1392.1</v>
      </c>
      <c r="L21" s="31">
        <v>1355.7</v>
      </c>
      <c r="M21" s="31">
        <v>4.64161</v>
      </c>
      <c r="N21" s="1"/>
      <c r="O21" s="1"/>
    </row>
    <row r="22" spans="1:15" ht="12" customHeight="1">
      <c r="A22" s="33">
        <v>12</v>
      </c>
      <c r="B22" s="53" t="s">
        <v>823</v>
      </c>
      <c r="C22" s="31">
        <v>1275.2</v>
      </c>
      <c r="D22" s="36">
        <v>1247.7166666666665</v>
      </c>
      <c r="E22" s="36">
        <v>1147.4333333333329</v>
      </c>
      <c r="F22" s="36">
        <v>1019.6666666666665</v>
      </c>
      <c r="G22" s="36">
        <v>919.38333333333298</v>
      </c>
      <c r="H22" s="36">
        <v>1375.4833333333329</v>
      </c>
      <c r="I22" s="36">
        <v>1475.7666666666662</v>
      </c>
      <c r="J22" s="36">
        <v>1603.5333333333328</v>
      </c>
      <c r="K22" s="31">
        <v>1348</v>
      </c>
      <c r="L22" s="31">
        <v>1119.95</v>
      </c>
      <c r="M22" s="31">
        <v>301.07717000000002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3217.25</v>
      </c>
      <c r="D23" s="36">
        <v>3208.9833333333336</v>
      </c>
      <c r="E23" s="36">
        <v>3159.9666666666672</v>
      </c>
      <c r="F23" s="36">
        <v>3102.6833333333334</v>
      </c>
      <c r="G23" s="36">
        <v>3053.666666666667</v>
      </c>
      <c r="H23" s="36">
        <v>3266.2666666666673</v>
      </c>
      <c r="I23" s="36">
        <v>3315.2833333333338</v>
      </c>
      <c r="J23" s="36">
        <v>3372.5666666666675</v>
      </c>
      <c r="K23" s="31">
        <v>3258</v>
      </c>
      <c r="L23" s="31">
        <v>3151.7</v>
      </c>
      <c r="M23" s="31">
        <v>61.498829999999998</v>
      </c>
      <c r="N23" s="1"/>
      <c r="O23" s="1"/>
    </row>
    <row r="24" spans="1:15" ht="12.75" customHeight="1">
      <c r="A24" s="33">
        <v>14</v>
      </c>
      <c r="B24" s="53" t="s">
        <v>260</v>
      </c>
      <c r="C24" s="31">
        <v>1901.95</v>
      </c>
      <c r="D24" s="36">
        <v>1888.4333333333332</v>
      </c>
      <c r="E24" s="36">
        <v>1856.8666666666663</v>
      </c>
      <c r="F24" s="36">
        <v>1811.7833333333331</v>
      </c>
      <c r="G24" s="36">
        <v>1780.2166666666662</v>
      </c>
      <c r="H24" s="36">
        <v>1933.5166666666664</v>
      </c>
      <c r="I24" s="36">
        <v>1965.0833333333335</v>
      </c>
      <c r="J24" s="36">
        <v>2010.1666666666665</v>
      </c>
      <c r="K24" s="31">
        <v>1920</v>
      </c>
      <c r="L24" s="31">
        <v>1843.35</v>
      </c>
      <c r="M24" s="31">
        <v>117.27943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1590.15</v>
      </c>
      <c r="D25" s="36">
        <v>1587.8666666666668</v>
      </c>
      <c r="E25" s="36">
        <v>1570.7833333333335</v>
      </c>
      <c r="F25" s="36">
        <v>1551.4166666666667</v>
      </c>
      <c r="G25" s="36">
        <v>1534.3333333333335</v>
      </c>
      <c r="H25" s="36">
        <v>1607.2333333333336</v>
      </c>
      <c r="I25" s="36">
        <v>1624.3166666666666</v>
      </c>
      <c r="J25" s="36">
        <v>1643.6833333333336</v>
      </c>
      <c r="K25" s="31">
        <v>1604.95</v>
      </c>
      <c r="L25" s="31">
        <v>1568.5</v>
      </c>
      <c r="M25" s="31">
        <v>71.605879999999999</v>
      </c>
      <c r="N25" s="1"/>
      <c r="O25" s="1"/>
    </row>
    <row r="26" spans="1:15" ht="12.75" customHeight="1">
      <c r="A26" s="33">
        <v>16</v>
      </c>
      <c r="B26" s="53" t="s">
        <v>788</v>
      </c>
      <c r="C26" s="31">
        <v>738</v>
      </c>
      <c r="D26" s="36">
        <v>735.30000000000007</v>
      </c>
      <c r="E26" s="36">
        <v>717.70000000000016</v>
      </c>
      <c r="F26" s="36">
        <v>697.40000000000009</v>
      </c>
      <c r="G26" s="36">
        <v>679.80000000000018</v>
      </c>
      <c r="H26" s="36">
        <v>755.60000000000014</v>
      </c>
      <c r="I26" s="36">
        <v>773.2</v>
      </c>
      <c r="J26" s="36">
        <v>793.50000000000011</v>
      </c>
      <c r="K26" s="31">
        <v>752.9</v>
      </c>
      <c r="L26" s="31">
        <v>715</v>
      </c>
      <c r="M26" s="31">
        <v>136.49370999999999</v>
      </c>
      <c r="N26" s="1"/>
      <c r="O26" s="1"/>
    </row>
    <row r="27" spans="1:15" ht="12.75" customHeight="1">
      <c r="A27" s="33">
        <v>17</v>
      </c>
      <c r="B27" s="53" t="s">
        <v>261</v>
      </c>
      <c r="C27" s="31">
        <v>915.55</v>
      </c>
      <c r="D27" s="36">
        <v>913.48333333333323</v>
      </c>
      <c r="E27" s="36">
        <v>885.06666666666649</v>
      </c>
      <c r="F27" s="36">
        <v>854.58333333333326</v>
      </c>
      <c r="G27" s="36">
        <v>826.16666666666652</v>
      </c>
      <c r="H27" s="36">
        <v>943.96666666666647</v>
      </c>
      <c r="I27" s="36">
        <v>972.38333333333321</v>
      </c>
      <c r="J27" s="36">
        <v>1002.8666666666664</v>
      </c>
      <c r="K27" s="31">
        <v>941.9</v>
      </c>
      <c r="L27" s="31">
        <v>883</v>
      </c>
      <c r="M27" s="31">
        <v>64.874570000000006</v>
      </c>
      <c r="N27" s="1"/>
      <c r="O27" s="1"/>
    </row>
    <row r="28" spans="1:15" ht="12.75" customHeight="1">
      <c r="A28" s="33">
        <v>18</v>
      </c>
      <c r="B28" s="53" t="s">
        <v>262</v>
      </c>
      <c r="C28" s="31">
        <v>348.35</v>
      </c>
      <c r="D28" s="36">
        <v>349.51666666666665</v>
      </c>
      <c r="E28" s="36">
        <v>341.33333333333331</v>
      </c>
      <c r="F28" s="36">
        <v>334.31666666666666</v>
      </c>
      <c r="G28" s="36">
        <v>326.13333333333333</v>
      </c>
      <c r="H28" s="36">
        <v>356.5333333333333</v>
      </c>
      <c r="I28" s="36">
        <v>364.7166666666667</v>
      </c>
      <c r="J28" s="36">
        <v>371.73333333333329</v>
      </c>
      <c r="K28" s="31">
        <v>357.7</v>
      </c>
      <c r="L28" s="31">
        <v>342.5</v>
      </c>
      <c r="M28" s="31">
        <v>70.250960000000006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220.09</v>
      </c>
      <c r="D29" s="36">
        <v>222.3066666666667</v>
      </c>
      <c r="E29" s="36">
        <v>215.2133333333334</v>
      </c>
      <c r="F29" s="36">
        <v>210.3366666666667</v>
      </c>
      <c r="G29" s="36">
        <v>203.2433333333334</v>
      </c>
      <c r="H29" s="36">
        <v>227.18333333333339</v>
      </c>
      <c r="I29" s="36">
        <v>234.2766666666667</v>
      </c>
      <c r="J29" s="36">
        <v>239.15333333333339</v>
      </c>
      <c r="K29" s="31">
        <v>229.4</v>
      </c>
      <c r="L29" s="31">
        <v>217.43</v>
      </c>
      <c r="M29" s="31">
        <v>97.717489999999998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337.35</v>
      </c>
      <c r="D30" s="36">
        <v>339.43333333333334</v>
      </c>
      <c r="E30" s="36">
        <v>333.2166666666667</v>
      </c>
      <c r="F30" s="36">
        <v>329.08333333333337</v>
      </c>
      <c r="G30" s="36">
        <v>322.86666666666673</v>
      </c>
      <c r="H30" s="36">
        <v>343.56666666666666</v>
      </c>
      <c r="I30" s="36">
        <v>349.78333333333325</v>
      </c>
      <c r="J30" s="36">
        <v>353.91666666666663</v>
      </c>
      <c r="K30" s="31">
        <v>345.65</v>
      </c>
      <c r="L30" s="31">
        <v>335.3</v>
      </c>
      <c r="M30" s="31">
        <v>62.852589999999999</v>
      </c>
      <c r="N30" s="1"/>
      <c r="O30" s="1"/>
    </row>
    <row r="31" spans="1:15" ht="12.75" customHeight="1">
      <c r="A31" s="33">
        <v>21</v>
      </c>
      <c r="B31" s="53" t="s">
        <v>885</v>
      </c>
      <c r="C31" s="31">
        <v>768.6</v>
      </c>
      <c r="D31" s="36">
        <v>791.36666666666667</v>
      </c>
      <c r="E31" s="36">
        <v>742.48333333333335</v>
      </c>
      <c r="F31" s="36">
        <v>716.36666666666667</v>
      </c>
      <c r="G31" s="36">
        <v>667.48333333333335</v>
      </c>
      <c r="H31" s="36">
        <v>817.48333333333335</v>
      </c>
      <c r="I31" s="36">
        <v>866.36666666666679</v>
      </c>
      <c r="J31" s="36">
        <v>892.48333333333335</v>
      </c>
      <c r="K31" s="31">
        <v>840.25</v>
      </c>
      <c r="L31" s="31">
        <v>765.25</v>
      </c>
      <c r="M31" s="31">
        <v>5.2902300000000002</v>
      </c>
      <c r="N31" s="1"/>
      <c r="O31" s="1"/>
    </row>
    <row r="32" spans="1:15" ht="12.75" customHeight="1">
      <c r="A32" s="33">
        <v>22</v>
      </c>
      <c r="B32" s="53" t="s">
        <v>311</v>
      </c>
      <c r="C32" s="31">
        <v>895.95</v>
      </c>
      <c r="D32" s="36">
        <v>898.83333333333337</v>
      </c>
      <c r="E32" s="36">
        <v>888.66666666666674</v>
      </c>
      <c r="F32" s="36">
        <v>881.38333333333333</v>
      </c>
      <c r="G32" s="36">
        <v>871.2166666666667</v>
      </c>
      <c r="H32" s="36">
        <v>906.11666666666679</v>
      </c>
      <c r="I32" s="36">
        <v>916.28333333333353</v>
      </c>
      <c r="J32" s="36">
        <v>923.56666666666683</v>
      </c>
      <c r="K32" s="31">
        <v>909</v>
      </c>
      <c r="L32" s="31">
        <v>891.55</v>
      </c>
      <c r="M32" s="31">
        <v>0.37716</v>
      </c>
      <c r="N32" s="1"/>
      <c r="O32" s="1"/>
    </row>
    <row r="33" spans="1:15" ht="12.75" customHeight="1">
      <c r="A33" s="33">
        <v>23</v>
      </c>
      <c r="B33" s="53" t="s">
        <v>312</v>
      </c>
      <c r="C33" s="31">
        <v>1464.35</v>
      </c>
      <c r="D33" s="36">
        <v>1490.4333333333334</v>
      </c>
      <c r="E33" s="36">
        <v>1433.9166666666667</v>
      </c>
      <c r="F33" s="36">
        <v>1403.4833333333333</v>
      </c>
      <c r="G33" s="36">
        <v>1346.9666666666667</v>
      </c>
      <c r="H33" s="36">
        <v>1520.8666666666668</v>
      </c>
      <c r="I33" s="36">
        <v>1577.3833333333332</v>
      </c>
      <c r="J33" s="36">
        <v>1607.8166666666668</v>
      </c>
      <c r="K33" s="31">
        <v>1546.95</v>
      </c>
      <c r="L33" s="31">
        <v>1460</v>
      </c>
      <c r="M33" s="31">
        <v>4.6713800000000001</v>
      </c>
      <c r="N33" s="1"/>
      <c r="O33" s="1"/>
    </row>
    <row r="34" spans="1:15" ht="12.75" customHeight="1">
      <c r="A34" s="33">
        <v>24</v>
      </c>
      <c r="B34" s="53" t="s">
        <v>313</v>
      </c>
      <c r="C34" s="31">
        <v>2792.5</v>
      </c>
      <c r="D34" s="36">
        <v>2757.1166666666668</v>
      </c>
      <c r="E34" s="36">
        <v>2699.2333333333336</v>
      </c>
      <c r="F34" s="36">
        <v>2605.9666666666667</v>
      </c>
      <c r="G34" s="36">
        <v>2548.0833333333335</v>
      </c>
      <c r="H34" s="36">
        <v>2850.3833333333337</v>
      </c>
      <c r="I34" s="36">
        <v>2908.2666666666669</v>
      </c>
      <c r="J34" s="36">
        <v>3001.5333333333338</v>
      </c>
      <c r="K34" s="31">
        <v>2815</v>
      </c>
      <c r="L34" s="31">
        <v>2663.85</v>
      </c>
      <c r="M34" s="31">
        <v>3.8803899999999998</v>
      </c>
      <c r="N34" s="1"/>
      <c r="O34" s="1"/>
    </row>
    <row r="35" spans="1:15" ht="12.75" customHeight="1">
      <c r="A35" s="33">
        <v>25</v>
      </c>
      <c r="B35" s="53" t="s">
        <v>314</v>
      </c>
      <c r="C35" s="31">
        <v>1212.5</v>
      </c>
      <c r="D35" s="36">
        <v>1206.3166666666666</v>
      </c>
      <c r="E35" s="36">
        <v>1187.2833333333333</v>
      </c>
      <c r="F35" s="36">
        <v>1162.0666666666666</v>
      </c>
      <c r="G35" s="36">
        <v>1143.0333333333333</v>
      </c>
      <c r="H35" s="36">
        <v>1231.5333333333333</v>
      </c>
      <c r="I35" s="36">
        <v>1250.5666666666666</v>
      </c>
      <c r="J35" s="36">
        <v>1275.7833333333333</v>
      </c>
      <c r="K35" s="31">
        <v>1225.3499999999999</v>
      </c>
      <c r="L35" s="31">
        <v>1181.0999999999999</v>
      </c>
      <c r="M35" s="31">
        <v>2.5073300000000001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5271.3</v>
      </c>
      <c r="D36" s="36">
        <v>5309.416666666667</v>
      </c>
      <c r="E36" s="36">
        <v>5212.9833333333336</v>
      </c>
      <c r="F36" s="36">
        <v>5154.666666666667</v>
      </c>
      <c r="G36" s="36">
        <v>5058.2333333333336</v>
      </c>
      <c r="H36" s="36">
        <v>5367.7333333333336</v>
      </c>
      <c r="I36" s="36">
        <v>5464.1666666666661</v>
      </c>
      <c r="J36" s="36">
        <v>5522.4833333333336</v>
      </c>
      <c r="K36" s="31">
        <v>5405.85</v>
      </c>
      <c r="L36" s="31">
        <v>5251.1</v>
      </c>
      <c r="M36" s="31">
        <v>1.4776</v>
      </c>
      <c r="N36" s="1"/>
      <c r="O36" s="1"/>
    </row>
    <row r="37" spans="1:15" ht="12.75" customHeight="1">
      <c r="A37" s="33">
        <v>27</v>
      </c>
      <c r="B37" s="53" t="s">
        <v>315</v>
      </c>
      <c r="C37" s="31">
        <v>2108.6</v>
      </c>
      <c r="D37" s="36">
        <v>2114.5833333333335</v>
      </c>
      <c r="E37" s="36">
        <v>2074.5166666666669</v>
      </c>
      <c r="F37" s="36">
        <v>2040.4333333333334</v>
      </c>
      <c r="G37" s="36">
        <v>2000.3666666666668</v>
      </c>
      <c r="H37" s="36">
        <v>2148.666666666667</v>
      </c>
      <c r="I37" s="36">
        <v>2188.7333333333336</v>
      </c>
      <c r="J37" s="36">
        <v>2222.8166666666671</v>
      </c>
      <c r="K37" s="31">
        <v>2154.65</v>
      </c>
      <c r="L37" s="31">
        <v>2080.5</v>
      </c>
      <c r="M37" s="31">
        <v>1.5341400000000001</v>
      </c>
      <c r="N37" s="1"/>
      <c r="O37" s="1"/>
    </row>
    <row r="38" spans="1:15" ht="12.75" customHeight="1">
      <c r="A38" s="33">
        <v>28</v>
      </c>
      <c r="B38" s="53" t="s">
        <v>736</v>
      </c>
      <c r="C38" s="31">
        <v>64.05</v>
      </c>
      <c r="D38" s="36">
        <v>64.513333333333335</v>
      </c>
      <c r="E38" s="36">
        <v>63.346666666666664</v>
      </c>
      <c r="F38" s="36">
        <v>62.643333333333331</v>
      </c>
      <c r="G38" s="36">
        <v>61.476666666666659</v>
      </c>
      <c r="H38" s="36">
        <v>65.216666666666669</v>
      </c>
      <c r="I38" s="36">
        <v>66.383333333333326</v>
      </c>
      <c r="J38" s="36">
        <v>67.086666666666673</v>
      </c>
      <c r="K38" s="31">
        <v>65.680000000000007</v>
      </c>
      <c r="L38" s="31">
        <v>63.81</v>
      </c>
      <c r="M38" s="31">
        <v>16.93946</v>
      </c>
      <c r="N38" s="1"/>
      <c r="O38" s="1"/>
    </row>
    <row r="39" spans="1:15" ht="12.75" customHeight="1">
      <c r="A39" s="33">
        <v>29</v>
      </c>
      <c r="B39" s="53" t="s">
        <v>824</v>
      </c>
      <c r="C39" s="31">
        <v>26.55</v>
      </c>
      <c r="D39" s="36">
        <v>26.679999999999996</v>
      </c>
      <c r="E39" s="36">
        <v>26.219999999999992</v>
      </c>
      <c r="F39" s="36">
        <v>25.889999999999997</v>
      </c>
      <c r="G39" s="36">
        <v>25.429999999999993</v>
      </c>
      <c r="H39" s="36">
        <v>27.009999999999991</v>
      </c>
      <c r="I39" s="36">
        <v>27.469999999999992</v>
      </c>
      <c r="J39" s="36">
        <v>27.79999999999999</v>
      </c>
      <c r="K39" s="31">
        <v>27.14</v>
      </c>
      <c r="L39" s="31">
        <v>26.35</v>
      </c>
      <c r="M39" s="31">
        <v>71.023790000000005</v>
      </c>
      <c r="N39" s="1"/>
      <c r="O39" s="1"/>
    </row>
    <row r="40" spans="1:15" ht="12.75" customHeight="1">
      <c r="A40" s="33">
        <v>30</v>
      </c>
      <c r="B40" s="53" t="s">
        <v>812</v>
      </c>
      <c r="C40" s="31">
        <v>1604.65</v>
      </c>
      <c r="D40" s="36">
        <v>1621.9333333333334</v>
      </c>
      <c r="E40" s="36">
        <v>1577.8666666666668</v>
      </c>
      <c r="F40" s="36">
        <v>1551.0833333333335</v>
      </c>
      <c r="G40" s="36">
        <v>1507.0166666666669</v>
      </c>
      <c r="H40" s="36">
        <v>1648.7166666666667</v>
      </c>
      <c r="I40" s="36">
        <v>1692.7833333333333</v>
      </c>
      <c r="J40" s="36">
        <v>1719.5666666666666</v>
      </c>
      <c r="K40" s="31">
        <v>1666</v>
      </c>
      <c r="L40" s="31">
        <v>1595.15</v>
      </c>
      <c r="M40" s="31">
        <v>7.9160199999999996</v>
      </c>
      <c r="N40" s="1"/>
      <c r="O40" s="1"/>
    </row>
    <row r="41" spans="1:15" ht="12.75" customHeight="1">
      <c r="A41" s="33">
        <v>31</v>
      </c>
      <c r="B41" s="53" t="s">
        <v>316</v>
      </c>
      <c r="C41" s="31">
        <v>4261.1499999999996</v>
      </c>
      <c r="D41" s="36">
        <v>4287.6833333333334</v>
      </c>
      <c r="E41" s="36">
        <v>4213.4666666666672</v>
      </c>
      <c r="F41" s="36">
        <v>4165.7833333333338</v>
      </c>
      <c r="G41" s="36">
        <v>4091.5666666666675</v>
      </c>
      <c r="H41" s="36">
        <v>4335.3666666666668</v>
      </c>
      <c r="I41" s="36">
        <v>4409.5833333333321</v>
      </c>
      <c r="J41" s="36">
        <v>4457.2666666666664</v>
      </c>
      <c r="K41" s="31">
        <v>4361.8999999999996</v>
      </c>
      <c r="L41" s="31">
        <v>4240</v>
      </c>
      <c r="M41" s="31">
        <v>0.42975999999999998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664</v>
      </c>
      <c r="D42" s="36">
        <v>666.66666666666663</v>
      </c>
      <c r="E42" s="36">
        <v>652.33333333333326</v>
      </c>
      <c r="F42" s="36">
        <v>640.66666666666663</v>
      </c>
      <c r="G42" s="36">
        <v>626.33333333333326</v>
      </c>
      <c r="H42" s="36">
        <v>678.33333333333326</v>
      </c>
      <c r="I42" s="36">
        <v>692.66666666666652</v>
      </c>
      <c r="J42" s="36">
        <v>704.33333333333326</v>
      </c>
      <c r="K42" s="31">
        <v>681</v>
      </c>
      <c r="L42" s="31">
        <v>655</v>
      </c>
      <c r="M42" s="31">
        <v>76.136960000000002</v>
      </c>
      <c r="N42" s="1"/>
      <c r="O42" s="1"/>
    </row>
    <row r="43" spans="1:15" ht="12.75" customHeight="1">
      <c r="A43" s="33">
        <v>33</v>
      </c>
      <c r="B43" s="53" t="s">
        <v>851</v>
      </c>
      <c r="C43" s="31">
        <v>3722.25</v>
      </c>
      <c r="D43" s="36">
        <v>3731.7333333333336</v>
      </c>
      <c r="E43" s="36">
        <v>3690.5166666666673</v>
      </c>
      <c r="F43" s="36">
        <v>3658.7833333333338</v>
      </c>
      <c r="G43" s="36">
        <v>3617.5666666666675</v>
      </c>
      <c r="H43" s="36">
        <v>3763.4666666666672</v>
      </c>
      <c r="I43" s="36">
        <v>3804.6833333333334</v>
      </c>
      <c r="J43" s="36">
        <v>3836.416666666667</v>
      </c>
      <c r="K43" s="31">
        <v>3772.95</v>
      </c>
      <c r="L43" s="31">
        <v>3700</v>
      </c>
      <c r="M43" s="31">
        <v>0.25068000000000001</v>
      </c>
      <c r="N43" s="1"/>
      <c r="O43" s="1"/>
    </row>
    <row r="44" spans="1:15" ht="12.75" customHeight="1">
      <c r="A44" s="33">
        <v>34</v>
      </c>
      <c r="B44" s="53" t="s">
        <v>317</v>
      </c>
      <c r="C44" s="31">
        <v>2237.4499999999998</v>
      </c>
      <c r="D44" s="36">
        <v>2217.8333333333335</v>
      </c>
      <c r="E44" s="36">
        <v>2188.666666666667</v>
      </c>
      <c r="F44" s="36">
        <v>2139.8833333333337</v>
      </c>
      <c r="G44" s="36">
        <v>2110.7166666666672</v>
      </c>
      <c r="H44" s="36">
        <v>2266.6166666666668</v>
      </c>
      <c r="I44" s="36">
        <v>2295.7833333333338</v>
      </c>
      <c r="J44" s="36">
        <v>2344.5666666666666</v>
      </c>
      <c r="K44" s="31">
        <v>2247</v>
      </c>
      <c r="L44" s="31">
        <v>2169.0500000000002</v>
      </c>
      <c r="M44" s="31">
        <v>10.85622</v>
      </c>
      <c r="N44" s="1"/>
      <c r="O44" s="1"/>
    </row>
    <row r="45" spans="1:15" ht="12.75" customHeight="1">
      <c r="A45" s="33">
        <v>35</v>
      </c>
      <c r="B45" s="53" t="s">
        <v>318</v>
      </c>
      <c r="C45" s="31">
        <v>795.8</v>
      </c>
      <c r="D45" s="36">
        <v>800.69999999999993</v>
      </c>
      <c r="E45" s="36">
        <v>781.49999999999989</v>
      </c>
      <c r="F45" s="36">
        <v>767.19999999999993</v>
      </c>
      <c r="G45" s="36">
        <v>747.99999999999989</v>
      </c>
      <c r="H45" s="36">
        <v>814.99999999999989</v>
      </c>
      <c r="I45" s="36">
        <v>834.19999999999993</v>
      </c>
      <c r="J45" s="36">
        <v>848.49999999999989</v>
      </c>
      <c r="K45" s="31">
        <v>819.9</v>
      </c>
      <c r="L45" s="31">
        <v>786.4</v>
      </c>
      <c r="M45" s="31">
        <v>11.763820000000001</v>
      </c>
      <c r="N45" s="1"/>
      <c r="O45" s="1"/>
    </row>
    <row r="46" spans="1:15" ht="12.75" customHeight="1">
      <c r="A46" s="33">
        <v>36</v>
      </c>
      <c r="B46" s="53" t="s">
        <v>790</v>
      </c>
      <c r="C46" s="31">
        <v>8807.2999999999993</v>
      </c>
      <c r="D46" s="36">
        <v>8955.75</v>
      </c>
      <c r="E46" s="36">
        <v>8581.5499999999993</v>
      </c>
      <c r="F46" s="36">
        <v>8355.7999999999993</v>
      </c>
      <c r="G46" s="36">
        <v>7981.5999999999985</v>
      </c>
      <c r="H46" s="36">
        <v>9181.5</v>
      </c>
      <c r="I46" s="36">
        <v>9555.7000000000007</v>
      </c>
      <c r="J46" s="36">
        <v>9781.4500000000007</v>
      </c>
      <c r="K46" s="31">
        <v>9329.9500000000007</v>
      </c>
      <c r="L46" s="31">
        <v>8730</v>
      </c>
      <c r="M46" s="31">
        <v>1.7694799999999999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6706.4</v>
      </c>
      <c r="D47" s="36">
        <v>6682.666666666667</v>
      </c>
      <c r="E47" s="36">
        <v>6630.3333333333339</v>
      </c>
      <c r="F47" s="36">
        <v>6554.2666666666673</v>
      </c>
      <c r="G47" s="36">
        <v>6501.9333333333343</v>
      </c>
      <c r="H47" s="36">
        <v>6758.7333333333336</v>
      </c>
      <c r="I47" s="36">
        <v>6811.0666666666675</v>
      </c>
      <c r="J47" s="36">
        <v>6887.1333333333332</v>
      </c>
      <c r="K47" s="31">
        <v>6735</v>
      </c>
      <c r="L47" s="31">
        <v>6606.6</v>
      </c>
      <c r="M47" s="31">
        <v>3.6172499999999999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551.6</v>
      </c>
      <c r="D48" s="36">
        <v>552.38333333333333</v>
      </c>
      <c r="E48" s="36">
        <v>544.76666666666665</v>
      </c>
      <c r="F48" s="36">
        <v>537.93333333333328</v>
      </c>
      <c r="G48" s="36">
        <v>530.31666666666661</v>
      </c>
      <c r="H48" s="36">
        <v>559.2166666666667</v>
      </c>
      <c r="I48" s="36">
        <v>566.83333333333326</v>
      </c>
      <c r="J48" s="36">
        <v>573.66666666666674</v>
      </c>
      <c r="K48" s="31">
        <v>560</v>
      </c>
      <c r="L48" s="31">
        <v>545.54999999999995</v>
      </c>
      <c r="M48" s="31">
        <v>16.83013</v>
      </c>
      <c r="N48" s="1"/>
      <c r="O48" s="1"/>
    </row>
    <row r="49" spans="1:15" ht="12.75" customHeight="1">
      <c r="A49" s="33">
        <v>39</v>
      </c>
      <c r="B49" s="53" t="s">
        <v>319</v>
      </c>
      <c r="C49" s="31">
        <v>314.8</v>
      </c>
      <c r="D49" s="36">
        <v>316.11666666666662</v>
      </c>
      <c r="E49" s="36">
        <v>308.73333333333323</v>
      </c>
      <c r="F49" s="36">
        <v>302.66666666666663</v>
      </c>
      <c r="G49" s="36">
        <v>295.28333333333325</v>
      </c>
      <c r="H49" s="36">
        <v>322.18333333333322</v>
      </c>
      <c r="I49" s="36">
        <v>329.56666666666655</v>
      </c>
      <c r="J49" s="36">
        <v>335.63333333333321</v>
      </c>
      <c r="K49" s="31">
        <v>323.5</v>
      </c>
      <c r="L49" s="31">
        <v>310.05</v>
      </c>
      <c r="M49" s="31">
        <v>8.9192</v>
      </c>
      <c r="N49" s="1"/>
      <c r="O49" s="1"/>
    </row>
    <row r="50" spans="1:15" ht="12.75" customHeight="1">
      <c r="A50" s="33">
        <v>40</v>
      </c>
      <c r="B50" s="53" t="s">
        <v>789</v>
      </c>
      <c r="C50" s="31">
        <v>785.95</v>
      </c>
      <c r="D50" s="36">
        <v>789.61666666666667</v>
      </c>
      <c r="E50" s="36">
        <v>772.33333333333337</v>
      </c>
      <c r="F50" s="36">
        <v>758.7166666666667</v>
      </c>
      <c r="G50" s="36">
        <v>741.43333333333339</v>
      </c>
      <c r="H50" s="36">
        <v>803.23333333333335</v>
      </c>
      <c r="I50" s="36">
        <v>820.51666666666665</v>
      </c>
      <c r="J50" s="36">
        <v>834.13333333333333</v>
      </c>
      <c r="K50" s="31">
        <v>806.9</v>
      </c>
      <c r="L50" s="31">
        <v>776</v>
      </c>
      <c r="M50" s="31">
        <v>15.17628</v>
      </c>
      <c r="N50" s="1"/>
      <c r="O50" s="1"/>
    </row>
    <row r="51" spans="1:15" ht="12.75" customHeight="1">
      <c r="A51" s="33">
        <v>41</v>
      </c>
      <c r="B51" s="53" t="s">
        <v>320</v>
      </c>
      <c r="C51" s="31">
        <v>656.8</v>
      </c>
      <c r="D51" s="36">
        <v>662.58333333333337</v>
      </c>
      <c r="E51" s="36">
        <v>647.16666666666674</v>
      </c>
      <c r="F51" s="36">
        <v>637.53333333333342</v>
      </c>
      <c r="G51" s="36">
        <v>622.11666666666679</v>
      </c>
      <c r="H51" s="36">
        <v>672.2166666666667</v>
      </c>
      <c r="I51" s="36">
        <v>687.63333333333344</v>
      </c>
      <c r="J51" s="36">
        <v>697.26666666666665</v>
      </c>
      <c r="K51" s="31">
        <v>678</v>
      </c>
      <c r="L51" s="31">
        <v>652.95000000000005</v>
      </c>
      <c r="M51" s="31">
        <v>1.23695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250.2</v>
      </c>
      <c r="D52" s="36">
        <v>251.86666666666665</v>
      </c>
      <c r="E52" s="36">
        <v>245.2833333333333</v>
      </c>
      <c r="F52" s="36">
        <v>240.36666666666665</v>
      </c>
      <c r="G52" s="36">
        <v>233.7833333333333</v>
      </c>
      <c r="H52" s="36">
        <v>256.7833333333333</v>
      </c>
      <c r="I52" s="36">
        <v>263.36666666666662</v>
      </c>
      <c r="J52" s="36">
        <v>268.2833333333333</v>
      </c>
      <c r="K52" s="31">
        <v>258.45</v>
      </c>
      <c r="L52" s="31">
        <v>246.95</v>
      </c>
      <c r="M52" s="31">
        <v>176.12710999999999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3099.35</v>
      </c>
      <c r="D53" s="36">
        <v>3097.0333333333328</v>
      </c>
      <c r="E53" s="36">
        <v>3065.1166666666659</v>
      </c>
      <c r="F53" s="36">
        <v>3030.8833333333332</v>
      </c>
      <c r="G53" s="36">
        <v>2998.9666666666662</v>
      </c>
      <c r="H53" s="36">
        <v>3131.2666666666655</v>
      </c>
      <c r="I53" s="36">
        <v>3163.1833333333325</v>
      </c>
      <c r="J53" s="36">
        <v>3197.4166666666652</v>
      </c>
      <c r="K53" s="31">
        <v>3128.95</v>
      </c>
      <c r="L53" s="31">
        <v>3062.8</v>
      </c>
      <c r="M53" s="31">
        <v>16.75122</v>
      </c>
      <c r="N53" s="1"/>
      <c r="O53" s="1"/>
    </row>
    <row r="54" spans="1:15" ht="12.75" customHeight="1">
      <c r="A54" s="33">
        <v>44</v>
      </c>
      <c r="B54" s="53" t="s">
        <v>321</v>
      </c>
      <c r="C54" s="31">
        <v>368.2</v>
      </c>
      <c r="D54" s="36">
        <v>365.56666666666661</v>
      </c>
      <c r="E54" s="36">
        <v>357.53333333333319</v>
      </c>
      <c r="F54" s="36">
        <v>346.86666666666656</v>
      </c>
      <c r="G54" s="36">
        <v>338.83333333333314</v>
      </c>
      <c r="H54" s="36">
        <v>376.23333333333323</v>
      </c>
      <c r="I54" s="36">
        <v>384.26666666666665</v>
      </c>
      <c r="J54" s="36">
        <v>394.93333333333328</v>
      </c>
      <c r="K54" s="31">
        <v>373.6</v>
      </c>
      <c r="L54" s="31">
        <v>354.9</v>
      </c>
      <c r="M54" s="31">
        <v>96.102609999999999</v>
      </c>
      <c r="N54" s="1"/>
      <c r="O54" s="1"/>
    </row>
    <row r="55" spans="1:15" ht="12.75" customHeight="1">
      <c r="A55" s="33">
        <v>45</v>
      </c>
      <c r="B55" s="53" t="s">
        <v>852</v>
      </c>
      <c r="C55" s="31">
        <v>7044.45</v>
      </c>
      <c r="D55" s="36">
        <v>7045.666666666667</v>
      </c>
      <c r="E55" s="36">
        <v>6967.6333333333341</v>
      </c>
      <c r="F55" s="36">
        <v>6890.8166666666675</v>
      </c>
      <c r="G55" s="36">
        <v>6812.7833333333347</v>
      </c>
      <c r="H55" s="36">
        <v>7122.4833333333336</v>
      </c>
      <c r="I55" s="36">
        <v>7200.5166666666664</v>
      </c>
      <c r="J55" s="36">
        <v>7277.333333333333</v>
      </c>
      <c r="K55" s="31">
        <v>7123.7</v>
      </c>
      <c r="L55" s="31">
        <v>6968.85</v>
      </c>
      <c r="M55" s="31">
        <v>7.3789999999999994E-2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2168.8000000000002</v>
      </c>
      <c r="D56" s="36">
        <v>2178.5666666666671</v>
      </c>
      <c r="E56" s="36">
        <v>2148.1333333333341</v>
      </c>
      <c r="F56" s="36">
        <v>2127.4666666666672</v>
      </c>
      <c r="G56" s="36">
        <v>2097.0333333333342</v>
      </c>
      <c r="H56" s="36">
        <v>2199.233333333334</v>
      </c>
      <c r="I56" s="36">
        <v>2229.6666666666674</v>
      </c>
      <c r="J56" s="36">
        <v>2250.3333333333339</v>
      </c>
      <c r="K56" s="31">
        <v>2209</v>
      </c>
      <c r="L56" s="31">
        <v>2157.9</v>
      </c>
      <c r="M56" s="31">
        <v>3.30769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7844.6</v>
      </c>
      <c r="D57" s="36">
        <v>7882.2</v>
      </c>
      <c r="E57" s="36">
        <v>7768.45</v>
      </c>
      <c r="F57" s="36">
        <v>7692.3</v>
      </c>
      <c r="G57" s="36">
        <v>7578.55</v>
      </c>
      <c r="H57" s="36">
        <v>7958.3499999999995</v>
      </c>
      <c r="I57" s="36">
        <v>8072.0999999999995</v>
      </c>
      <c r="J57" s="36">
        <v>8148.2499999999991</v>
      </c>
      <c r="K57" s="31">
        <v>7995.95</v>
      </c>
      <c r="L57" s="31">
        <v>7806.05</v>
      </c>
      <c r="M57" s="31">
        <v>0.87604000000000004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1432.85</v>
      </c>
      <c r="D58" s="36">
        <v>1432.6499999999999</v>
      </c>
      <c r="E58" s="36">
        <v>1424.2999999999997</v>
      </c>
      <c r="F58" s="36">
        <v>1415.7499999999998</v>
      </c>
      <c r="G58" s="36">
        <v>1407.3999999999996</v>
      </c>
      <c r="H58" s="36">
        <v>1441.1999999999998</v>
      </c>
      <c r="I58" s="36">
        <v>1449.5499999999997</v>
      </c>
      <c r="J58" s="36">
        <v>1458.1</v>
      </c>
      <c r="K58" s="31">
        <v>1441</v>
      </c>
      <c r="L58" s="31">
        <v>1424.1</v>
      </c>
      <c r="M58" s="31">
        <v>5.4254699999999998</v>
      </c>
      <c r="N58" s="1"/>
      <c r="O58" s="1"/>
    </row>
    <row r="59" spans="1:15" ht="12.75" customHeight="1">
      <c r="A59" s="33">
        <v>49</v>
      </c>
      <c r="B59" s="53" t="s">
        <v>322</v>
      </c>
      <c r="C59" s="31">
        <v>709.15</v>
      </c>
      <c r="D59" s="36">
        <v>702.2166666666667</v>
      </c>
      <c r="E59" s="36">
        <v>685.43333333333339</v>
      </c>
      <c r="F59" s="36">
        <v>661.7166666666667</v>
      </c>
      <c r="G59" s="36">
        <v>644.93333333333339</v>
      </c>
      <c r="H59" s="36">
        <v>725.93333333333339</v>
      </c>
      <c r="I59" s="36">
        <v>742.7166666666667</v>
      </c>
      <c r="J59" s="36">
        <v>766.43333333333339</v>
      </c>
      <c r="K59" s="31">
        <v>719</v>
      </c>
      <c r="L59" s="31">
        <v>678.5</v>
      </c>
      <c r="M59" s="31">
        <v>27.46781</v>
      </c>
      <c r="N59" s="1"/>
      <c r="O59" s="1"/>
    </row>
    <row r="60" spans="1:15" ht="12.75" customHeight="1">
      <c r="A60" s="33">
        <v>50</v>
      </c>
      <c r="B60" s="53" t="s">
        <v>263</v>
      </c>
      <c r="C60" s="31">
        <v>4993.8</v>
      </c>
      <c r="D60" s="36">
        <v>4961.5999999999995</v>
      </c>
      <c r="E60" s="36">
        <v>4915.1999999999989</v>
      </c>
      <c r="F60" s="36">
        <v>4836.5999999999995</v>
      </c>
      <c r="G60" s="36">
        <v>4790.1999999999989</v>
      </c>
      <c r="H60" s="36">
        <v>5040.1999999999989</v>
      </c>
      <c r="I60" s="36">
        <v>5086.5999999999985</v>
      </c>
      <c r="J60" s="36">
        <v>5165.1999999999989</v>
      </c>
      <c r="K60" s="31">
        <v>5008</v>
      </c>
      <c r="L60" s="31">
        <v>4883</v>
      </c>
      <c r="M60" s="31">
        <v>2.02176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1172.3</v>
      </c>
      <c r="D61" s="36">
        <v>1171.1333333333332</v>
      </c>
      <c r="E61" s="36">
        <v>1166.6166666666663</v>
      </c>
      <c r="F61" s="36">
        <v>1160.9333333333332</v>
      </c>
      <c r="G61" s="36">
        <v>1156.4166666666663</v>
      </c>
      <c r="H61" s="36">
        <v>1176.8166666666664</v>
      </c>
      <c r="I61" s="36">
        <v>1181.3333333333333</v>
      </c>
      <c r="J61" s="36">
        <v>1187.0166666666664</v>
      </c>
      <c r="K61" s="31">
        <v>1175.6500000000001</v>
      </c>
      <c r="L61" s="31">
        <v>1165.45</v>
      </c>
      <c r="M61" s="31">
        <v>111.905</v>
      </c>
      <c r="N61" s="1"/>
      <c r="O61" s="1"/>
    </row>
    <row r="62" spans="1:15" ht="12.75" customHeight="1">
      <c r="A62" s="33">
        <v>52</v>
      </c>
      <c r="B62" s="53" t="s">
        <v>323</v>
      </c>
      <c r="C62" s="31">
        <v>4556.6499999999996</v>
      </c>
      <c r="D62" s="36">
        <v>4545.8666666666668</v>
      </c>
      <c r="E62" s="36">
        <v>4510.8833333333332</v>
      </c>
      <c r="F62" s="36">
        <v>4465.1166666666668</v>
      </c>
      <c r="G62" s="36">
        <v>4430.1333333333332</v>
      </c>
      <c r="H62" s="36">
        <v>4591.6333333333332</v>
      </c>
      <c r="I62" s="36">
        <v>4626.6166666666668</v>
      </c>
      <c r="J62" s="36">
        <v>4672.3833333333332</v>
      </c>
      <c r="K62" s="31">
        <v>4580.8500000000004</v>
      </c>
      <c r="L62" s="31">
        <v>4500.1000000000004</v>
      </c>
      <c r="M62" s="31">
        <v>2.2580200000000001</v>
      </c>
      <c r="N62" s="1"/>
      <c r="O62" s="1"/>
    </row>
    <row r="63" spans="1:15" ht="12.75" customHeight="1">
      <c r="A63" s="33">
        <v>53</v>
      </c>
      <c r="B63" s="53" t="s">
        <v>792</v>
      </c>
      <c r="C63" s="31">
        <v>364.2</v>
      </c>
      <c r="D63" s="36">
        <v>364.55</v>
      </c>
      <c r="E63" s="36">
        <v>359.65000000000003</v>
      </c>
      <c r="F63" s="36">
        <v>355.1</v>
      </c>
      <c r="G63" s="36">
        <v>350.20000000000005</v>
      </c>
      <c r="H63" s="36">
        <v>369.1</v>
      </c>
      <c r="I63" s="36">
        <v>374</v>
      </c>
      <c r="J63" s="36">
        <v>378.55</v>
      </c>
      <c r="K63" s="31">
        <v>369.45</v>
      </c>
      <c r="L63" s="31">
        <v>360</v>
      </c>
      <c r="M63" s="31">
        <v>29.468689999999999</v>
      </c>
      <c r="N63" s="1"/>
      <c r="O63" s="1"/>
    </row>
    <row r="64" spans="1:15" ht="12.75" customHeight="1">
      <c r="A64" s="33">
        <v>54</v>
      </c>
      <c r="B64" s="53" t="s">
        <v>324</v>
      </c>
      <c r="C64" s="31">
        <v>2643.25</v>
      </c>
      <c r="D64" s="36">
        <v>2624.8333333333335</v>
      </c>
      <c r="E64" s="36">
        <v>2589.666666666667</v>
      </c>
      <c r="F64" s="36">
        <v>2536.0833333333335</v>
      </c>
      <c r="G64" s="36">
        <v>2500.916666666667</v>
      </c>
      <c r="H64" s="36">
        <v>2678.416666666667</v>
      </c>
      <c r="I64" s="36">
        <v>2713.5833333333339</v>
      </c>
      <c r="J64" s="36">
        <v>2767.166666666667</v>
      </c>
      <c r="K64" s="31">
        <v>2660</v>
      </c>
      <c r="L64" s="31">
        <v>2571.25</v>
      </c>
      <c r="M64" s="31">
        <v>18.085039999999999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9730.5</v>
      </c>
      <c r="D65" s="36">
        <v>9745.5</v>
      </c>
      <c r="E65" s="36">
        <v>9647</v>
      </c>
      <c r="F65" s="36">
        <v>9563.5</v>
      </c>
      <c r="G65" s="36">
        <v>9465</v>
      </c>
      <c r="H65" s="36">
        <v>9829</v>
      </c>
      <c r="I65" s="36">
        <v>9927.5</v>
      </c>
      <c r="J65" s="36">
        <v>10011</v>
      </c>
      <c r="K65" s="31">
        <v>9844</v>
      </c>
      <c r="L65" s="31">
        <v>9662</v>
      </c>
      <c r="M65" s="31">
        <v>3.0865800000000001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6771.65</v>
      </c>
      <c r="D66" s="36">
        <v>6788.55</v>
      </c>
      <c r="E66" s="36">
        <v>6733.1</v>
      </c>
      <c r="F66" s="36">
        <v>6694.55</v>
      </c>
      <c r="G66" s="36">
        <v>6639.1</v>
      </c>
      <c r="H66" s="36">
        <v>6827.1</v>
      </c>
      <c r="I66" s="36">
        <v>6882.5499999999993</v>
      </c>
      <c r="J66" s="36">
        <v>6921.1</v>
      </c>
      <c r="K66" s="31">
        <v>6844</v>
      </c>
      <c r="L66" s="31">
        <v>6750</v>
      </c>
      <c r="M66" s="31">
        <v>8.3952299999999997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1634.8</v>
      </c>
      <c r="D67" s="36">
        <v>1641.2666666666667</v>
      </c>
      <c r="E67" s="36">
        <v>1623.5333333333333</v>
      </c>
      <c r="F67" s="36">
        <v>1612.2666666666667</v>
      </c>
      <c r="G67" s="36">
        <v>1594.5333333333333</v>
      </c>
      <c r="H67" s="36">
        <v>1652.5333333333333</v>
      </c>
      <c r="I67" s="36">
        <v>1670.2666666666664</v>
      </c>
      <c r="J67" s="36">
        <v>1681.5333333333333</v>
      </c>
      <c r="K67" s="31">
        <v>1659</v>
      </c>
      <c r="L67" s="31">
        <v>1630</v>
      </c>
      <c r="M67" s="31">
        <v>7.4732900000000004</v>
      </c>
      <c r="N67" s="1"/>
      <c r="O67" s="1"/>
    </row>
    <row r="68" spans="1:15" ht="12.75" customHeight="1">
      <c r="A68" s="33">
        <v>58</v>
      </c>
      <c r="B68" s="53" t="s">
        <v>264</v>
      </c>
      <c r="C68" s="31">
        <v>9412.4500000000007</v>
      </c>
      <c r="D68" s="36">
        <v>9540.8166666666675</v>
      </c>
      <c r="E68" s="36">
        <v>9231.633333333335</v>
      </c>
      <c r="F68" s="36">
        <v>9050.8166666666675</v>
      </c>
      <c r="G68" s="36">
        <v>8741.633333333335</v>
      </c>
      <c r="H68" s="36">
        <v>9721.633333333335</v>
      </c>
      <c r="I68" s="36">
        <v>10030.816666666666</v>
      </c>
      <c r="J68" s="36">
        <v>10211.633333333335</v>
      </c>
      <c r="K68" s="31">
        <v>9850</v>
      </c>
      <c r="L68" s="31">
        <v>9360</v>
      </c>
      <c r="M68" s="31">
        <v>0.51149999999999995</v>
      </c>
      <c r="N68" s="1"/>
      <c r="O68" s="1"/>
    </row>
    <row r="69" spans="1:15" ht="12.75" customHeight="1">
      <c r="A69" s="33">
        <v>59</v>
      </c>
      <c r="B69" s="53" t="s">
        <v>325</v>
      </c>
      <c r="C69" s="31">
        <v>2462.25</v>
      </c>
      <c r="D69" s="36">
        <v>2487.6833333333334</v>
      </c>
      <c r="E69" s="36">
        <v>2425.6166666666668</v>
      </c>
      <c r="F69" s="36">
        <v>2388.9833333333336</v>
      </c>
      <c r="G69" s="36">
        <v>2326.916666666667</v>
      </c>
      <c r="H69" s="36">
        <v>2524.3166666666666</v>
      </c>
      <c r="I69" s="36">
        <v>2586.3833333333332</v>
      </c>
      <c r="J69" s="36">
        <v>2623.0166666666664</v>
      </c>
      <c r="K69" s="31">
        <v>2549.75</v>
      </c>
      <c r="L69" s="31">
        <v>2451.0500000000002</v>
      </c>
      <c r="M69" s="31">
        <v>1.2198899999999999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3345.85</v>
      </c>
      <c r="D70" s="36">
        <v>3347.2833333333333</v>
      </c>
      <c r="E70" s="36">
        <v>3319.5666666666666</v>
      </c>
      <c r="F70" s="36">
        <v>3293.2833333333333</v>
      </c>
      <c r="G70" s="36">
        <v>3265.5666666666666</v>
      </c>
      <c r="H70" s="36">
        <v>3373.5666666666666</v>
      </c>
      <c r="I70" s="36">
        <v>3401.2833333333328</v>
      </c>
      <c r="J70" s="36">
        <v>3427.5666666666666</v>
      </c>
      <c r="K70" s="31">
        <v>3375</v>
      </c>
      <c r="L70" s="31">
        <v>3321</v>
      </c>
      <c r="M70" s="31">
        <v>2.6601699999999999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484.35</v>
      </c>
      <c r="D71" s="36">
        <v>482.83333333333331</v>
      </c>
      <c r="E71" s="36">
        <v>475.81666666666661</v>
      </c>
      <c r="F71" s="36">
        <v>467.2833333333333</v>
      </c>
      <c r="G71" s="36">
        <v>460.26666666666659</v>
      </c>
      <c r="H71" s="36">
        <v>491.36666666666662</v>
      </c>
      <c r="I71" s="36">
        <v>498.38333333333338</v>
      </c>
      <c r="J71" s="36">
        <v>506.91666666666663</v>
      </c>
      <c r="K71" s="31">
        <v>489.85</v>
      </c>
      <c r="L71" s="31">
        <v>474.3</v>
      </c>
      <c r="M71" s="31">
        <v>23.856490000000001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213.71</v>
      </c>
      <c r="D72" s="36">
        <v>214.97000000000003</v>
      </c>
      <c r="E72" s="36">
        <v>211.45000000000005</v>
      </c>
      <c r="F72" s="36">
        <v>209.19000000000003</v>
      </c>
      <c r="G72" s="36">
        <v>205.67000000000004</v>
      </c>
      <c r="H72" s="36">
        <v>217.23000000000005</v>
      </c>
      <c r="I72" s="36">
        <v>220.75000000000003</v>
      </c>
      <c r="J72" s="36">
        <v>223.01000000000005</v>
      </c>
      <c r="K72" s="31">
        <v>218.49</v>
      </c>
      <c r="L72" s="31">
        <v>212.71</v>
      </c>
      <c r="M72" s="31">
        <v>133.41398000000001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251.25</v>
      </c>
      <c r="D73" s="36">
        <v>253.31666666666669</v>
      </c>
      <c r="E73" s="36">
        <v>248.18333333333339</v>
      </c>
      <c r="F73" s="36">
        <v>245.1166666666667</v>
      </c>
      <c r="G73" s="36">
        <v>239.98333333333341</v>
      </c>
      <c r="H73" s="36">
        <v>256.38333333333338</v>
      </c>
      <c r="I73" s="36">
        <v>261.51666666666665</v>
      </c>
      <c r="J73" s="36">
        <v>264.58333333333337</v>
      </c>
      <c r="K73" s="31">
        <v>258.45</v>
      </c>
      <c r="L73" s="31">
        <v>250.25</v>
      </c>
      <c r="M73" s="31">
        <v>337.59802000000002</v>
      </c>
      <c r="N73" s="1"/>
      <c r="O73" s="1"/>
    </row>
    <row r="74" spans="1:15" ht="12.75" customHeight="1">
      <c r="A74" s="33">
        <v>64</v>
      </c>
      <c r="B74" s="53" t="s">
        <v>265</v>
      </c>
      <c r="C74" s="31">
        <v>126.11</v>
      </c>
      <c r="D74" s="36">
        <v>126.03666666666668</v>
      </c>
      <c r="E74" s="36">
        <v>125.42333333333335</v>
      </c>
      <c r="F74" s="36">
        <v>124.73666666666666</v>
      </c>
      <c r="G74" s="36">
        <v>124.12333333333333</v>
      </c>
      <c r="H74" s="36">
        <v>126.72333333333336</v>
      </c>
      <c r="I74" s="36">
        <v>127.33666666666667</v>
      </c>
      <c r="J74" s="36">
        <v>128.02333333333337</v>
      </c>
      <c r="K74" s="31">
        <v>126.65</v>
      </c>
      <c r="L74" s="31">
        <v>125.35</v>
      </c>
      <c r="M74" s="31">
        <v>72.256870000000006</v>
      </c>
      <c r="N74" s="1"/>
      <c r="O74" s="1"/>
    </row>
    <row r="75" spans="1:15" ht="12.75" customHeight="1">
      <c r="A75" s="33">
        <v>65</v>
      </c>
      <c r="B75" s="53" t="s">
        <v>326</v>
      </c>
      <c r="C75" s="31">
        <v>66.11</v>
      </c>
      <c r="D75" s="36">
        <v>66.470000000000013</v>
      </c>
      <c r="E75" s="36">
        <v>65.440000000000026</v>
      </c>
      <c r="F75" s="36">
        <v>64.77000000000001</v>
      </c>
      <c r="G75" s="36">
        <v>63.740000000000023</v>
      </c>
      <c r="H75" s="36">
        <v>67.140000000000029</v>
      </c>
      <c r="I75" s="36">
        <v>68.17000000000003</v>
      </c>
      <c r="J75" s="36">
        <v>68.840000000000032</v>
      </c>
      <c r="K75" s="31">
        <v>67.5</v>
      </c>
      <c r="L75" s="31">
        <v>65.8</v>
      </c>
      <c r="M75" s="31">
        <v>98.279830000000004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1620.2</v>
      </c>
      <c r="D76" s="36">
        <v>1611.2833333333335</v>
      </c>
      <c r="E76" s="36">
        <v>1597.5666666666671</v>
      </c>
      <c r="F76" s="36">
        <v>1574.9333333333336</v>
      </c>
      <c r="G76" s="36">
        <v>1561.2166666666672</v>
      </c>
      <c r="H76" s="36">
        <v>1633.916666666667</v>
      </c>
      <c r="I76" s="36">
        <v>1647.6333333333337</v>
      </c>
      <c r="J76" s="36">
        <v>1670.2666666666669</v>
      </c>
      <c r="K76" s="31">
        <v>1625</v>
      </c>
      <c r="L76" s="31">
        <v>1588.65</v>
      </c>
      <c r="M76" s="31">
        <v>6.6237000000000004</v>
      </c>
      <c r="N76" s="1"/>
      <c r="O76" s="1"/>
    </row>
    <row r="77" spans="1:15" ht="12.75" customHeight="1">
      <c r="A77" s="33">
        <v>67</v>
      </c>
      <c r="B77" s="53" t="s">
        <v>327</v>
      </c>
      <c r="C77" s="31">
        <v>6886.8</v>
      </c>
      <c r="D77" s="36">
        <v>6918.666666666667</v>
      </c>
      <c r="E77" s="36">
        <v>6813.2333333333336</v>
      </c>
      <c r="F77" s="36">
        <v>6739.666666666667</v>
      </c>
      <c r="G77" s="36">
        <v>6634.2333333333336</v>
      </c>
      <c r="H77" s="36">
        <v>6992.2333333333336</v>
      </c>
      <c r="I77" s="36">
        <v>7097.6666666666661</v>
      </c>
      <c r="J77" s="36">
        <v>7171.2333333333336</v>
      </c>
      <c r="K77" s="31">
        <v>7024.1</v>
      </c>
      <c r="L77" s="31">
        <v>6845.1</v>
      </c>
      <c r="M77" s="31">
        <v>9.9159999999999998E-2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553</v>
      </c>
      <c r="D78" s="36">
        <v>552.9</v>
      </c>
      <c r="E78" s="36">
        <v>547.79999999999995</v>
      </c>
      <c r="F78" s="36">
        <v>542.6</v>
      </c>
      <c r="G78" s="36">
        <v>537.5</v>
      </c>
      <c r="H78" s="36">
        <v>558.09999999999991</v>
      </c>
      <c r="I78" s="36">
        <v>563.20000000000005</v>
      </c>
      <c r="J78" s="36">
        <v>568.39999999999986</v>
      </c>
      <c r="K78" s="31">
        <v>558</v>
      </c>
      <c r="L78" s="31">
        <v>547.70000000000005</v>
      </c>
      <c r="M78" s="31">
        <v>7.5256999999999996</v>
      </c>
      <c r="N78" s="1"/>
      <c r="O78" s="1"/>
    </row>
    <row r="79" spans="1:15" ht="12.75" customHeight="1">
      <c r="A79" s="33">
        <v>69</v>
      </c>
      <c r="B79" s="53" t="s">
        <v>328</v>
      </c>
      <c r="C79" s="31">
        <v>1450.25</v>
      </c>
      <c r="D79" s="36">
        <v>1448.5666666666666</v>
      </c>
      <c r="E79" s="36">
        <v>1429.6833333333332</v>
      </c>
      <c r="F79" s="36">
        <v>1409.1166666666666</v>
      </c>
      <c r="G79" s="36">
        <v>1390.2333333333331</v>
      </c>
      <c r="H79" s="36">
        <v>1469.1333333333332</v>
      </c>
      <c r="I79" s="36">
        <v>1488.0166666666664</v>
      </c>
      <c r="J79" s="36">
        <v>1508.5833333333333</v>
      </c>
      <c r="K79" s="31">
        <v>1467.45</v>
      </c>
      <c r="L79" s="31">
        <v>1428</v>
      </c>
      <c r="M79" s="31">
        <v>8.2789900000000003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311.14999999999998</v>
      </c>
      <c r="D80" s="36">
        <v>312.29999999999995</v>
      </c>
      <c r="E80" s="36">
        <v>306.89999999999992</v>
      </c>
      <c r="F80" s="36">
        <v>302.64999999999998</v>
      </c>
      <c r="G80" s="36">
        <v>297.24999999999994</v>
      </c>
      <c r="H80" s="36">
        <v>316.5499999999999</v>
      </c>
      <c r="I80" s="36">
        <v>321.95</v>
      </c>
      <c r="J80" s="36">
        <v>326.19999999999987</v>
      </c>
      <c r="K80" s="31">
        <v>317.7</v>
      </c>
      <c r="L80" s="31">
        <v>308.05</v>
      </c>
      <c r="M80" s="31">
        <v>281.41435999999999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1717.55</v>
      </c>
      <c r="D81" s="36">
        <v>1730.8</v>
      </c>
      <c r="E81" s="36">
        <v>1690.3999999999999</v>
      </c>
      <c r="F81" s="36">
        <v>1663.25</v>
      </c>
      <c r="G81" s="36">
        <v>1622.85</v>
      </c>
      <c r="H81" s="36">
        <v>1757.9499999999998</v>
      </c>
      <c r="I81" s="36">
        <v>1798.35</v>
      </c>
      <c r="J81" s="36">
        <v>1825.4999999999998</v>
      </c>
      <c r="K81" s="31">
        <v>1771.2</v>
      </c>
      <c r="L81" s="31">
        <v>1703.65</v>
      </c>
      <c r="M81" s="31">
        <v>11.348319999999999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308.5</v>
      </c>
      <c r="D82" s="36">
        <v>311.43333333333334</v>
      </c>
      <c r="E82" s="36">
        <v>302.91666666666669</v>
      </c>
      <c r="F82" s="36">
        <v>297.33333333333337</v>
      </c>
      <c r="G82" s="36">
        <v>288.81666666666672</v>
      </c>
      <c r="H82" s="36">
        <v>317.01666666666665</v>
      </c>
      <c r="I82" s="36">
        <v>325.5333333333333</v>
      </c>
      <c r="J82" s="36">
        <v>331.11666666666662</v>
      </c>
      <c r="K82" s="31">
        <v>319.95</v>
      </c>
      <c r="L82" s="31">
        <v>305.85000000000002</v>
      </c>
      <c r="M82" s="31">
        <v>238.14780999999999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349.1</v>
      </c>
      <c r="D83" s="36">
        <v>348.5333333333333</v>
      </c>
      <c r="E83" s="36">
        <v>345.16666666666663</v>
      </c>
      <c r="F83" s="36">
        <v>341.23333333333335</v>
      </c>
      <c r="G83" s="36">
        <v>337.86666666666667</v>
      </c>
      <c r="H83" s="36">
        <v>352.46666666666658</v>
      </c>
      <c r="I83" s="36">
        <v>355.83333333333326</v>
      </c>
      <c r="J83" s="36">
        <v>359.76666666666654</v>
      </c>
      <c r="K83" s="31">
        <v>351.9</v>
      </c>
      <c r="L83" s="31">
        <v>344.6</v>
      </c>
      <c r="M83" s="31">
        <v>169.59970999999999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1505.5</v>
      </c>
      <c r="D84" s="36">
        <v>1500.5</v>
      </c>
      <c r="E84" s="36">
        <v>1490</v>
      </c>
      <c r="F84" s="36">
        <v>1474.5</v>
      </c>
      <c r="G84" s="36">
        <v>1464</v>
      </c>
      <c r="H84" s="36">
        <v>1516</v>
      </c>
      <c r="I84" s="36">
        <v>1526.5</v>
      </c>
      <c r="J84" s="36">
        <v>1542</v>
      </c>
      <c r="K84" s="31">
        <v>1511</v>
      </c>
      <c r="L84" s="31">
        <v>1485</v>
      </c>
      <c r="M84" s="31">
        <v>45.313789999999997</v>
      </c>
      <c r="N84" s="1"/>
      <c r="O84" s="1"/>
    </row>
    <row r="85" spans="1:15" ht="12.75" customHeight="1">
      <c r="A85" s="33">
        <v>75</v>
      </c>
      <c r="B85" s="53" t="s">
        <v>791</v>
      </c>
      <c r="C85" s="31">
        <v>714.75</v>
      </c>
      <c r="D85" s="36">
        <v>715.23333333333323</v>
      </c>
      <c r="E85" s="36">
        <v>710.51666666666642</v>
      </c>
      <c r="F85" s="36">
        <v>706.28333333333319</v>
      </c>
      <c r="G85" s="36">
        <v>701.56666666666638</v>
      </c>
      <c r="H85" s="36">
        <v>719.46666666666647</v>
      </c>
      <c r="I85" s="36">
        <v>724.18333333333339</v>
      </c>
      <c r="J85" s="36">
        <v>728.41666666666652</v>
      </c>
      <c r="K85" s="31">
        <v>719.95</v>
      </c>
      <c r="L85" s="31">
        <v>711</v>
      </c>
      <c r="M85" s="31">
        <v>1.1654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354.75</v>
      </c>
      <c r="D86" s="36">
        <v>359.56666666666666</v>
      </c>
      <c r="E86" s="36">
        <v>348.68333333333334</v>
      </c>
      <c r="F86" s="36">
        <v>342.61666666666667</v>
      </c>
      <c r="G86" s="36">
        <v>331.73333333333335</v>
      </c>
      <c r="H86" s="36">
        <v>365.63333333333333</v>
      </c>
      <c r="I86" s="36">
        <v>376.51666666666665</v>
      </c>
      <c r="J86" s="36">
        <v>382.58333333333331</v>
      </c>
      <c r="K86" s="31">
        <v>370.45</v>
      </c>
      <c r="L86" s="31">
        <v>353.5</v>
      </c>
      <c r="M86" s="31">
        <v>41.778759999999998</v>
      </c>
      <c r="N86" s="1"/>
      <c r="O86" s="1"/>
    </row>
    <row r="87" spans="1:15" ht="12.75" customHeight="1">
      <c r="A87" s="33">
        <v>77</v>
      </c>
      <c r="B87" s="53" t="s">
        <v>329</v>
      </c>
      <c r="C87" s="31">
        <v>1552.2</v>
      </c>
      <c r="D87" s="36">
        <v>1545.3833333333332</v>
      </c>
      <c r="E87" s="36">
        <v>1535.8166666666664</v>
      </c>
      <c r="F87" s="36">
        <v>1519.4333333333332</v>
      </c>
      <c r="G87" s="36">
        <v>1509.8666666666663</v>
      </c>
      <c r="H87" s="36">
        <v>1561.7666666666664</v>
      </c>
      <c r="I87" s="36">
        <v>1571.333333333333</v>
      </c>
      <c r="J87" s="36">
        <v>1587.7166666666665</v>
      </c>
      <c r="K87" s="31">
        <v>1554.95</v>
      </c>
      <c r="L87" s="31">
        <v>1529</v>
      </c>
      <c r="M87" s="31">
        <v>1.60859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643</v>
      </c>
      <c r="D88" s="36">
        <v>652.66666666666663</v>
      </c>
      <c r="E88" s="36">
        <v>629.83333333333326</v>
      </c>
      <c r="F88" s="36">
        <v>616.66666666666663</v>
      </c>
      <c r="G88" s="36">
        <v>593.83333333333326</v>
      </c>
      <c r="H88" s="36">
        <v>665.83333333333326</v>
      </c>
      <c r="I88" s="36">
        <v>688.66666666666652</v>
      </c>
      <c r="J88" s="36">
        <v>701.83333333333326</v>
      </c>
      <c r="K88" s="31">
        <v>675.5</v>
      </c>
      <c r="L88" s="31">
        <v>639.5</v>
      </c>
      <c r="M88" s="31">
        <v>82.749179999999996</v>
      </c>
      <c r="N88" s="1"/>
      <c r="O88" s="1"/>
    </row>
    <row r="89" spans="1:15" ht="12.75" customHeight="1">
      <c r="A89" s="33">
        <v>79</v>
      </c>
      <c r="B89" s="53" t="s">
        <v>330</v>
      </c>
      <c r="C89" s="31">
        <v>8219.15</v>
      </c>
      <c r="D89" s="36">
        <v>8220.4333333333325</v>
      </c>
      <c r="E89" s="36">
        <v>8144.7166666666653</v>
      </c>
      <c r="F89" s="36">
        <v>8070.2833333333328</v>
      </c>
      <c r="G89" s="36">
        <v>7994.5666666666657</v>
      </c>
      <c r="H89" s="36">
        <v>8294.866666666665</v>
      </c>
      <c r="I89" s="36">
        <v>8370.5833333333321</v>
      </c>
      <c r="J89" s="36">
        <v>8445.0166666666646</v>
      </c>
      <c r="K89" s="31">
        <v>8296.15</v>
      </c>
      <c r="L89" s="31">
        <v>8146</v>
      </c>
      <c r="M89" s="31">
        <v>0.15118999999999999</v>
      </c>
      <c r="N89" s="1"/>
      <c r="O89" s="1"/>
    </row>
    <row r="90" spans="1:15" ht="12.75" customHeight="1">
      <c r="A90" s="33">
        <v>80</v>
      </c>
      <c r="B90" s="53" t="s">
        <v>331</v>
      </c>
      <c r="C90" s="31">
        <v>1756.25</v>
      </c>
      <c r="D90" s="36">
        <v>1749.1833333333332</v>
      </c>
      <c r="E90" s="36">
        <v>1734.4166666666663</v>
      </c>
      <c r="F90" s="36">
        <v>1712.583333333333</v>
      </c>
      <c r="G90" s="36">
        <v>1697.8166666666662</v>
      </c>
      <c r="H90" s="36">
        <v>1771.0166666666664</v>
      </c>
      <c r="I90" s="36">
        <v>1785.7833333333333</v>
      </c>
      <c r="J90" s="36">
        <v>1807.6166666666666</v>
      </c>
      <c r="K90" s="31">
        <v>1763.95</v>
      </c>
      <c r="L90" s="31">
        <v>1727.35</v>
      </c>
      <c r="M90" s="31">
        <v>2.9934799999999999</v>
      </c>
      <c r="N90" s="1"/>
      <c r="O90" s="1"/>
    </row>
    <row r="91" spans="1:15" ht="12.75" customHeight="1">
      <c r="A91" s="33">
        <v>81</v>
      </c>
      <c r="B91" s="53" t="s">
        <v>332</v>
      </c>
      <c r="C91" s="31">
        <v>2239.3000000000002</v>
      </c>
      <c r="D91" s="36">
        <v>2260.85</v>
      </c>
      <c r="E91" s="36">
        <v>2208.4499999999998</v>
      </c>
      <c r="F91" s="36">
        <v>2177.6</v>
      </c>
      <c r="G91" s="36">
        <v>2125.1999999999998</v>
      </c>
      <c r="H91" s="36">
        <v>2291.6999999999998</v>
      </c>
      <c r="I91" s="36">
        <v>2344.1000000000004</v>
      </c>
      <c r="J91" s="36">
        <v>2374.9499999999998</v>
      </c>
      <c r="K91" s="31">
        <v>2313.25</v>
      </c>
      <c r="L91" s="31">
        <v>2230</v>
      </c>
      <c r="M91" s="31">
        <v>0.38428000000000001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548.9</v>
      </c>
      <c r="D92" s="36">
        <v>551</v>
      </c>
      <c r="E92" s="36">
        <v>539</v>
      </c>
      <c r="F92" s="36">
        <v>529.1</v>
      </c>
      <c r="G92" s="36">
        <v>517.1</v>
      </c>
      <c r="H92" s="36">
        <v>560.9</v>
      </c>
      <c r="I92" s="36">
        <v>572.9</v>
      </c>
      <c r="J92" s="36">
        <v>582.79999999999995</v>
      </c>
      <c r="K92" s="31">
        <v>563</v>
      </c>
      <c r="L92" s="31">
        <v>541.1</v>
      </c>
      <c r="M92" s="31">
        <v>8.3688000000000002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34370.699999999997</v>
      </c>
      <c r="D93" s="36">
        <v>34606.533333333333</v>
      </c>
      <c r="E93" s="36">
        <v>34030.266666666663</v>
      </c>
      <c r="F93" s="36">
        <v>33689.833333333328</v>
      </c>
      <c r="G93" s="36">
        <v>33113.566666666658</v>
      </c>
      <c r="H93" s="36">
        <v>34946.966666666667</v>
      </c>
      <c r="I93" s="36">
        <v>35523.233333333344</v>
      </c>
      <c r="J93" s="36">
        <v>35863.666666666672</v>
      </c>
      <c r="K93" s="31">
        <v>35182.800000000003</v>
      </c>
      <c r="L93" s="31">
        <v>34266.1</v>
      </c>
      <c r="M93" s="31">
        <v>0.23238</v>
      </c>
      <c r="N93" s="1"/>
      <c r="O93" s="1"/>
    </row>
    <row r="94" spans="1:15" ht="12.75" customHeight="1">
      <c r="A94" s="33">
        <v>84</v>
      </c>
      <c r="B94" s="53" t="s">
        <v>334</v>
      </c>
      <c r="C94" s="31">
        <v>1258</v>
      </c>
      <c r="D94" s="36">
        <v>1262.1499999999999</v>
      </c>
      <c r="E94" s="36">
        <v>1241.4499999999998</v>
      </c>
      <c r="F94" s="36">
        <v>1224.8999999999999</v>
      </c>
      <c r="G94" s="36">
        <v>1204.1999999999998</v>
      </c>
      <c r="H94" s="36">
        <v>1278.6999999999998</v>
      </c>
      <c r="I94" s="36">
        <v>1299.4000000000001</v>
      </c>
      <c r="J94" s="36">
        <v>1315.9499999999998</v>
      </c>
      <c r="K94" s="31">
        <v>1282.8499999999999</v>
      </c>
      <c r="L94" s="31">
        <v>1245.5999999999999</v>
      </c>
      <c r="M94" s="31">
        <v>1.9349099999999999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5730.15</v>
      </c>
      <c r="D95" s="36">
        <v>5756.6833333333334</v>
      </c>
      <c r="E95" s="36">
        <v>5673.4666666666672</v>
      </c>
      <c r="F95" s="36">
        <v>5616.7833333333338</v>
      </c>
      <c r="G95" s="36">
        <v>5533.5666666666675</v>
      </c>
      <c r="H95" s="36">
        <v>5813.3666666666668</v>
      </c>
      <c r="I95" s="36">
        <v>5896.5833333333321</v>
      </c>
      <c r="J95" s="36">
        <v>5953.2666666666664</v>
      </c>
      <c r="K95" s="31">
        <v>5839.9</v>
      </c>
      <c r="L95" s="31">
        <v>5700</v>
      </c>
      <c r="M95" s="31">
        <v>3.0441099999999999</v>
      </c>
      <c r="N95" s="1"/>
      <c r="O95" s="1"/>
    </row>
    <row r="96" spans="1:15" ht="12.75" customHeight="1">
      <c r="A96" s="33">
        <v>86</v>
      </c>
      <c r="B96" s="53" t="s">
        <v>335</v>
      </c>
      <c r="C96" s="31">
        <v>2304.85</v>
      </c>
      <c r="D96" s="36">
        <v>2335.4499999999998</v>
      </c>
      <c r="E96" s="36">
        <v>2264.6999999999998</v>
      </c>
      <c r="F96" s="36">
        <v>2224.5500000000002</v>
      </c>
      <c r="G96" s="36">
        <v>2153.8000000000002</v>
      </c>
      <c r="H96" s="36">
        <v>2375.5999999999995</v>
      </c>
      <c r="I96" s="36">
        <v>2446.3499999999995</v>
      </c>
      <c r="J96" s="36">
        <v>2486.4999999999991</v>
      </c>
      <c r="K96" s="31">
        <v>2406.1999999999998</v>
      </c>
      <c r="L96" s="31">
        <v>2295.3000000000002</v>
      </c>
      <c r="M96" s="31">
        <v>1.8525100000000001</v>
      </c>
      <c r="N96" s="1"/>
      <c r="O96" s="1"/>
    </row>
    <row r="97" spans="1:15" ht="12.75" customHeight="1">
      <c r="A97" s="33">
        <v>87</v>
      </c>
      <c r="B97" s="53" t="s">
        <v>336</v>
      </c>
      <c r="C97" s="31">
        <v>656.85</v>
      </c>
      <c r="D97" s="36">
        <v>657.75</v>
      </c>
      <c r="E97" s="36">
        <v>641.70000000000005</v>
      </c>
      <c r="F97" s="36">
        <v>626.55000000000007</v>
      </c>
      <c r="G97" s="36">
        <v>610.50000000000011</v>
      </c>
      <c r="H97" s="36">
        <v>672.9</v>
      </c>
      <c r="I97" s="36">
        <v>688.94999999999993</v>
      </c>
      <c r="J97" s="36">
        <v>704.09999999999991</v>
      </c>
      <c r="K97" s="31">
        <v>673.8</v>
      </c>
      <c r="L97" s="31">
        <v>642.6</v>
      </c>
      <c r="M97" s="31">
        <v>6.23665</v>
      </c>
      <c r="N97" s="1"/>
      <c r="O97" s="1"/>
    </row>
    <row r="98" spans="1:15" ht="12.75" customHeight="1">
      <c r="A98" s="33">
        <v>88</v>
      </c>
      <c r="B98" s="53" t="s">
        <v>337</v>
      </c>
      <c r="C98" s="31">
        <v>181.84</v>
      </c>
      <c r="D98" s="36">
        <v>179.16</v>
      </c>
      <c r="E98" s="36">
        <v>175.32</v>
      </c>
      <c r="F98" s="36">
        <v>168.79999999999998</v>
      </c>
      <c r="G98" s="36">
        <v>164.95999999999998</v>
      </c>
      <c r="H98" s="36">
        <v>185.68</v>
      </c>
      <c r="I98" s="36">
        <v>189.51999999999998</v>
      </c>
      <c r="J98" s="36">
        <v>196.04000000000002</v>
      </c>
      <c r="K98" s="31">
        <v>183</v>
      </c>
      <c r="L98" s="31">
        <v>172.64</v>
      </c>
      <c r="M98" s="31">
        <v>271.61162999999999</v>
      </c>
      <c r="N98" s="1"/>
      <c r="O98" s="1"/>
    </row>
    <row r="99" spans="1:15" ht="12.75" customHeight="1">
      <c r="A99" s="33">
        <v>89</v>
      </c>
      <c r="B99" s="53" t="s">
        <v>338</v>
      </c>
      <c r="C99" s="31">
        <v>728.6</v>
      </c>
      <c r="D99" s="36">
        <v>730.26666666666677</v>
      </c>
      <c r="E99" s="36">
        <v>719.53333333333353</v>
      </c>
      <c r="F99" s="36">
        <v>710.46666666666681</v>
      </c>
      <c r="G99" s="36">
        <v>699.73333333333358</v>
      </c>
      <c r="H99" s="36">
        <v>739.33333333333348</v>
      </c>
      <c r="I99" s="36">
        <v>750.06666666666683</v>
      </c>
      <c r="J99" s="36">
        <v>759.13333333333344</v>
      </c>
      <c r="K99" s="31">
        <v>741</v>
      </c>
      <c r="L99" s="31">
        <v>721.2</v>
      </c>
      <c r="M99" s="31">
        <v>12.5809</v>
      </c>
      <c r="N99" s="1"/>
      <c r="O99" s="1"/>
    </row>
    <row r="100" spans="1:15" ht="12.75" customHeight="1">
      <c r="A100" s="33">
        <v>90</v>
      </c>
      <c r="B100" s="53" t="s">
        <v>787</v>
      </c>
      <c r="C100" s="31">
        <v>589.9</v>
      </c>
      <c r="D100" s="36">
        <v>589.16666666666663</v>
      </c>
      <c r="E100" s="36">
        <v>585.18333333333328</v>
      </c>
      <c r="F100" s="36">
        <v>580.4666666666667</v>
      </c>
      <c r="G100" s="36">
        <v>576.48333333333335</v>
      </c>
      <c r="H100" s="36">
        <v>593.88333333333321</v>
      </c>
      <c r="I100" s="36">
        <v>597.86666666666656</v>
      </c>
      <c r="J100" s="36">
        <v>602.58333333333314</v>
      </c>
      <c r="K100" s="31">
        <v>593.15</v>
      </c>
      <c r="L100" s="31">
        <v>584.45000000000005</v>
      </c>
      <c r="M100" s="31">
        <v>1.1798200000000001</v>
      </c>
      <c r="N100" s="1"/>
      <c r="O100" s="1"/>
    </row>
    <row r="101" spans="1:15" ht="12.75" customHeight="1">
      <c r="A101" s="33">
        <v>91</v>
      </c>
      <c r="B101" s="53" t="s">
        <v>339</v>
      </c>
      <c r="C101" s="31">
        <v>4340.8</v>
      </c>
      <c r="D101" s="36">
        <v>4353.95</v>
      </c>
      <c r="E101" s="36">
        <v>4287.8999999999996</v>
      </c>
      <c r="F101" s="36">
        <v>4235</v>
      </c>
      <c r="G101" s="36">
        <v>4168.95</v>
      </c>
      <c r="H101" s="36">
        <v>4406.8499999999995</v>
      </c>
      <c r="I101" s="36">
        <v>4472.9000000000005</v>
      </c>
      <c r="J101" s="36">
        <v>4525.7999999999993</v>
      </c>
      <c r="K101" s="31">
        <v>4420</v>
      </c>
      <c r="L101" s="31">
        <v>4301.05</v>
      </c>
      <c r="M101" s="31">
        <v>0.24202000000000001</v>
      </c>
      <c r="N101" s="1"/>
      <c r="O101" s="1"/>
    </row>
    <row r="102" spans="1:15" ht="12.75" customHeight="1">
      <c r="A102" s="33">
        <v>92</v>
      </c>
      <c r="B102" s="53" t="s">
        <v>340</v>
      </c>
      <c r="C102" s="31">
        <v>337.05</v>
      </c>
      <c r="D102" s="36">
        <v>335.08333333333331</v>
      </c>
      <c r="E102" s="36">
        <v>331.96666666666664</v>
      </c>
      <c r="F102" s="36">
        <v>326.88333333333333</v>
      </c>
      <c r="G102" s="36">
        <v>323.76666666666665</v>
      </c>
      <c r="H102" s="36">
        <v>340.16666666666663</v>
      </c>
      <c r="I102" s="36">
        <v>343.2833333333333</v>
      </c>
      <c r="J102" s="36">
        <v>348.36666666666662</v>
      </c>
      <c r="K102" s="31">
        <v>338.2</v>
      </c>
      <c r="L102" s="31">
        <v>330</v>
      </c>
      <c r="M102" s="31">
        <v>5.9358899999999997</v>
      </c>
      <c r="N102" s="1"/>
      <c r="O102" s="1"/>
    </row>
    <row r="103" spans="1:15" ht="12.75" customHeight="1">
      <c r="A103" s="33">
        <v>93</v>
      </c>
      <c r="B103" s="53" t="s">
        <v>341</v>
      </c>
      <c r="C103" s="31">
        <v>317.10000000000002</v>
      </c>
      <c r="D103" s="36">
        <v>315</v>
      </c>
      <c r="E103" s="36">
        <v>312.3</v>
      </c>
      <c r="F103" s="36">
        <v>307.5</v>
      </c>
      <c r="G103" s="36">
        <v>304.8</v>
      </c>
      <c r="H103" s="36">
        <v>319.8</v>
      </c>
      <c r="I103" s="36">
        <v>322.50000000000006</v>
      </c>
      <c r="J103" s="36">
        <v>327.3</v>
      </c>
      <c r="K103" s="31">
        <v>317.7</v>
      </c>
      <c r="L103" s="31">
        <v>310.2</v>
      </c>
      <c r="M103" s="31">
        <v>12.480119999999999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835</v>
      </c>
      <c r="D104" s="36">
        <v>839.23333333333323</v>
      </c>
      <c r="E104" s="36">
        <v>825.01666666666642</v>
      </c>
      <c r="F104" s="36">
        <v>815.03333333333319</v>
      </c>
      <c r="G104" s="36">
        <v>800.81666666666638</v>
      </c>
      <c r="H104" s="36">
        <v>849.21666666666647</v>
      </c>
      <c r="I104" s="36">
        <v>863.43333333333339</v>
      </c>
      <c r="J104" s="36">
        <v>873.41666666666652</v>
      </c>
      <c r="K104" s="31">
        <v>853.45</v>
      </c>
      <c r="L104" s="31">
        <v>829.25</v>
      </c>
      <c r="M104" s="31">
        <v>3.2436099999999999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112.69</v>
      </c>
      <c r="D105" s="36">
        <v>113.44666666666666</v>
      </c>
      <c r="E105" s="36">
        <v>111.29333333333332</v>
      </c>
      <c r="F105" s="36">
        <v>109.89666666666666</v>
      </c>
      <c r="G105" s="36">
        <v>107.74333333333333</v>
      </c>
      <c r="H105" s="36">
        <v>114.84333333333332</v>
      </c>
      <c r="I105" s="36">
        <v>116.99666666666666</v>
      </c>
      <c r="J105" s="36">
        <v>118.39333333333332</v>
      </c>
      <c r="K105" s="31">
        <v>115.6</v>
      </c>
      <c r="L105" s="31">
        <v>112.05</v>
      </c>
      <c r="M105" s="31">
        <v>259.58909999999997</v>
      </c>
      <c r="N105" s="1"/>
      <c r="O105" s="1"/>
    </row>
    <row r="106" spans="1:15" ht="12.75" customHeight="1">
      <c r="A106" s="33">
        <v>96</v>
      </c>
      <c r="B106" s="53" t="s">
        <v>810</v>
      </c>
      <c r="C106" s="31">
        <v>1583.85</v>
      </c>
      <c r="D106" s="36">
        <v>1586.2833333333335</v>
      </c>
      <c r="E106" s="36">
        <v>1562.5666666666671</v>
      </c>
      <c r="F106" s="36">
        <v>1541.2833333333335</v>
      </c>
      <c r="G106" s="36">
        <v>1517.5666666666671</v>
      </c>
      <c r="H106" s="36">
        <v>1607.5666666666671</v>
      </c>
      <c r="I106" s="36">
        <v>1631.2833333333338</v>
      </c>
      <c r="J106" s="36">
        <v>1652.5666666666671</v>
      </c>
      <c r="K106" s="31">
        <v>1610</v>
      </c>
      <c r="L106" s="31">
        <v>1565</v>
      </c>
      <c r="M106" s="31">
        <v>0.96972999999999998</v>
      </c>
      <c r="N106" s="1"/>
      <c r="O106" s="1"/>
    </row>
    <row r="107" spans="1:15" ht="12.75" customHeight="1">
      <c r="A107" s="33">
        <v>97</v>
      </c>
      <c r="B107" s="53" t="s">
        <v>342</v>
      </c>
      <c r="C107" s="31">
        <v>225.55</v>
      </c>
      <c r="D107" s="36">
        <v>221.09</v>
      </c>
      <c r="E107" s="36">
        <v>213.68</v>
      </c>
      <c r="F107" s="36">
        <v>201.81</v>
      </c>
      <c r="G107" s="36">
        <v>194.4</v>
      </c>
      <c r="H107" s="36">
        <v>232.96</v>
      </c>
      <c r="I107" s="36">
        <v>240.37000000000003</v>
      </c>
      <c r="J107" s="36">
        <v>252.24</v>
      </c>
      <c r="K107" s="31">
        <v>228.5</v>
      </c>
      <c r="L107" s="31">
        <v>209.22</v>
      </c>
      <c r="M107" s="31">
        <v>23.667380000000001</v>
      </c>
      <c r="N107" s="1"/>
      <c r="O107" s="1"/>
    </row>
    <row r="108" spans="1:15" ht="12.75" customHeight="1">
      <c r="A108" s="33">
        <v>98</v>
      </c>
      <c r="B108" s="53" t="s">
        <v>343</v>
      </c>
      <c r="C108" s="31">
        <v>1709.05</v>
      </c>
      <c r="D108" s="36">
        <v>1711.4166666666667</v>
      </c>
      <c r="E108" s="36">
        <v>1687.6833333333334</v>
      </c>
      <c r="F108" s="36">
        <v>1666.3166666666666</v>
      </c>
      <c r="G108" s="36">
        <v>1642.5833333333333</v>
      </c>
      <c r="H108" s="36">
        <v>1732.7833333333335</v>
      </c>
      <c r="I108" s="36">
        <v>1756.5166666666667</v>
      </c>
      <c r="J108" s="36">
        <v>1777.8833333333337</v>
      </c>
      <c r="K108" s="31">
        <v>1735.15</v>
      </c>
      <c r="L108" s="31">
        <v>1690.05</v>
      </c>
      <c r="M108" s="31">
        <v>0.59055999999999997</v>
      </c>
      <c r="N108" s="1"/>
      <c r="O108" s="1"/>
    </row>
    <row r="109" spans="1:15" ht="12.75" customHeight="1">
      <c r="A109" s="33">
        <v>99</v>
      </c>
      <c r="B109" s="53" t="s">
        <v>344</v>
      </c>
      <c r="C109" s="31">
        <v>255.7</v>
      </c>
      <c r="D109" s="36">
        <v>259.13333333333333</v>
      </c>
      <c r="E109" s="36">
        <v>251.56666666666666</v>
      </c>
      <c r="F109" s="36">
        <v>247.43333333333334</v>
      </c>
      <c r="G109" s="36">
        <v>239.86666666666667</v>
      </c>
      <c r="H109" s="36">
        <v>263.26666666666665</v>
      </c>
      <c r="I109" s="36">
        <v>270.83333333333326</v>
      </c>
      <c r="J109" s="36">
        <v>274.96666666666664</v>
      </c>
      <c r="K109" s="31">
        <v>266.7</v>
      </c>
      <c r="L109" s="31">
        <v>255</v>
      </c>
      <c r="M109" s="31">
        <v>44.330109999999998</v>
      </c>
      <c r="N109" s="1"/>
      <c r="O109" s="1"/>
    </row>
    <row r="110" spans="1:15" ht="12.75" customHeight="1">
      <c r="A110" s="33">
        <v>100</v>
      </c>
      <c r="B110" s="53" t="s">
        <v>345</v>
      </c>
      <c r="C110" s="31">
        <v>2626.55</v>
      </c>
      <c r="D110" s="36">
        <v>2650.0166666666669</v>
      </c>
      <c r="E110" s="36">
        <v>2592.4833333333336</v>
      </c>
      <c r="F110" s="36">
        <v>2558.4166666666665</v>
      </c>
      <c r="G110" s="36">
        <v>2500.8833333333332</v>
      </c>
      <c r="H110" s="36">
        <v>2684.0833333333339</v>
      </c>
      <c r="I110" s="36">
        <v>2741.6166666666677</v>
      </c>
      <c r="J110" s="36">
        <v>2775.6833333333343</v>
      </c>
      <c r="K110" s="31">
        <v>2707.55</v>
      </c>
      <c r="L110" s="31">
        <v>2615.9499999999998</v>
      </c>
      <c r="M110" s="31">
        <v>1.5586500000000001</v>
      </c>
      <c r="N110" s="1"/>
      <c r="O110" s="1"/>
    </row>
    <row r="111" spans="1:15" ht="12.75" customHeight="1">
      <c r="A111" s="33">
        <v>101</v>
      </c>
      <c r="B111" s="53" t="s">
        <v>853</v>
      </c>
      <c r="C111" s="31">
        <v>934.55</v>
      </c>
      <c r="D111" s="36">
        <v>940.69999999999993</v>
      </c>
      <c r="E111" s="36">
        <v>920.39999999999986</v>
      </c>
      <c r="F111" s="36">
        <v>906.24999999999989</v>
      </c>
      <c r="G111" s="36">
        <v>885.94999999999982</v>
      </c>
      <c r="H111" s="36">
        <v>954.84999999999991</v>
      </c>
      <c r="I111" s="36">
        <v>975.14999999999986</v>
      </c>
      <c r="J111" s="36">
        <v>989.3</v>
      </c>
      <c r="K111" s="31">
        <v>961</v>
      </c>
      <c r="L111" s="31">
        <v>926.55</v>
      </c>
      <c r="M111" s="31">
        <v>1.0422199999999999</v>
      </c>
      <c r="N111" s="1"/>
      <c r="O111" s="1"/>
    </row>
    <row r="112" spans="1:15" ht="12.75" customHeight="1">
      <c r="A112" s="33">
        <v>102</v>
      </c>
      <c r="B112" s="53" t="s">
        <v>346</v>
      </c>
      <c r="C112" s="31">
        <v>63.15</v>
      </c>
      <c r="D112" s="36">
        <v>63.463333333333331</v>
      </c>
      <c r="E112" s="36">
        <v>62.546666666666667</v>
      </c>
      <c r="F112" s="36">
        <v>61.943333333333335</v>
      </c>
      <c r="G112" s="36">
        <v>61.026666666666671</v>
      </c>
      <c r="H112" s="36">
        <v>64.066666666666663</v>
      </c>
      <c r="I112" s="36">
        <v>64.983333333333334</v>
      </c>
      <c r="J112" s="36">
        <v>65.586666666666659</v>
      </c>
      <c r="K112" s="31">
        <v>64.38</v>
      </c>
      <c r="L112" s="31">
        <v>62.86</v>
      </c>
      <c r="M112" s="31">
        <v>60.642940000000003</v>
      </c>
      <c r="N112" s="1"/>
      <c r="O112" s="1"/>
    </row>
    <row r="113" spans="1:15" ht="12.75" customHeight="1">
      <c r="A113" s="33">
        <v>103</v>
      </c>
      <c r="B113" s="53" t="s">
        <v>347</v>
      </c>
      <c r="C113" s="31">
        <v>2437.8000000000002</v>
      </c>
      <c r="D113" s="36">
        <v>2465.9333333333334</v>
      </c>
      <c r="E113" s="36">
        <v>2401.8666666666668</v>
      </c>
      <c r="F113" s="36">
        <v>2365.9333333333334</v>
      </c>
      <c r="G113" s="36">
        <v>2301.8666666666668</v>
      </c>
      <c r="H113" s="36">
        <v>2501.8666666666668</v>
      </c>
      <c r="I113" s="36">
        <v>2565.9333333333334</v>
      </c>
      <c r="J113" s="36">
        <v>2601.8666666666668</v>
      </c>
      <c r="K113" s="31">
        <v>2530</v>
      </c>
      <c r="L113" s="31">
        <v>2430</v>
      </c>
      <c r="M113" s="31">
        <v>15.126429999999999</v>
      </c>
      <c r="N113" s="1"/>
      <c r="O113" s="1"/>
    </row>
    <row r="114" spans="1:15" ht="12.75" customHeight="1">
      <c r="A114" s="33">
        <v>104</v>
      </c>
      <c r="B114" s="53" t="s">
        <v>348</v>
      </c>
      <c r="C114" s="31">
        <v>701.1</v>
      </c>
      <c r="D114" s="36">
        <v>705.36666666666679</v>
      </c>
      <c r="E114" s="36">
        <v>694.28333333333353</v>
      </c>
      <c r="F114" s="36">
        <v>687.4666666666667</v>
      </c>
      <c r="G114" s="36">
        <v>676.38333333333344</v>
      </c>
      <c r="H114" s="36">
        <v>712.18333333333362</v>
      </c>
      <c r="I114" s="36">
        <v>723.26666666666688</v>
      </c>
      <c r="J114" s="36">
        <v>730.08333333333371</v>
      </c>
      <c r="K114" s="31">
        <v>716.45</v>
      </c>
      <c r="L114" s="31">
        <v>698.55</v>
      </c>
      <c r="M114" s="31">
        <v>2.7214900000000002</v>
      </c>
      <c r="N114" s="1"/>
      <c r="O114" s="1"/>
    </row>
    <row r="115" spans="1:15" ht="12.75" customHeight="1">
      <c r="A115" s="33">
        <v>105</v>
      </c>
      <c r="B115" s="53" t="s">
        <v>349</v>
      </c>
      <c r="C115" s="31">
        <v>2295.9499999999998</v>
      </c>
      <c r="D115" s="36">
        <v>2316.3166666666666</v>
      </c>
      <c r="E115" s="36">
        <v>2258.833333333333</v>
      </c>
      <c r="F115" s="36">
        <v>2221.7166666666662</v>
      </c>
      <c r="G115" s="36">
        <v>2164.2333333333327</v>
      </c>
      <c r="H115" s="36">
        <v>2353.4333333333334</v>
      </c>
      <c r="I115" s="36">
        <v>2410.916666666667</v>
      </c>
      <c r="J115" s="36">
        <v>2448.0333333333338</v>
      </c>
      <c r="K115" s="31">
        <v>2373.8000000000002</v>
      </c>
      <c r="L115" s="31">
        <v>2279.1999999999998</v>
      </c>
      <c r="M115" s="31">
        <v>1.40097</v>
      </c>
      <c r="N115" s="1"/>
      <c r="O115" s="1"/>
    </row>
    <row r="116" spans="1:15" ht="12.75" customHeight="1">
      <c r="A116" s="33">
        <v>106</v>
      </c>
      <c r="B116" s="53" t="s">
        <v>350</v>
      </c>
      <c r="C116" s="31">
        <v>9015.0499999999993</v>
      </c>
      <c r="D116" s="36">
        <v>9006.6333333333332</v>
      </c>
      <c r="E116" s="36">
        <v>8963.4166666666661</v>
      </c>
      <c r="F116" s="36">
        <v>8911.7833333333328</v>
      </c>
      <c r="G116" s="36">
        <v>8868.5666666666657</v>
      </c>
      <c r="H116" s="36">
        <v>9058.2666666666664</v>
      </c>
      <c r="I116" s="36">
        <v>9101.4833333333336</v>
      </c>
      <c r="J116" s="36">
        <v>9153.1166666666668</v>
      </c>
      <c r="K116" s="31">
        <v>9049.85</v>
      </c>
      <c r="L116" s="31">
        <v>8955</v>
      </c>
      <c r="M116" s="31">
        <v>5.3499999999999999E-2</v>
      </c>
      <c r="N116" s="1"/>
      <c r="O116" s="1"/>
    </row>
    <row r="117" spans="1:15" ht="12.75" customHeight="1">
      <c r="A117" s="33">
        <v>107</v>
      </c>
      <c r="B117" s="53" t="s">
        <v>351</v>
      </c>
      <c r="C117" s="31">
        <v>833.05</v>
      </c>
      <c r="D117" s="36">
        <v>837.18333333333339</v>
      </c>
      <c r="E117" s="36">
        <v>825.01666666666677</v>
      </c>
      <c r="F117" s="36">
        <v>816.98333333333335</v>
      </c>
      <c r="G117" s="36">
        <v>804.81666666666672</v>
      </c>
      <c r="H117" s="36">
        <v>845.21666666666681</v>
      </c>
      <c r="I117" s="36">
        <v>857.38333333333333</v>
      </c>
      <c r="J117" s="36">
        <v>865.41666666666686</v>
      </c>
      <c r="K117" s="31">
        <v>849.35</v>
      </c>
      <c r="L117" s="31">
        <v>829.15</v>
      </c>
      <c r="M117" s="31">
        <v>0.41232999999999997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521.79999999999995</v>
      </c>
      <c r="D118" s="36">
        <v>522.33333333333337</v>
      </c>
      <c r="E118" s="36">
        <v>514.66666666666674</v>
      </c>
      <c r="F118" s="36">
        <v>507.53333333333342</v>
      </c>
      <c r="G118" s="36">
        <v>499.86666666666679</v>
      </c>
      <c r="H118" s="36">
        <v>529.4666666666667</v>
      </c>
      <c r="I118" s="36">
        <v>537.13333333333344</v>
      </c>
      <c r="J118" s="36">
        <v>544.26666666666665</v>
      </c>
      <c r="K118" s="31">
        <v>530</v>
      </c>
      <c r="L118" s="31">
        <v>515.20000000000005</v>
      </c>
      <c r="M118" s="31">
        <v>43.363599999999998</v>
      </c>
      <c r="N118" s="1"/>
      <c r="O118" s="1"/>
    </row>
    <row r="119" spans="1:15" ht="12.75" customHeight="1">
      <c r="A119" s="33">
        <v>109</v>
      </c>
      <c r="B119" s="53" t="s">
        <v>352</v>
      </c>
      <c r="C119" s="31">
        <v>550.04999999999995</v>
      </c>
      <c r="D119" s="36">
        <v>547.41666666666663</v>
      </c>
      <c r="E119" s="36">
        <v>538.48333333333323</v>
      </c>
      <c r="F119" s="36">
        <v>526.91666666666663</v>
      </c>
      <c r="G119" s="36">
        <v>517.98333333333323</v>
      </c>
      <c r="H119" s="36">
        <v>558.98333333333323</v>
      </c>
      <c r="I119" s="36">
        <v>567.91666666666663</v>
      </c>
      <c r="J119" s="36">
        <v>579.48333333333323</v>
      </c>
      <c r="K119" s="31">
        <v>556.35</v>
      </c>
      <c r="L119" s="31">
        <v>535.85</v>
      </c>
      <c r="M119" s="31">
        <v>5.1357999999999997</v>
      </c>
      <c r="N119" s="1"/>
      <c r="O119" s="1"/>
    </row>
    <row r="120" spans="1:15" ht="12.75" customHeight="1">
      <c r="A120" s="33">
        <v>110</v>
      </c>
      <c r="B120" s="53" t="s">
        <v>854</v>
      </c>
      <c r="C120" s="31">
        <v>1028.8</v>
      </c>
      <c r="D120" s="36">
        <v>1019.8000000000001</v>
      </c>
      <c r="E120" s="36">
        <v>1005.6000000000001</v>
      </c>
      <c r="F120" s="36">
        <v>982.40000000000009</v>
      </c>
      <c r="G120" s="36">
        <v>968.20000000000016</v>
      </c>
      <c r="H120" s="36">
        <v>1043</v>
      </c>
      <c r="I120" s="36">
        <v>1057.2000000000003</v>
      </c>
      <c r="J120" s="36">
        <v>1080.4000000000001</v>
      </c>
      <c r="K120" s="31">
        <v>1034</v>
      </c>
      <c r="L120" s="31">
        <v>996.6</v>
      </c>
      <c r="M120" s="31">
        <v>11.865869999999999</v>
      </c>
      <c r="N120" s="1"/>
      <c r="O120" s="1"/>
    </row>
    <row r="121" spans="1:15" ht="12.75" customHeight="1">
      <c r="A121" s="33">
        <v>111</v>
      </c>
      <c r="B121" s="53" t="s">
        <v>353</v>
      </c>
      <c r="C121" s="31">
        <v>1547.55</v>
      </c>
      <c r="D121" s="36">
        <v>1543.2166666666665</v>
      </c>
      <c r="E121" s="36">
        <v>1522.083333333333</v>
      </c>
      <c r="F121" s="36">
        <v>1496.6166666666666</v>
      </c>
      <c r="G121" s="36">
        <v>1475.4833333333331</v>
      </c>
      <c r="H121" s="36">
        <v>1568.6833333333329</v>
      </c>
      <c r="I121" s="36">
        <v>1589.8166666666666</v>
      </c>
      <c r="J121" s="36">
        <v>1615.2833333333328</v>
      </c>
      <c r="K121" s="31">
        <v>1564.35</v>
      </c>
      <c r="L121" s="31">
        <v>1517.75</v>
      </c>
      <c r="M121" s="31">
        <v>4.1935700000000002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1390.65</v>
      </c>
      <c r="D122" s="36">
        <v>1405.1166666666668</v>
      </c>
      <c r="E122" s="36">
        <v>1367.7333333333336</v>
      </c>
      <c r="F122" s="36">
        <v>1344.8166666666668</v>
      </c>
      <c r="G122" s="36">
        <v>1307.4333333333336</v>
      </c>
      <c r="H122" s="36">
        <v>1428.0333333333335</v>
      </c>
      <c r="I122" s="36">
        <v>1465.4166666666667</v>
      </c>
      <c r="J122" s="36">
        <v>1488.3333333333335</v>
      </c>
      <c r="K122" s="31">
        <v>1442.5</v>
      </c>
      <c r="L122" s="31">
        <v>1382.2</v>
      </c>
      <c r="M122" s="31">
        <v>12.34681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1546.2</v>
      </c>
      <c r="D123" s="36">
        <v>1544.75</v>
      </c>
      <c r="E123" s="36">
        <v>1537</v>
      </c>
      <c r="F123" s="36">
        <v>1527.8</v>
      </c>
      <c r="G123" s="36">
        <v>1520.05</v>
      </c>
      <c r="H123" s="36">
        <v>1553.95</v>
      </c>
      <c r="I123" s="36">
        <v>1561.7</v>
      </c>
      <c r="J123" s="36">
        <v>1570.9</v>
      </c>
      <c r="K123" s="31">
        <v>1552.5</v>
      </c>
      <c r="L123" s="31">
        <v>1535.55</v>
      </c>
      <c r="M123" s="31">
        <v>15.29481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171.76</v>
      </c>
      <c r="D124" s="36">
        <v>172.87666666666667</v>
      </c>
      <c r="E124" s="36">
        <v>168.93333333333334</v>
      </c>
      <c r="F124" s="36">
        <v>166.10666666666668</v>
      </c>
      <c r="G124" s="36">
        <v>162.16333333333336</v>
      </c>
      <c r="H124" s="36">
        <v>175.70333333333332</v>
      </c>
      <c r="I124" s="36">
        <v>179.64666666666665</v>
      </c>
      <c r="J124" s="36">
        <v>182.4733333333333</v>
      </c>
      <c r="K124" s="31">
        <v>176.82</v>
      </c>
      <c r="L124" s="31">
        <v>170.05</v>
      </c>
      <c r="M124" s="31">
        <v>50.715690000000002</v>
      </c>
      <c r="N124" s="1"/>
      <c r="O124" s="1"/>
    </row>
    <row r="125" spans="1:15" ht="12.75" customHeight="1">
      <c r="A125" s="33">
        <v>115</v>
      </c>
      <c r="B125" s="53" t="s">
        <v>266</v>
      </c>
      <c r="C125" s="31">
        <v>1562.05</v>
      </c>
      <c r="D125" s="36">
        <v>1599.7833333333335</v>
      </c>
      <c r="E125" s="36">
        <v>1509.5666666666671</v>
      </c>
      <c r="F125" s="36">
        <v>1457.0833333333335</v>
      </c>
      <c r="G125" s="36">
        <v>1366.866666666667</v>
      </c>
      <c r="H125" s="36">
        <v>1652.2666666666671</v>
      </c>
      <c r="I125" s="36">
        <v>1742.4833333333338</v>
      </c>
      <c r="J125" s="36">
        <v>1794.9666666666672</v>
      </c>
      <c r="K125" s="31">
        <v>1690</v>
      </c>
      <c r="L125" s="31">
        <v>1547.3</v>
      </c>
      <c r="M125" s="31">
        <v>11.156169999999999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540.4</v>
      </c>
      <c r="D126" s="36">
        <v>536.88333333333333</v>
      </c>
      <c r="E126" s="36">
        <v>531.51666666666665</v>
      </c>
      <c r="F126" s="36">
        <v>522.63333333333333</v>
      </c>
      <c r="G126" s="36">
        <v>517.26666666666665</v>
      </c>
      <c r="H126" s="36">
        <v>545.76666666666665</v>
      </c>
      <c r="I126" s="36">
        <v>551.13333333333321</v>
      </c>
      <c r="J126" s="36">
        <v>560.01666666666665</v>
      </c>
      <c r="K126" s="31">
        <v>542.25</v>
      </c>
      <c r="L126" s="31">
        <v>528</v>
      </c>
      <c r="M126" s="31">
        <v>347.63893999999999</v>
      </c>
      <c r="N126" s="1"/>
      <c r="O126" s="1"/>
    </row>
    <row r="127" spans="1:15" ht="12.75" customHeight="1">
      <c r="A127" s="33">
        <v>117</v>
      </c>
      <c r="B127" s="53" t="s">
        <v>354</v>
      </c>
      <c r="C127" s="31">
        <v>2580.3000000000002</v>
      </c>
      <c r="D127" s="36">
        <v>2614.6</v>
      </c>
      <c r="E127" s="36">
        <v>2539.3999999999996</v>
      </c>
      <c r="F127" s="36">
        <v>2498.4999999999995</v>
      </c>
      <c r="G127" s="36">
        <v>2423.2999999999993</v>
      </c>
      <c r="H127" s="36">
        <v>2655.5</v>
      </c>
      <c r="I127" s="36">
        <v>2730.7</v>
      </c>
      <c r="J127" s="36">
        <v>2771.6000000000004</v>
      </c>
      <c r="K127" s="31">
        <v>2689.8</v>
      </c>
      <c r="L127" s="31">
        <v>2573.6999999999998</v>
      </c>
      <c r="M127" s="31">
        <v>10.03125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6286.15</v>
      </c>
      <c r="D128" s="36">
        <v>6291.083333333333</v>
      </c>
      <c r="E128" s="36">
        <v>6225.1666666666661</v>
      </c>
      <c r="F128" s="36">
        <v>6164.1833333333334</v>
      </c>
      <c r="G128" s="36">
        <v>6098.2666666666664</v>
      </c>
      <c r="H128" s="36">
        <v>6352.0666666666657</v>
      </c>
      <c r="I128" s="36">
        <v>6417.9833333333318</v>
      </c>
      <c r="J128" s="36">
        <v>6478.9666666666653</v>
      </c>
      <c r="K128" s="31">
        <v>6357</v>
      </c>
      <c r="L128" s="31">
        <v>6230.1</v>
      </c>
      <c r="M128" s="31">
        <v>2.1288999999999998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3374.2</v>
      </c>
      <c r="D129" s="36">
        <v>3377.85</v>
      </c>
      <c r="E129" s="36">
        <v>3346.75</v>
      </c>
      <c r="F129" s="36">
        <v>3319.3</v>
      </c>
      <c r="G129" s="36">
        <v>3288.2000000000003</v>
      </c>
      <c r="H129" s="36">
        <v>3405.2999999999997</v>
      </c>
      <c r="I129" s="36">
        <v>3436.3999999999992</v>
      </c>
      <c r="J129" s="36">
        <v>3463.8499999999995</v>
      </c>
      <c r="K129" s="31">
        <v>3408.95</v>
      </c>
      <c r="L129" s="31">
        <v>3350.4</v>
      </c>
      <c r="M129" s="31">
        <v>6.5396400000000003</v>
      </c>
      <c r="N129" s="1"/>
      <c r="O129" s="1"/>
    </row>
    <row r="130" spans="1:15" ht="12.75" customHeight="1">
      <c r="A130" s="33">
        <v>120</v>
      </c>
      <c r="B130" s="53" t="s">
        <v>355</v>
      </c>
      <c r="C130" s="31">
        <v>4414.3</v>
      </c>
      <c r="D130" s="36">
        <v>4444.8</v>
      </c>
      <c r="E130" s="36">
        <v>4364.6000000000004</v>
      </c>
      <c r="F130" s="36">
        <v>4314.9000000000005</v>
      </c>
      <c r="G130" s="36">
        <v>4234.7000000000007</v>
      </c>
      <c r="H130" s="36">
        <v>4494.5</v>
      </c>
      <c r="I130" s="36">
        <v>4574.6999999999989</v>
      </c>
      <c r="J130" s="36">
        <v>4624.3999999999996</v>
      </c>
      <c r="K130" s="31">
        <v>4525</v>
      </c>
      <c r="L130" s="31">
        <v>4395.1000000000004</v>
      </c>
      <c r="M130" s="31">
        <v>4.1758100000000002</v>
      </c>
      <c r="N130" s="1"/>
      <c r="O130" s="1"/>
    </row>
    <row r="131" spans="1:15" ht="12.75" customHeight="1">
      <c r="A131" s="33">
        <v>121</v>
      </c>
      <c r="B131" s="53" t="s">
        <v>825</v>
      </c>
      <c r="C131" s="31">
        <v>1600.95</v>
      </c>
      <c r="D131" s="36">
        <v>1612.2</v>
      </c>
      <c r="E131" s="36">
        <v>1569.3000000000002</v>
      </c>
      <c r="F131" s="36">
        <v>1537.65</v>
      </c>
      <c r="G131" s="36">
        <v>1494.7500000000002</v>
      </c>
      <c r="H131" s="36">
        <v>1643.8500000000001</v>
      </c>
      <c r="I131" s="36">
        <v>1686.7500000000002</v>
      </c>
      <c r="J131" s="36">
        <v>1718.4</v>
      </c>
      <c r="K131" s="31">
        <v>1655.1</v>
      </c>
      <c r="L131" s="31">
        <v>1580.55</v>
      </c>
      <c r="M131" s="31">
        <v>0.62112999999999996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1038.05</v>
      </c>
      <c r="D132" s="36">
        <v>1037.6166666666666</v>
      </c>
      <c r="E132" s="36">
        <v>1030.2833333333331</v>
      </c>
      <c r="F132" s="36">
        <v>1022.5166666666664</v>
      </c>
      <c r="G132" s="36">
        <v>1015.1833333333329</v>
      </c>
      <c r="H132" s="36">
        <v>1045.3833333333332</v>
      </c>
      <c r="I132" s="36">
        <v>1052.7166666666667</v>
      </c>
      <c r="J132" s="36">
        <v>1060.4833333333333</v>
      </c>
      <c r="K132" s="31">
        <v>1044.95</v>
      </c>
      <c r="L132" s="31">
        <v>1029.8499999999999</v>
      </c>
      <c r="M132" s="31">
        <v>11.98855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1633.7</v>
      </c>
      <c r="D133" s="36">
        <v>1641.3666666666668</v>
      </c>
      <c r="E133" s="36">
        <v>1614.5833333333335</v>
      </c>
      <c r="F133" s="36">
        <v>1595.4666666666667</v>
      </c>
      <c r="G133" s="36">
        <v>1568.6833333333334</v>
      </c>
      <c r="H133" s="36">
        <v>1660.4833333333336</v>
      </c>
      <c r="I133" s="36">
        <v>1687.2666666666669</v>
      </c>
      <c r="J133" s="36">
        <v>1706.3833333333337</v>
      </c>
      <c r="K133" s="31">
        <v>1668.15</v>
      </c>
      <c r="L133" s="31">
        <v>1622.25</v>
      </c>
      <c r="M133" s="31">
        <v>1.7576000000000001</v>
      </c>
      <c r="N133" s="1"/>
      <c r="O133" s="1"/>
    </row>
    <row r="134" spans="1:15" ht="12.75" customHeight="1">
      <c r="A134" s="33">
        <v>124</v>
      </c>
      <c r="B134" s="53" t="s">
        <v>793</v>
      </c>
      <c r="C134" s="31">
        <v>5544.3</v>
      </c>
      <c r="D134" s="36">
        <v>5550.5166666666673</v>
      </c>
      <c r="E134" s="36">
        <v>5463.133333333335</v>
      </c>
      <c r="F134" s="36">
        <v>5381.9666666666681</v>
      </c>
      <c r="G134" s="36">
        <v>5294.5833333333358</v>
      </c>
      <c r="H134" s="36">
        <v>5631.6833333333343</v>
      </c>
      <c r="I134" s="36">
        <v>5719.0666666666675</v>
      </c>
      <c r="J134" s="36">
        <v>5800.2333333333336</v>
      </c>
      <c r="K134" s="31">
        <v>5637.9</v>
      </c>
      <c r="L134" s="31">
        <v>5469.35</v>
      </c>
      <c r="M134" s="31">
        <v>0.36142999999999997</v>
      </c>
      <c r="N134" s="1"/>
      <c r="O134" s="1"/>
    </row>
    <row r="135" spans="1:15" ht="12.75" customHeight="1">
      <c r="A135" s="33">
        <v>125</v>
      </c>
      <c r="B135" s="53" t="s">
        <v>356</v>
      </c>
      <c r="C135" s="31">
        <v>1322.55</v>
      </c>
      <c r="D135" s="36">
        <v>1322.4666666666665</v>
      </c>
      <c r="E135" s="36">
        <v>1310.083333333333</v>
      </c>
      <c r="F135" s="36">
        <v>1297.6166666666666</v>
      </c>
      <c r="G135" s="36">
        <v>1285.2333333333331</v>
      </c>
      <c r="H135" s="36">
        <v>1334.9333333333329</v>
      </c>
      <c r="I135" s="36">
        <v>1347.3166666666666</v>
      </c>
      <c r="J135" s="36">
        <v>1359.7833333333328</v>
      </c>
      <c r="K135" s="31">
        <v>1334.85</v>
      </c>
      <c r="L135" s="31">
        <v>1310</v>
      </c>
      <c r="M135" s="31">
        <v>2.64629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451.05</v>
      </c>
      <c r="D136" s="36">
        <v>456.68333333333334</v>
      </c>
      <c r="E136" s="36">
        <v>442.66666666666669</v>
      </c>
      <c r="F136" s="36">
        <v>434.28333333333336</v>
      </c>
      <c r="G136" s="36">
        <v>420.26666666666671</v>
      </c>
      <c r="H136" s="36">
        <v>465.06666666666666</v>
      </c>
      <c r="I136" s="36">
        <v>479.08333333333331</v>
      </c>
      <c r="J136" s="36">
        <v>487.46666666666664</v>
      </c>
      <c r="K136" s="31">
        <v>470.7</v>
      </c>
      <c r="L136" s="31">
        <v>448.3</v>
      </c>
      <c r="M136" s="31">
        <v>84.971450000000004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3815</v>
      </c>
      <c r="D137" s="36">
        <v>3823.3666666666668</v>
      </c>
      <c r="E137" s="36">
        <v>3781.7833333333338</v>
      </c>
      <c r="F137" s="36">
        <v>3748.5666666666671</v>
      </c>
      <c r="G137" s="36">
        <v>3706.983333333334</v>
      </c>
      <c r="H137" s="36">
        <v>3856.5833333333335</v>
      </c>
      <c r="I137" s="36">
        <v>3898.1666666666665</v>
      </c>
      <c r="J137" s="36">
        <v>3931.3833333333332</v>
      </c>
      <c r="K137" s="31">
        <v>3864.95</v>
      </c>
      <c r="L137" s="31">
        <v>3790.15</v>
      </c>
      <c r="M137" s="31">
        <v>3.3798499999999998</v>
      </c>
      <c r="N137" s="1"/>
      <c r="O137" s="1"/>
    </row>
    <row r="138" spans="1:15" ht="12.75" customHeight="1">
      <c r="A138" s="33">
        <v>128</v>
      </c>
      <c r="B138" s="53" t="s">
        <v>357</v>
      </c>
      <c r="C138" s="31">
        <v>1764.75</v>
      </c>
      <c r="D138" s="36">
        <v>1765.9833333333333</v>
      </c>
      <c r="E138" s="36">
        <v>1749.9666666666667</v>
      </c>
      <c r="F138" s="36">
        <v>1735.1833333333334</v>
      </c>
      <c r="G138" s="36">
        <v>1719.1666666666667</v>
      </c>
      <c r="H138" s="36">
        <v>1780.7666666666667</v>
      </c>
      <c r="I138" s="36">
        <v>1796.7833333333335</v>
      </c>
      <c r="J138" s="36">
        <v>1811.5666666666666</v>
      </c>
      <c r="K138" s="31">
        <v>1782</v>
      </c>
      <c r="L138" s="31">
        <v>1751.2</v>
      </c>
      <c r="M138" s="31">
        <v>7.7740999999999998</v>
      </c>
      <c r="N138" s="1"/>
      <c r="O138" s="1"/>
    </row>
    <row r="139" spans="1:15" ht="12.75" customHeight="1">
      <c r="A139" s="33">
        <v>129</v>
      </c>
      <c r="B139" s="53" t="s">
        <v>358</v>
      </c>
      <c r="C139" s="31">
        <v>1062.05</v>
      </c>
      <c r="D139" s="36">
        <v>1062.1166666666666</v>
      </c>
      <c r="E139" s="36">
        <v>1051.833333333333</v>
      </c>
      <c r="F139" s="36">
        <v>1041.6166666666666</v>
      </c>
      <c r="G139" s="36">
        <v>1031.333333333333</v>
      </c>
      <c r="H139" s="36">
        <v>1072.333333333333</v>
      </c>
      <c r="I139" s="36">
        <v>1082.6166666666663</v>
      </c>
      <c r="J139" s="36">
        <v>1092.833333333333</v>
      </c>
      <c r="K139" s="31">
        <v>1072.4000000000001</v>
      </c>
      <c r="L139" s="31">
        <v>1051.9000000000001</v>
      </c>
      <c r="M139" s="31">
        <v>0.42120999999999997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873.9</v>
      </c>
      <c r="D140" s="36">
        <v>880.7166666666667</v>
      </c>
      <c r="E140" s="36">
        <v>860.43333333333339</v>
      </c>
      <c r="F140" s="36">
        <v>846.9666666666667</v>
      </c>
      <c r="G140" s="36">
        <v>826.68333333333339</v>
      </c>
      <c r="H140" s="36">
        <v>894.18333333333339</v>
      </c>
      <c r="I140" s="36">
        <v>914.4666666666667</v>
      </c>
      <c r="J140" s="36">
        <v>927.93333333333339</v>
      </c>
      <c r="K140" s="31">
        <v>901</v>
      </c>
      <c r="L140" s="31">
        <v>867.25</v>
      </c>
      <c r="M140" s="31">
        <v>60.40354</v>
      </c>
      <c r="N140" s="1"/>
      <c r="O140" s="1"/>
    </row>
    <row r="141" spans="1:15" ht="12.75" customHeight="1">
      <c r="A141" s="33">
        <v>131</v>
      </c>
      <c r="B141" s="53" t="s">
        <v>855</v>
      </c>
      <c r="C141" s="31">
        <v>2296.1999999999998</v>
      </c>
      <c r="D141" s="36">
        <v>2322.9833333333336</v>
      </c>
      <c r="E141" s="36">
        <v>2258.3166666666671</v>
      </c>
      <c r="F141" s="36">
        <v>2220.4333333333334</v>
      </c>
      <c r="G141" s="36">
        <v>2155.7666666666669</v>
      </c>
      <c r="H141" s="36">
        <v>2360.8666666666672</v>
      </c>
      <c r="I141" s="36">
        <v>2425.5333333333333</v>
      </c>
      <c r="J141" s="36">
        <v>2463.4166666666674</v>
      </c>
      <c r="K141" s="31">
        <v>2387.65</v>
      </c>
      <c r="L141" s="31">
        <v>2285.1</v>
      </c>
      <c r="M141" s="31">
        <v>0.66496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643.5</v>
      </c>
      <c r="D142" s="36">
        <v>645.36666666666667</v>
      </c>
      <c r="E142" s="36">
        <v>634.88333333333333</v>
      </c>
      <c r="F142" s="36">
        <v>626.26666666666665</v>
      </c>
      <c r="G142" s="36">
        <v>615.7833333333333</v>
      </c>
      <c r="H142" s="36">
        <v>653.98333333333335</v>
      </c>
      <c r="I142" s="36">
        <v>664.4666666666667</v>
      </c>
      <c r="J142" s="36">
        <v>673.08333333333337</v>
      </c>
      <c r="K142" s="31">
        <v>655.85</v>
      </c>
      <c r="L142" s="31">
        <v>636.75</v>
      </c>
      <c r="M142" s="31">
        <v>68.525469999999999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1813.25</v>
      </c>
      <c r="D143" s="36">
        <v>1827.5666666666666</v>
      </c>
      <c r="E143" s="36">
        <v>1789.1333333333332</v>
      </c>
      <c r="F143" s="36">
        <v>1765.0166666666667</v>
      </c>
      <c r="G143" s="36">
        <v>1726.5833333333333</v>
      </c>
      <c r="H143" s="36">
        <v>1851.6833333333332</v>
      </c>
      <c r="I143" s="36">
        <v>1890.1166666666666</v>
      </c>
      <c r="J143" s="36">
        <v>1914.2333333333331</v>
      </c>
      <c r="K143" s="31">
        <v>1866</v>
      </c>
      <c r="L143" s="31">
        <v>1803.45</v>
      </c>
      <c r="M143" s="31">
        <v>3.7810600000000001</v>
      </c>
      <c r="N143" s="1"/>
      <c r="O143" s="1"/>
    </row>
    <row r="144" spans="1:15" ht="12.75" customHeight="1">
      <c r="A144" s="33">
        <v>134</v>
      </c>
      <c r="B144" s="53" t="s">
        <v>794</v>
      </c>
      <c r="C144" s="31">
        <v>3166.5</v>
      </c>
      <c r="D144" s="36">
        <v>3184.8833333333332</v>
      </c>
      <c r="E144" s="36">
        <v>3141.6166666666663</v>
      </c>
      <c r="F144" s="36">
        <v>3116.7333333333331</v>
      </c>
      <c r="G144" s="36">
        <v>3073.4666666666662</v>
      </c>
      <c r="H144" s="36">
        <v>3209.7666666666664</v>
      </c>
      <c r="I144" s="36">
        <v>3253.0333333333328</v>
      </c>
      <c r="J144" s="36">
        <v>3277.9166666666665</v>
      </c>
      <c r="K144" s="31">
        <v>3228.15</v>
      </c>
      <c r="L144" s="31">
        <v>3160</v>
      </c>
      <c r="M144" s="31">
        <v>2.0834600000000001</v>
      </c>
      <c r="N144" s="1"/>
      <c r="O144" s="1"/>
    </row>
    <row r="145" spans="1:15" ht="12.75" customHeight="1">
      <c r="A145" s="33">
        <v>135</v>
      </c>
      <c r="B145" s="53" t="s">
        <v>359</v>
      </c>
      <c r="C145" s="31">
        <v>934.65</v>
      </c>
      <c r="D145" s="36">
        <v>945.63333333333333</v>
      </c>
      <c r="E145" s="36">
        <v>916.36666666666667</v>
      </c>
      <c r="F145" s="36">
        <v>898.08333333333337</v>
      </c>
      <c r="G145" s="36">
        <v>868.81666666666672</v>
      </c>
      <c r="H145" s="36">
        <v>963.91666666666663</v>
      </c>
      <c r="I145" s="36">
        <v>993.18333333333328</v>
      </c>
      <c r="J145" s="36">
        <v>1011.4666666666666</v>
      </c>
      <c r="K145" s="31">
        <v>974.9</v>
      </c>
      <c r="L145" s="31">
        <v>927.35</v>
      </c>
      <c r="M145" s="31">
        <v>27.205909999999999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3088.9</v>
      </c>
      <c r="D146" s="36">
        <v>3107.9833333333336</v>
      </c>
      <c r="E146" s="36">
        <v>3046.9666666666672</v>
      </c>
      <c r="F146" s="36">
        <v>3005.0333333333338</v>
      </c>
      <c r="G146" s="36">
        <v>2944.0166666666673</v>
      </c>
      <c r="H146" s="36">
        <v>3149.916666666667</v>
      </c>
      <c r="I146" s="36">
        <v>3210.9333333333334</v>
      </c>
      <c r="J146" s="36">
        <v>3252.8666666666668</v>
      </c>
      <c r="K146" s="31">
        <v>3169</v>
      </c>
      <c r="L146" s="31">
        <v>3066.05</v>
      </c>
      <c r="M146" s="31">
        <v>4.7249800000000004</v>
      </c>
      <c r="N146" s="1"/>
      <c r="O146" s="1"/>
    </row>
    <row r="147" spans="1:15" ht="12.75" customHeight="1">
      <c r="A147" s="33">
        <v>137</v>
      </c>
      <c r="B147" s="53" t="s">
        <v>267</v>
      </c>
      <c r="C147" s="31">
        <v>407.05</v>
      </c>
      <c r="D147" s="36">
        <v>407.25</v>
      </c>
      <c r="E147" s="36">
        <v>401.95</v>
      </c>
      <c r="F147" s="36">
        <v>396.84999999999997</v>
      </c>
      <c r="G147" s="36">
        <v>391.54999999999995</v>
      </c>
      <c r="H147" s="36">
        <v>412.35</v>
      </c>
      <c r="I147" s="36">
        <v>417.65</v>
      </c>
      <c r="J147" s="36">
        <v>422.75000000000006</v>
      </c>
      <c r="K147" s="31">
        <v>412.55</v>
      </c>
      <c r="L147" s="31">
        <v>402.15</v>
      </c>
      <c r="M147" s="31">
        <v>36.560009999999998</v>
      </c>
      <c r="N147" s="1"/>
      <c r="O147" s="1"/>
    </row>
    <row r="148" spans="1:15" ht="12.75" customHeight="1">
      <c r="A148" s="33">
        <v>138</v>
      </c>
      <c r="B148" s="53" t="s">
        <v>360</v>
      </c>
      <c r="C148" s="31">
        <v>174.11</v>
      </c>
      <c r="D148" s="36">
        <v>175.53666666666666</v>
      </c>
      <c r="E148" s="36">
        <v>172.07333333333332</v>
      </c>
      <c r="F148" s="36">
        <v>170.03666666666666</v>
      </c>
      <c r="G148" s="36">
        <v>166.57333333333332</v>
      </c>
      <c r="H148" s="36">
        <v>177.57333333333332</v>
      </c>
      <c r="I148" s="36">
        <v>181.03666666666663</v>
      </c>
      <c r="J148" s="36">
        <v>183.07333333333332</v>
      </c>
      <c r="K148" s="31">
        <v>179</v>
      </c>
      <c r="L148" s="31">
        <v>173.5</v>
      </c>
      <c r="M148" s="31">
        <v>29.52243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4917.8999999999996</v>
      </c>
      <c r="D149" s="36">
        <v>4941.9666666666662</v>
      </c>
      <c r="E149" s="36">
        <v>4875.9333333333325</v>
      </c>
      <c r="F149" s="36">
        <v>4833.9666666666662</v>
      </c>
      <c r="G149" s="36">
        <v>4767.9333333333325</v>
      </c>
      <c r="H149" s="36">
        <v>4983.9333333333325</v>
      </c>
      <c r="I149" s="36">
        <v>5049.9666666666672</v>
      </c>
      <c r="J149" s="36">
        <v>5091.9333333333325</v>
      </c>
      <c r="K149" s="31">
        <v>5008</v>
      </c>
      <c r="L149" s="31">
        <v>4900</v>
      </c>
      <c r="M149" s="31">
        <v>6.2286299999999999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11670.55</v>
      </c>
      <c r="D150" s="36">
        <v>11820.833333333334</v>
      </c>
      <c r="E150" s="36">
        <v>11441.716666666667</v>
      </c>
      <c r="F150" s="36">
        <v>11212.883333333333</v>
      </c>
      <c r="G150" s="36">
        <v>10833.766666666666</v>
      </c>
      <c r="H150" s="36">
        <v>12049.666666666668</v>
      </c>
      <c r="I150" s="36">
        <v>12428.783333333333</v>
      </c>
      <c r="J150" s="36">
        <v>12657.616666666669</v>
      </c>
      <c r="K150" s="31">
        <v>12199.95</v>
      </c>
      <c r="L150" s="31">
        <v>11592</v>
      </c>
      <c r="M150" s="31">
        <v>6.67577</v>
      </c>
      <c r="N150" s="1"/>
      <c r="O150" s="1"/>
    </row>
    <row r="151" spans="1:15" ht="12.75" customHeight="1">
      <c r="A151" s="33">
        <v>141</v>
      </c>
      <c r="B151" s="53" t="s">
        <v>159</v>
      </c>
      <c r="C151" s="31">
        <v>3099</v>
      </c>
      <c r="D151" s="36">
        <v>3098.5333333333333</v>
      </c>
      <c r="E151" s="36">
        <v>3071.0666666666666</v>
      </c>
      <c r="F151" s="36">
        <v>3043.1333333333332</v>
      </c>
      <c r="G151" s="36">
        <v>3015.6666666666665</v>
      </c>
      <c r="H151" s="36">
        <v>3126.4666666666667</v>
      </c>
      <c r="I151" s="36">
        <v>3153.9333333333329</v>
      </c>
      <c r="J151" s="36">
        <v>3181.8666666666668</v>
      </c>
      <c r="K151" s="31">
        <v>3126</v>
      </c>
      <c r="L151" s="31">
        <v>3070.6</v>
      </c>
      <c r="M151" s="31">
        <v>1.4292400000000001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6887.95</v>
      </c>
      <c r="D152" s="36">
        <v>6858.3666666666659</v>
      </c>
      <c r="E152" s="36">
        <v>6816.2333333333318</v>
      </c>
      <c r="F152" s="36">
        <v>6744.5166666666655</v>
      </c>
      <c r="G152" s="36">
        <v>6702.3833333333314</v>
      </c>
      <c r="H152" s="36">
        <v>6930.0833333333321</v>
      </c>
      <c r="I152" s="36">
        <v>6972.2166666666653</v>
      </c>
      <c r="J152" s="36">
        <v>7043.9333333333325</v>
      </c>
      <c r="K152" s="31">
        <v>6900.5</v>
      </c>
      <c r="L152" s="31">
        <v>6786.65</v>
      </c>
      <c r="M152" s="31">
        <v>4.6409599999999998</v>
      </c>
      <c r="N152" s="1"/>
      <c r="O152" s="1"/>
    </row>
    <row r="153" spans="1:15" ht="12.75" customHeight="1">
      <c r="A153" s="33">
        <v>143</v>
      </c>
      <c r="B153" s="53" t="s">
        <v>361</v>
      </c>
      <c r="C153" s="31">
        <v>796.5</v>
      </c>
      <c r="D153" s="36">
        <v>805.80000000000007</v>
      </c>
      <c r="E153" s="36">
        <v>782.70000000000016</v>
      </c>
      <c r="F153" s="36">
        <v>768.90000000000009</v>
      </c>
      <c r="G153" s="36">
        <v>745.80000000000018</v>
      </c>
      <c r="H153" s="36">
        <v>819.60000000000014</v>
      </c>
      <c r="I153" s="36">
        <v>842.7</v>
      </c>
      <c r="J153" s="36">
        <v>856.50000000000011</v>
      </c>
      <c r="K153" s="31">
        <v>828.9</v>
      </c>
      <c r="L153" s="31">
        <v>792</v>
      </c>
      <c r="M153" s="31">
        <v>3.4292799999999999</v>
      </c>
      <c r="N153" s="1"/>
      <c r="O153" s="1"/>
    </row>
    <row r="154" spans="1:15" ht="12.75" customHeight="1">
      <c r="A154" s="33">
        <v>144</v>
      </c>
      <c r="B154" s="53" t="s">
        <v>362</v>
      </c>
      <c r="C154" s="31">
        <v>428.15</v>
      </c>
      <c r="D154" s="36">
        <v>432.34999999999997</v>
      </c>
      <c r="E154" s="36">
        <v>419.79999999999995</v>
      </c>
      <c r="F154" s="36">
        <v>411.45</v>
      </c>
      <c r="G154" s="36">
        <v>398.9</v>
      </c>
      <c r="H154" s="36">
        <v>440.69999999999993</v>
      </c>
      <c r="I154" s="36">
        <v>453.25</v>
      </c>
      <c r="J154" s="36">
        <v>461.59999999999991</v>
      </c>
      <c r="K154" s="31">
        <v>444.9</v>
      </c>
      <c r="L154" s="31">
        <v>424</v>
      </c>
      <c r="M154" s="31">
        <v>19.580380000000002</v>
      </c>
      <c r="N154" s="1"/>
      <c r="O154" s="1"/>
    </row>
    <row r="155" spans="1:15" ht="12.75" customHeight="1">
      <c r="A155" s="33">
        <v>145</v>
      </c>
      <c r="B155" s="53" t="s">
        <v>363</v>
      </c>
      <c r="C155" s="31">
        <v>219.21</v>
      </c>
      <c r="D155" s="36">
        <v>221.36666666666667</v>
      </c>
      <c r="E155" s="36">
        <v>216.09333333333336</v>
      </c>
      <c r="F155" s="36">
        <v>212.97666666666669</v>
      </c>
      <c r="G155" s="36">
        <v>207.70333333333338</v>
      </c>
      <c r="H155" s="36">
        <v>224.48333333333335</v>
      </c>
      <c r="I155" s="36">
        <v>229.75666666666666</v>
      </c>
      <c r="J155" s="36">
        <v>232.87333333333333</v>
      </c>
      <c r="K155" s="31">
        <v>226.64</v>
      </c>
      <c r="L155" s="31">
        <v>218.25</v>
      </c>
      <c r="M155" s="31">
        <v>8.6756600000000006</v>
      </c>
      <c r="N155" s="1"/>
      <c r="O155" s="1"/>
    </row>
    <row r="156" spans="1:15" ht="12.75" customHeight="1">
      <c r="A156" s="33">
        <v>146</v>
      </c>
      <c r="B156" s="53" t="s">
        <v>364</v>
      </c>
      <c r="C156" s="31">
        <v>41.18</v>
      </c>
      <c r="D156" s="36">
        <v>41.660000000000004</v>
      </c>
      <c r="E156" s="36">
        <v>40.570000000000007</v>
      </c>
      <c r="F156" s="36">
        <v>39.96</v>
      </c>
      <c r="G156" s="36">
        <v>38.870000000000005</v>
      </c>
      <c r="H156" s="36">
        <v>42.27000000000001</v>
      </c>
      <c r="I156" s="36">
        <v>43.36</v>
      </c>
      <c r="J156" s="36">
        <v>43.970000000000013</v>
      </c>
      <c r="K156" s="31">
        <v>42.75</v>
      </c>
      <c r="L156" s="31">
        <v>41.05</v>
      </c>
      <c r="M156" s="31">
        <v>139.32873000000001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4968.8</v>
      </c>
      <c r="D157" s="36">
        <v>4965.0999999999995</v>
      </c>
      <c r="E157" s="36">
        <v>4907.1999999999989</v>
      </c>
      <c r="F157" s="36">
        <v>4845.5999999999995</v>
      </c>
      <c r="G157" s="36">
        <v>4787.6999999999989</v>
      </c>
      <c r="H157" s="36">
        <v>5026.6999999999989</v>
      </c>
      <c r="I157" s="36">
        <v>5084.5999999999985</v>
      </c>
      <c r="J157" s="36">
        <v>5146.1999999999989</v>
      </c>
      <c r="K157" s="31">
        <v>5023</v>
      </c>
      <c r="L157" s="31">
        <v>4903.5</v>
      </c>
      <c r="M157" s="31">
        <v>6.5465499999999999</v>
      </c>
      <c r="N157" s="1"/>
      <c r="O157" s="1"/>
    </row>
    <row r="158" spans="1:15" ht="12.75" customHeight="1">
      <c r="A158" s="33">
        <v>148</v>
      </c>
      <c r="B158" s="53" t="s">
        <v>856</v>
      </c>
      <c r="C158" s="31">
        <v>636.5</v>
      </c>
      <c r="D158" s="36">
        <v>634</v>
      </c>
      <c r="E158" s="36">
        <v>628.5</v>
      </c>
      <c r="F158" s="36">
        <v>620.5</v>
      </c>
      <c r="G158" s="36">
        <v>615</v>
      </c>
      <c r="H158" s="36">
        <v>642</v>
      </c>
      <c r="I158" s="36">
        <v>647.5</v>
      </c>
      <c r="J158" s="36">
        <v>655.5</v>
      </c>
      <c r="K158" s="31">
        <v>639.5</v>
      </c>
      <c r="L158" s="31">
        <v>626</v>
      </c>
      <c r="M158" s="31">
        <v>2.7378499999999999</v>
      </c>
      <c r="N158" s="1"/>
      <c r="O158" s="1"/>
    </row>
    <row r="159" spans="1:15" ht="12.75" customHeight="1">
      <c r="A159" s="33">
        <v>149</v>
      </c>
      <c r="B159" s="53" t="s">
        <v>365</v>
      </c>
      <c r="C159" s="31">
        <v>708.9</v>
      </c>
      <c r="D159" s="36">
        <v>715.25</v>
      </c>
      <c r="E159" s="36">
        <v>692.5</v>
      </c>
      <c r="F159" s="36">
        <v>676.1</v>
      </c>
      <c r="G159" s="36">
        <v>653.35</v>
      </c>
      <c r="H159" s="36">
        <v>731.65</v>
      </c>
      <c r="I159" s="36">
        <v>754.4</v>
      </c>
      <c r="J159" s="36">
        <v>770.8</v>
      </c>
      <c r="K159" s="31">
        <v>738</v>
      </c>
      <c r="L159" s="31">
        <v>698.85</v>
      </c>
      <c r="M159" s="31">
        <v>9.9571799999999993</v>
      </c>
      <c r="N159" s="1"/>
      <c r="O159" s="1"/>
    </row>
    <row r="160" spans="1:15" ht="12.75" customHeight="1">
      <c r="A160" s="33">
        <v>150</v>
      </c>
      <c r="B160" s="53" t="s">
        <v>268</v>
      </c>
      <c r="C160" s="31">
        <v>824.1</v>
      </c>
      <c r="D160" s="36">
        <v>830.5333333333333</v>
      </c>
      <c r="E160" s="36">
        <v>811.56666666666661</v>
      </c>
      <c r="F160" s="36">
        <v>799.0333333333333</v>
      </c>
      <c r="G160" s="36">
        <v>780.06666666666661</v>
      </c>
      <c r="H160" s="36">
        <v>843.06666666666661</v>
      </c>
      <c r="I160" s="36">
        <v>862.0333333333333</v>
      </c>
      <c r="J160" s="36">
        <v>874.56666666666661</v>
      </c>
      <c r="K160" s="31">
        <v>849.5</v>
      </c>
      <c r="L160" s="31">
        <v>818</v>
      </c>
      <c r="M160" s="31">
        <v>44.195450000000001</v>
      </c>
      <c r="N160" s="1"/>
      <c r="O160" s="1"/>
    </row>
    <row r="161" spans="1:15" ht="12.75" customHeight="1">
      <c r="A161" s="33">
        <v>151</v>
      </c>
      <c r="B161" s="53" t="s">
        <v>366</v>
      </c>
      <c r="C161" s="31">
        <v>2569.1999999999998</v>
      </c>
      <c r="D161" s="36">
        <v>2575.85</v>
      </c>
      <c r="E161" s="36">
        <v>2523.6</v>
      </c>
      <c r="F161" s="36">
        <v>2478</v>
      </c>
      <c r="G161" s="36">
        <v>2425.75</v>
      </c>
      <c r="H161" s="36">
        <v>2621.45</v>
      </c>
      <c r="I161" s="36">
        <v>2673.7</v>
      </c>
      <c r="J161" s="36">
        <v>2719.2999999999997</v>
      </c>
      <c r="K161" s="31">
        <v>2628.1</v>
      </c>
      <c r="L161" s="31">
        <v>2530.25</v>
      </c>
      <c r="M161" s="31">
        <v>1.33521</v>
      </c>
      <c r="N161" s="1"/>
      <c r="O161" s="1"/>
    </row>
    <row r="162" spans="1:15" ht="12.75" customHeight="1">
      <c r="A162" s="33">
        <v>152</v>
      </c>
      <c r="B162" s="53" t="s">
        <v>367</v>
      </c>
      <c r="C162" s="31">
        <v>258.95</v>
      </c>
      <c r="D162" s="36">
        <v>260.76666666666671</v>
      </c>
      <c r="E162" s="36">
        <v>254.78333333333342</v>
      </c>
      <c r="F162" s="36">
        <v>250.61666666666673</v>
      </c>
      <c r="G162" s="36">
        <v>244.63333333333344</v>
      </c>
      <c r="H162" s="36">
        <v>264.93333333333339</v>
      </c>
      <c r="I162" s="36">
        <v>270.91666666666663</v>
      </c>
      <c r="J162" s="36">
        <v>275.08333333333337</v>
      </c>
      <c r="K162" s="31">
        <v>266.75</v>
      </c>
      <c r="L162" s="31">
        <v>256.60000000000002</v>
      </c>
      <c r="M162" s="31">
        <v>25.289190000000001</v>
      </c>
      <c r="N162" s="1"/>
      <c r="O162" s="1"/>
    </row>
    <row r="163" spans="1:15" ht="12.75" customHeight="1">
      <c r="A163" s="33">
        <v>153</v>
      </c>
      <c r="B163" s="53" t="s">
        <v>368</v>
      </c>
      <c r="C163" s="31">
        <v>80.28</v>
      </c>
      <c r="D163" s="36">
        <v>80.63</v>
      </c>
      <c r="E163" s="36">
        <v>79.759999999999991</v>
      </c>
      <c r="F163" s="36">
        <v>79.239999999999995</v>
      </c>
      <c r="G163" s="36">
        <v>78.36999999999999</v>
      </c>
      <c r="H163" s="36">
        <v>81.149999999999991</v>
      </c>
      <c r="I163" s="36">
        <v>82.02</v>
      </c>
      <c r="J163" s="36">
        <v>82.539999999999992</v>
      </c>
      <c r="K163" s="31">
        <v>81.5</v>
      </c>
      <c r="L163" s="31">
        <v>80.11</v>
      </c>
      <c r="M163" s="31">
        <v>66.824740000000006</v>
      </c>
      <c r="N163" s="1"/>
      <c r="O163" s="1"/>
    </row>
    <row r="164" spans="1:15" ht="12.75" customHeight="1">
      <c r="A164" s="33">
        <v>154</v>
      </c>
      <c r="B164" s="53" t="s">
        <v>795</v>
      </c>
      <c r="C164" s="31">
        <v>1119.3499999999999</v>
      </c>
      <c r="D164" s="36">
        <v>1123.6666666666665</v>
      </c>
      <c r="E164" s="36">
        <v>1104.5333333333331</v>
      </c>
      <c r="F164" s="36">
        <v>1089.7166666666665</v>
      </c>
      <c r="G164" s="36">
        <v>1070.583333333333</v>
      </c>
      <c r="H164" s="36">
        <v>1138.4833333333331</v>
      </c>
      <c r="I164" s="36">
        <v>1157.6166666666663</v>
      </c>
      <c r="J164" s="36">
        <v>1172.4333333333332</v>
      </c>
      <c r="K164" s="31">
        <v>1142.8</v>
      </c>
      <c r="L164" s="31">
        <v>1108.8499999999999</v>
      </c>
      <c r="M164" s="31">
        <v>1.5678000000000001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4150</v>
      </c>
      <c r="D165" s="36">
        <v>4158.3166666666666</v>
      </c>
      <c r="E165" s="36">
        <v>4082.1833333333334</v>
      </c>
      <c r="F165" s="36">
        <v>4014.3666666666668</v>
      </c>
      <c r="G165" s="36">
        <v>3938.2333333333336</v>
      </c>
      <c r="H165" s="36">
        <v>4226.1333333333332</v>
      </c>
      <c r="I165" s="36">
        <v>4302.2666666666664</v>
      </c>
      <c r="J165" s="36">
        <v>4370.083333333333</v>
      </c>
      <c r="K165" s="31">
        <v>4234.45</v>
      </c>
      <c r="L165" s="31">
        <v>4090.5</v>
      </c>
      <c r="M165" s="31">
        <v>3.5966399999999998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512.75</v>
      </c>
      <c r="D166" s="36">
        <v>516.5</v>
      </c>
      <c r="E166" s="36">
        <v>504.65</v>
      </c>
      <c r="F166" s="36">
        <v>496.54999999999995</v>
      </c>
      <c r="G166" s="36">
        <v>484.69999999999993</v>
      </c>
      <c r="H166" s="36">
        <v>524.6</v>
      </c>
      <c r="I166" s="36">
        <v>536.44999999999993</v>
      </c>
      <c r="J166" s="36">
        <v>544.55000000000007</v>
      </c>
      <c r="K166" s="31">
        <v>528.35</v>
      </c>
      <c r="L166" s="31">
        <v>508.4</v>
      </c>
      <c r="M166" s="31">
        <v>62.386029999999998</v>
      </c>
      <c r="N166" s="1"/>
      <c r="O166" s="1"/>
    </row>
    <row r="167" spans="1:15" ht="12.75" customHeight="1">
      <c r="A167" s="33">
        <v>157</v>
      </c>
      <c r="B167" s="53" t="s">
        <v>369</v>
      </c>
      <c r="C167" s="31">
        <v>502.4</v>
      </c>
      <c r="D167" s="36">
        <v>504.25</v>
      </c>
      <c r="E167" s="36">
        <v>495.65</v>
      </c>
      <c r="F167" s="36">
        <v>488.9</v>
      </c>
      <c r="G167" s="36">
        <v>480.29999999999995</v>
      </c>
      <c r="H167" s="36">
        <v>511</v>
      </c>
      <c r="I167" s="36">
        <v>519.6</v>
      </c>
      <c r="J167" s="36">
        <v>526.35</v>
      </c>
      <c r="K167" s="31">
        <v>512.85</v>
      </c>
      <c r="L167" s="31">
        <v>497.5</v>
      </c>
      <c r="M167" s="31">
        <v>2.1556700000000002</v>
      </c>
      <c r="N167" s="1"/>
      <c r="O167" s="1"/>
    </row>
    <row r="168" spans="1:15" ht="12.75" customHeight="1">
      <c r="A168" s="33">
        <v>158</v>
      </c>
      <c r="B168" s="53" t="s">
        <v>269</v>
      </c>
      <c r="C168" s="31">
        <v>192.36</v>
      </c>
      <c r="D168" s="36">
        <v>195.28333333333333</v>
      </c>
      <c r="E168" s="36">
        <v>188.57666666666665</v>
      </c>
      <c r="F168" s="36">
        <v>184.79333333333332</v>
      </c>
      <c r="G168" s="36">
        <v>178.08666666666664</v>
      </c>
      <c r="H168" s="36">
        <v>199.06666666666666</v>
      </c>
      <c r="I168" s="36">
        <v>205.77333333333331</v>
      </c>
      <c r="J168" s="36">
        <v>209.55666666666667</v>
      </c>
      <c r="K168" s="31">
        <v>201.99</v>
      </c>
      <c r="L168" s="31">
        <v>191.5</v>
      </c>
      <c r="M168" s="31">
        <v>159.97469000000001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200.75</v>
      </c>
      <c r="D169" s="36">
        <v>201.12333333333333</v>
      </c>
      <c r="E169" s="36">
        <v>198.73666666666668</v>
      </c>
      <c r="F169" s="36">
        <v>196.72333333333336</v>
      </c>
      <c r="G169" s="36">
        <v>194.3366666666667</v>
      </c>
      <c r="H169" s="36">
        <v>203.13666666666666</v>
      </c>
      <c r="I169" s="36">
        <v>205.52333333333331</v>
      </c>
      <c r="J169" s="36">
        <v>207.53666666666663</v>
      </c>
      <c r="K169" s="31">
        <v>203.51</v>
      </c>
      <c r="L169" s="31">
        <v>199.11</v>
      </c>
      <c r="M169" s="31">
        <v>82.418270000000007</v>
      </c>
      <c r="N169" s="1"/>
      <c r="O169" s="1"/>
    </row>
    <row r="170" spans="1:15" ht="12.75" customHeight="1">
      <c r="A170" s="33">
        <v>160</v>
      </c>
      <c r="B170" s="53" t="s">
        <v>370</v>
      </c>
      <c r="C170" s="31">
        <v>1011.95</v>
      </c>
      <c r="D170" s="36">
        <v>1017.3166666666666</v>
      </c>
      <c r="E170" s="36">
        <v>1000.6333333333332</v>
      </c>
      <c r="F170" s="36">
        <v>989.31666666666661</v>
      </c>
      <c r="G170" s="36">
        <v>972.63333333333321</v>
      </c>
      <c r="H170" s="36">
        <v>1028.6333333333332</v>
      </c>
      <c r="I170" s="36">
        <v>1045.3166666666666</v>
      </c>
      <c r="J170" s="36">
        <v>1056.6333333333332</v>
      </c>
      <c r="K170" s="31">
        <v>1034</v>
      </c>
      <c r="L170" s="31">
        <v>1006</v>
      </c>
      <c r="M170" s="31">
        <v>4.4567800000000002</v>
      </c>
      <c r="N170" s="1"/>
      <c r="O170" s="1"/>
    </row>
    <row r="171" spans="1:15" ht="12.75" customHeight="1">
      <c r="A171" s="33">
        <v>161</v>
      </c>
      <c r="B171" s="53" t="s">
        <v>371</v>
      </c>
      <c r="C171" s="31">
        <v>5519.95</v>
      </c>
      <c r="D171" s="36">
        <v>5593.5166666666673</v>
      </c>
      <c r="E171" s="36">
        <v>5418.0333333333347</v>
      </c>
      <c r="F171" s="36">
        <v>5316.1166666666677</v>
      </c>
      <c r="G171" s="36">
        <v>5140.633333333335</v>
      </c>
      <c r="H171" s="36">
        <v>5695.4333333333343</v>
      </c>
      <c r="I171" s="36">
        <v>5870.9166666666661</v>
      </c>
      <c r="J171" s="36">
        <v>5972.8333333333339</v>
      </c>
      <c r="K171" s="31">
        <v>5769</v>
      </c>
      <c r="L171" s="31">
        <v>5491.6</v>
      </c>
      <c r="M171" s="31">
        <v>0.85124</v>
      </c>
      <c r="N171" s="1"/>
      <c r="O171" s="1"/>
    </row>
    <row r="172" spans="1:15" ht="12.75" customHeight="1">
      <c r="A172" s="33">
        <v>162</v>
      </c>
      <c r="B172" s="53" t="s">
        <v>372</v>
      </c>
      <c r="C172" s="31">
        <v>1524.15</v>
      </c>
      <c r="D172" s="36">
        <v>1529.6666666666667</v>
      </c>
      <c r="E172" s="36">
        <v>1510.4833333333336</v>
      </c>
      <c r="F172" s="36">
        <v>1496.8166666666668</v>
      </c>
      <c r="G172" s="36">
        <v>1477.6333333333337</v>
      </c>
      <c r="H172" s="36">
        <v>1543.3333333333335</v>
      </c>
      <c r="I172" s="36">
        <v>1562.5166666666664</v>
      </c>
      <c r="J172" s="36">
        <v>1576.1833333333334</v>
      </c>
      <c r="K172" s="31">
        <v>1548.85</v>
      </c>
      <c r="L172" s="31">
        <v>1516</v>
      </c>
      <c r="M172" s="31">
        <v>1.5832900000000001</v>
      </c>
      <c r="N172" s="1"/>
      <c r="O172" s="1"/>
    </row>
    <row r="173" spans="1:15" ht="12.75" customHeight="1">
      <c r="A173" s="33">
        <v>163</v>
      </c>
      <c r="B173" s="53" t="s">
        <v>373</v>
      </c>
      <c r="C173" s="31">
        <v>314.2</v>
      </c>
      <c r="D173" s="36">
        <v>315.48333333333335</v>
      </c>
      <c r="E173" s="36">
        <v>310.9666666666667</v>
      </c>
      <c r="F173" s="36">
        <v>307.73333333333335</v>
      </c>
      <c r="G173" s="36">
        <v>303.2166666666667</v>
      </c>
      <c r="H173" s="36">
        <v>318.7166666666667</v>
      </c>
      <c r="I173" s="36">
        <v>323.23333333333335</v>
      </c>
      <c r="J173" s="36">
        <v>326.4666666666667</v>
      </c>
      <c r="K173" s="31">
        <v>320</v>
      </c>
      <c r="L173" s="31">
        <v>312.25</v>
      </c>
      <c r="M173" s="31">
        <v>3.4653</v>
      </c>
      <c r="N173" s="1"/>
      <c r="O173" s="1"/>
    </row>
    <row r="174" spans="1:15" ht="12.75" customHeight="1">
      <c r="A174" s="33">
        <v>164</v>
      </c>
      <c r="B174" s="53" t="s">
        <v>374</v>
      </c>
      <c r="C174" s="31">
        <v>301</v>
      </c>
      <c r="D174" s="36">
        <v>294.56666666666666</v>
      </c>
      <c r="E174" s="36">
        <v>279.83333333333331</v>
      </c>
      <c r="F174" s="36">
        <v>258.66666666666663</v>
      </c>
      <c r="G174" s="36">
        <v>243.93333333333328</v>
      </c>
      <c r="H174" s="36">
        <v>315.73333333333335</v>
      </c>
      <c r="I174" s="36">
        <v>330.4666666666667</v>
      </c>
      <c r="J174" s="36">
        <v>351.63333333333338</v>
      </c>
      <c r="K174" s="31">
        <v>309.3</v>
      </c>
      <c r="L174" s="31">
        <v>273.39999999999998</v>
      </c>
      <c r="M174" s="31">
        <v>602.41210000000001</v>
      </c>
      <c r="N174" s="1"/>
      <c r="O174" s="1"/>
    </row>
    <row r="175" spans="1:15" ht="12.75" customHeight="1">
      <c r="A175" s="33">
        <v>165</v>
      </c>
      <c r="B175" s="53" t="s">
        <v>796</v>
      </c>
      <c r="C175" s="31">
        <v>764.4</v>
      </c>
      <c r="D175" s="36">
        <v>767.73333333333323</v>
      </c>
      <c r="E175" s="36">
        <v>753.66666666666652</v>
      </c>
      <c r="F175" s="36">
        <v>742.93333333333328</v>
      </c>
      <c r="G175" s="36">
        <v>728.86666666666656</v>
      </c>
      <c r="H175" s="36">
        <v>778.46666666666647</v>
      </c>
      <c r="I175" s="36">
        <v>792.5333333333333</v>
      </c>
      <c r="J175" s="36">
        <v>803.26666666666642</v>
      </c>
      <c r="K175" s="31">
        <v>781.8</v>
      </c>
      <c r="L175" s="31">
        <v>757</v>
      </c>
      <c r="M175" s="31">
        <v>5.4798900000000001</v>
      </c>
      <c r="N175" s="1"/>
      <c r="O175" s="1"/>
    </row>
    <row r="176" spans="1:15" ht="12.75" customHeight="1">
      <c r="A176" s="33">
        <v>166</v>
      </c>
      <c r="B176" s="53" t="s">
        <v>270</v>
      </c>
      <c r="C176" s="31">
        <v>505.05</v>
      </c>
      <c r="D176" s="36">
        <v>503.18333333333334</v>
      </c>
      <c r="E176" s="36">
        <v>498.86666666666667</v>
      </c>
      <c r="F176" s="36">
        <v>492.68333333333334</v>
      </c>
      <c r="G176" s="36">
        <v>488.36666666666667</v>
      </c>
      <c r="H176" s="36">
        <v>509.36666666666667</v>
      </c>
      <c r="I176" s="36">
        <v>513.68333333333339</v>
      </c>
      <c r="J176" s="36">
        <v>519.86666666666667</v>
      </c>
      <c r="K176" s="31">
        <v>507.5</v>
      </c>
      <c r="L176" s="31">
        <v>497</v>
      </c>
      <c r="M176" s="31">
        <v>21.148679999999999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239</v>
      </c>
      <c r="D177" s="36">
        <v>240.02333333333331</v>
      </c>
      <c r="E177" s="36">
        <v>236.09666666666664</v>
      </c>
      <c r="F177" s="36">
        <v>233.19333333333333</v>
      </c>
      <c r="G177" s="36">
        <v>229.26666666666665</v>
      </c>
      <c r="H177" s="36">
        <v>242.92666666666662</v>
      </c>
      <c r="I177" s="36">
        <v>246.8533333333333</v>
      </c>
      <c r="J177" s="36">
        <v>249.7566666666666</v>
      </c>
      <c r="K177" s="31">
        <v>243.95</v>
      </c>
      <c r="L177" s="31">
        <v>237.12</v>
      </c>
      <c r="M177" s="31">
        <v>219.67071999999999</v>
      </c>
      <c r="N177" s="1"/>
      <c r="O177" s="1"/>
    </row>
    <row r="178" spans="1:15" ht="12.75" customHeight="1">
      <c r="A178" s="33">
        <v>168</v>
      </c>
      <c r="B178" s="53" t="s">
        <v>375</v>
      </c>
      <c r="C178" s="31">
        <v>1452.05</v>
      </c>
      <c r="D178" s="36">
        <v>1452.3500000000001</v>
      </c>
      <c r="E178" s="36">
        <v>1437.7500000000002</v>
      </c>
      <c r="F178" s="36">
        <v>1423.45</v>
      </c>
      <c r="G178" s="36">
        <v>1408.8500000000001</v>
      </c>
      <c r="H178" s="36">
        <v>1466.6500000000003</v>
      </c>
      <c r="I178" s="36">
        <v>1481.2500000000002</v>
      </c>
      <c r="J178" s="36">
        <v>1495.5500000000004</v>
      </c>
      <c r="K178" s="31">
        <v>1466.95</v>
      </c>
      <c r="L178" s="31">
        <v>1438.05</v>
      </c>
      <c r="M178" s="31">
        <v>0.80757000000000001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101.52</v>
      </c>
      <c r="D179" s="36">
        <v>101.2</v>
      </c>
      <c r="E179" s="36">
        <v>99.87</v>
      </c>
      <c r="F179" s="36">
        <v>98.22</v>
      </c>
      <c r="G179" s="36">
        <v>96.89</v>
      </c>
      <c r="H179" s="36">
        <v>102.85000000000001</v>
      </c>
      <c r="I179" s="36">
        <v>104.18000000000002</v>
      </c>
      <c r="J179" s="36">
        <v>105.83000000000001</v>
      </c>
      <c r="K179" s="31">
        <v>102.53</v>
      </c>
      <c r="L179" s="31">
        <v>99.55</v>
      </c>
      <c r="M179" s="31">
        <v>184.19300000000001</v>
      </c>
      <c r="N179" s="1"/>
      <c r="O179" s="1"/>
    </row>
    <row r="180" spans="1:15" ht="12.75" customHeight="1">
      <c r="A180" s="33">
        <v>170</v>
      </c>
      <c r="B180" s="53" t="s">
        <v>783</v>
      </c>
      <c r="C180" s="31">
        <v>2350.3000000000002</v>
      </c>
      <c r="D180" s="36">
        <v>2384.7666666666669</v>
      </c>
      <c r="E180" s="36">
        <v>2295.5333333333338</v>
      </c>
      <c r="F180" s="36">
        <v>2240.7666666666669</v>
      </c>
      <c r="G180" s="36">
        <v>2151.5333333333338</v>
      </c>
      <c r="H180" s="36">
        <v>2439.5333333333338</v>
      </c>
      <c r="I180" s="36">
        <v>2528.7666666666664</v>
      </c>
      <c r="J180" s="36">
        <v>2583.5333333333338</v>
      </c>
      <c r="K180" s="31">
        <v>2474</v>
      </c>
      <c r="L180" s="31">
        <v>2330</v>
      </c>
      <c r="M180" s="31">
        <v>7.9315600000000002</v>
      </c>
      <c r="N180" s="1"/>
      <c r="O180" s="1"/>
    </row>
    <row r="181" spans="1:15" ht="12.75" customHeight="1">
      <c r="A181" s="33">
        <v>171</v>
      </c>
      <c r="B181" s="53" t="s">
        <v>376</v>
      </c>
      <c r="C181" s="31">
        <v>411.95</v>
      </c>
      <c r="D181" s="36">
        <v>421.36666666666662</v>
      </c>
      <c r="E181" s="36">
        <v>400.23333333333323</v>
      </c>
      <c r="F181" s="36">
        <v>388.51666666666659</v>
      </c>
      <c r="G181" s="36">
        <v>367.38333333333321</v>
      </c>
      <c r="H181" s="36">
        <v>433.08333333333326</v>
      </c>
      <c r="I181" s="36">
        <v>454.21666666666658</v>
      </c>
      <c r="J181" s="36">
        <v>465.93333333333328</v>
      </c>
      <c r="K181" s="31">
        <v>442.5</v>
      </c>
      <c r="L181" s="31">
        <v>409.65</v>
      </c>
      <c r="M181" s="31">
        <v>55.853949999999998</v>
      </c>
      <c r="N181" s="1"/>
      <c r="O181" s="1"/>
    </row>
    <row r="182" spans="1:15" ht="12.75" customHeight="1">
      <c r="A182" s="33">
        <v>172</v>
      </c>
      <c r="B182" s="53" t="s">
        <v>826</v>
      </c>
      <c r="C182" s="31">
        <v>7941.95</v>
      </c>
      <c r="D182" s="36">
        <v>7875.9833333333336</v>
      </c>
      <c r="E182" s="36">
        <v>7770.9666666666672</v>
      </c>
      <c r="F182" s="36">
        <v>7599.9833333333336</v>
      </c>
      <c r="G182" s="36">
        <v>7494.9666666666672</v>
      </c>
      <c r="H182" s="36">
        <v>8046.9666666666672</v>
      </c>
      <c r="I182" s="36">
        <v>8151.9833333333336</v>
      </c>
      <c r="J182" s="36">
        <v>8322.9666666666672</v>
      </c>
      <c r="K182" s="31">
        <v>7981</v>
      </c>
      <c r="L182" s="31">
        <v>7705</v>
      </c>
      <c r="M182" s="31">
        <v>0.12352</v>
      </c>
      <c r="N182" s="1"/>
      <c r="O182" s="1"/>
    </row>
    <row r="183" spans="1:15" ht="12.75" customHeight="1">
      <c r="A183" s="33">
        <v>173</v>
      </c>
      <c r="B183" s="53" t="s">
        <v>271</v>
      </c>
      <c r="C183" s="31">
        <v>2123.65</v>
      </c>
      <c r="D183" s="36">
        <v>2128.8666666666668</v>
      </c>
      <c r="E183" s="36">
        <v>2097.7833333333338</v>
      </c>
      <c r="F183" s="36">
        <v>2071.916666666667</v>
      </c>
      <c r="G183" s="36">
        <v>2040.8333333333339</v>
      </c>
      <c r="H183" s="36">
        <v>2154.7333333333336</v>
      </c>
      <c r="I183" s="36">
        <v>2185.8166666666666</v>
      </c>
      <c r="J183" s="36">
        <v>2211.6833333333334</v>
      </c>
      <c r="K183" s="31">
        <v>2159.9499999999998</v>
      </c>
      <c r="L183" s="31">
        <v>2103</v>
      </c>
      <c r="M183" s="31">
        <v>1.94441</v>
      </c>
      <c r="N183" s="1"/>
      <c r="O183" s="1"/>
    </row>
    <row r="184" spans="1:15" ht="12.75" customHeight="1">
      <c r="A184" s="33">
        <v>174</v>
      </c>
      <c r="B184" s="53" t="s">
        <v>377</v>
      </c>
      <c r="C184" s="31">
        <v>2758.25</v>
      </c>
      <c r="D184" s="36">
        <v>2741.7833333333333</v>
      </c>
      <c r="E184" s="36">
        <v>2718.5666666666666</v>
      </c>
      <c r="F184" s="36">
        <v>2678.8833333333332</v>
      </c>
      <c r="G184" s="36">
        <v>2655.6666666666665</v>
      </c>
      <c r="H184" s="36">
        <v>2781.4666666666667</v>
      </c>
      <c r="I184" s="36">
        <v>2804.6833333333329</v>
      </c>
      <c r="J184" s="36">
        <v>2844.3666666666668</v>
      </c>
      <c r="K184" s="31">
        <v>2765</v>
      </c>
      <c r="L184" s="31">
        <v>2702.1</v>
      </c>
      <c r="M184" s="31">
        <v>1.38659</v>
      </c>
      <c r="N184" s="1"/>
      <c r="O184" s="1"/>
    </row>
    <row r="185" spans="1:15" ht="12.75" customHeight="1">
      <c r="A185" s="33">
        <v>175</v>
      </c>
      <c r="B185" s="53" t="s">
        <v>827</v>
      </c>
      <c r="C185" s="31">
        <v>902.7</v>
      </c>
      <c r="D185" s="36">
        <v>898.25</v>
      </c>
      <c r="E185" s="36">
        <v>886.5</v>
      </c>
      <c r="F185" s="36">
        <v>870.3</v>
      </c>
      <c r="G185" s="36">
        <v>858.55</v>
      </c>
      <c r="H185" s="36">
        <v>914.45</v>
      </c>
      <c r="I185" s="36">
        <v>926.2</v>
      </c>
      <c r="J185" s="36">
        <v>942.40000000000009</v>
      </c>
      <c r="K185" s="31">
        <v>910</v>
      </c>
      <c r="L185" s="31">
        <v>882.05</v>
      </c>
      <c r="M185" s="31">
        <v>2.4951300000000001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1437.7</v>
      </c>
      <c r="D186" s="36">
        <v>1447.3666666666668</v>
      </c>
      <c r="E186" s="36">
        <v>1415.3333333333335</v>
      </c>
      <c r="F186" s="36">
        <v>1392.9666666666667</v>
      </c>
      <c r="G186" s="36">
        <v>1360.9333333333334</v>
      </c>
      <c r="H186" s="36">
        <v>1469.7333333333336</v>
      </c>
      <c r="I186" s="36">
        <v>1501.7666666666669</v>
      </c>
      <c r="J186" s="36">
        <v>1524.1333333333337</v>
      </c>
      <c r="K186" s="31">
        <v>1479.4</v>
      </c>
      <c r="L186" s="31">
        <v>1425</v>
      </c>
      <c r="M186" s="31">
        <v>9.41967</v>
      </c>
      <c r="N186" s="1"/>
      <c r="O186" s="1"/>
    </row>
    <row r="187" spans="1:15" ht="12.75" customHeight="1">
      <c r="A187" s="33">
        <v>177</v>
      </c>
      <c r="B187" s="53" t="s">
        <v>799</v>
      </c>
      <c r="C187" s="31">
        <v>1222</v>
      </c>
      <c r="D187" s="36">
        <v>1229.9333333333334</v>
      </c>
      <c r="E187" s="36">
        <v>1206.0666666666668</v>
      </c>
      <c r="F187" s="36">
        <v>1190.1333333333334</v>
      </c>
      <c r="G187" s="36">
        <v>1166.2666666666669</v>
      </c>
      <c r="H187" s="36">
        <v>1245.8666666666668</v>
      </c>
      <c r="I187" s="36">
        <v>1269.7333333333336</v>
      </c>
      <c r="J187" s="36">
        <v>1285.6666666666667</v>
      </c>
      <c r="K187" s="31">
        <v>1253.8</v>
      </c>
      <c r="L187" s="31">
        <v>1214</v>
      </c>
      <c r="M187" s="31">
        <v>1.0587</v>
      </c>
      <c r="N187" s="1"/>
      <c r="O187" s="1"/>
    </row>
    <row r="188" spans="1:15" ht="12.75" customHeight="1">
      <c r="A188" s="33">
        <v>178</v>
      </c>
      <c r="B188" s="53" t="s">
        <v>828</v>
      </c>
      <c r="C188" s="31">
        <v>1119.6500000000001</v>
      </c>
      <c r="D188" s="36">
        <v>1125.8666666666668</v>
      </c>
      <c r="E188" s="36">
        <v>1108.7833333333335</v>
      </c>
      <c r="F188" s="36">
        <v>1097.9166666666667</v>
      </c>
      <c r="G188" s="36">
        <v>1080.8333333333335</v>
      </c>
      <c r="H188" s="36">
        <v>1136.7333333333336</v>
      </c>
      <c r="I188" s="36">
        <v>1153.8166666666666</v>
      </c>
      <c r="J188" s="36">
        <v>1164.6833333333336</v>
      </c>
      <c r="K188" s="31">
        <v>1142.95</v>
      </c>
      <c r="L188" s="31">
        <v>1115</v>
      </c>
      <c r="M188" s="31">
        <v>3.7698299999999998</v>
      </c>
      <c r="N188" s="1"/>
      <c r="O188" s="1"/>
    </row>
    <row r="189" spans="1:15" ht="12.75" customHeight="1">
      <c r="A189" s="33">
        <v>179</v>
      </c>
      <c r="B189" s="53" t="s">
        <v>378</v>
      </c>
      <c r="C189" s="31">
        <v>4245.3</v>
      </c>
      <c r="D189" s="36">
        <v>4317.9000000000005</v>
      </c>
      <c r="E189" s="36">
        <v>4155.9000000000015</v>
      </c>
      <c r="F189" s="36">
        <v>4066.5000000000009</v>
      </c>
      <c r="G189" s="36">
        <v>3904.5000000000018</v>
      </c>
      <c r="H189" s="36">
        <v>4407.3000000000011</v>
      </c>
      <c r="I189" s="36">
        <v>4569.2999999999993</v>
      </c>
      <c r="J189" s="36">
        <v>4658.7000000000007</v>
      </c>
      <c r="K189" s="31">
        <v>4479.8999999999996</v>
      </c>
      <c r="L189" s="31">
        <v>4228.5</v>
      </c>
      <c r="M189" s="31">
        <v>3.2145299999999999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1470.25</v>
      </c>
      <c r="D190" s="36">
        <v>1463.8333333333333</v>
      </c>
      <c r="E190" s="36">
        <v>1442.6666666666665</v>
      </c>
      <c r="F190" s="36">
        <v>1415.0833333333333</v>
      </c>
      <c r="G190" s="36">
        <v>1393.9166666666665</v>
      </c>
      <c r="H190" s="36">
        <v>1491.4166666666665</v>
      </c>
      <c r="I190" s="36">
        <v>1512.583333333333</v>
      </c>
      <c r="J190" s="36">
        <v>1540.1666666666665</v>
      </c>
      <c r="K190" s="31">
        <v>1485</v>
      </c>
      <c r="L190" s="31">
        <v>1436.25</v>
      </c>
      <c r="M190" s="31">
        <v>9.9491999999999994</v>
      </c>
      <c r="N190" s="1"/>
      <c r="O190" s="1"/>
    </row>
    <row r="191" spans="1:15" ht="12.75" customHeight="1">
      <c r="A191" s="33">
        <v>181</v>
      </c>
      <c r="B191" s="53" t="s">
        <v>379</v>
      </c>
      <c r="C191" s="31">
        <v>951.05</v>
      </c>
      <c r="D191" s="36">
        <v>942.19999999999993</v>
      </c>
      <c r="E191" s="36">
        <v>917.64999999999986</v>
      </c>
      <c r="F191" s="36">
        <v>884.24999999999989</v>
      </c>
      <c r="G191" s="36">
        <v>859.69999999999982</v>
      </c>
      <c r="H191" s="36">
        <v>975.59999999999991</v>
      </c>
      <c r="I191" s="36">
        <v>1000.1499999999999</v>
      </c>
      <c r="J191" s="36">
        <v>1033.55</v>
      </c>
      <c r="K191" s="31">
        <v>966.75</v>
      </c>
      <c r="L191" s="31">
        <v>908.8</v>
      </c>
      <c r="M191" s="31">
        <v>11.31291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3127.2</v>
      </c>
      <c r="D192" s="36">
        <v>3173.4166666666665</v>
      </c>
      <c r="E192" s="36">
        <v>3060.833333333333</v>
      </c>
      <c r="F192" s="36">
        <v>2994.4666666666667</v>
      </c>
      <c r="G192" s="36">
        <v>2881.8833333333332</v>
      </c>
      <c r="H192" s="36">
        <v>3239.7833333333328</v>
      </c>
      <c r="I192" s="36">
        <v>3352.3666666666659</v>
      </c>
      <c r="J192" s="36">
        <v>3418.7333333333327</v>
      </c>
      <c r="K192" s="31">
        <v>3286</v>
      </c>
      <c r="L192" s="31">
        <v>3107.05</v>
      </c>
      <c r="M192" s="31">
        <v>13.55101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631.5</v>
      </c>
      <c r="D193" s="36">
        <v>630.38333333333333</v>
      </c>
      <c r="E193" s="36">
        <v>626.06666666666661</v>
      </c>
      <c r="F193" s="36">
        <v>620.63333333333333</v>
      </c>
      <c r="G193" s="36">
        <v>616.31666666666661</v>
      </c>
      <c r="H193" s="36">
        <v>635.81666666666661</v>
      </c>
      <c r="I193" s="36">
        <v>640.13333333333344</v>
      </c>
      <c r="J193" s="36">
        <v>645.56666666666661</v>
      </c>
      <c r="K193" s="31">
        <v>634.70000000000005</v>
      </c>
      <c r="L193" s="31">
        <v>624.95000000000005</v>
      </c>
      <c r="M193" s="31">
        <v>26.157</v>
      </c>
      <c r="N193" s="1"/>
      <c r="O193" s="1"/>
    </row>
    <row r="194" spans="1:15" ht="12.75" customHeight="1">
      <c r="A194" s="33">
        <v>184</v>
      </c>
      <c r="B194" s="53" t="s">
        <v>380</v>
      </c>
      <c r="C194" s="31">
        <v>529.1</v>
      </c>
      <c r="D194" s="36">
        <v>534.7833333333333</v>
      </c>
      <c r="E194" s="36">
        <v>521.56666666666661</v>
      </c>
      <c r="F194" s="36">
        <v>514.0333333333333</v>
      </c>
      <c r="G194" s="36">
        <v>500.81666666666661</v>
      </c>
      <c r="H194" s="36">
        <v>542.31666666666661</v>
      </c>
      <c r="I194" s="36">
        <v>555.5333333333333</v>
      </c>
      <c r="J194" s="36">
        <v>563.06666666666661</v>
      </c>
      <c r="K194" s="31">
        <v>548</v>
      </c>
      <c r="L194" s="31">
        <v>527.25</v>
      </c>
      <c r="M194" s="31">
        <v>15.547510000000001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2767</v>
      </c>
      <c r="D195" s="36">
        <v>2769.75</v>
      </c>
      <c r="E195" s="36">
        <v>2750.85</v>
      </c>
      <c r="F195" s="36">
        <v>2734.7</v>
      </c>
      <c r="G195" s="36">
        <v>2715.7999999999997</v>
      </c>
      <c r="H195" s="36">
        <v>2785.9</v>
      </c>
      <c r="I195" s="36">
        <v>2804.7999999999997</v>
      </c>
      <c r="J195" s="36">
        <v>2820.9500000000003</v>
      </c>
      <c r="K195" s="31">
        <v>2788.65</v>
      </c>
      <c r="L195" s="31">
        <v>2753.6</v>
      </c>
      <c r="M195" s="31">
        <v>3.8367499999999999</v>
      </c>
      <c r="N195" s="1"/>
      <c r="O195" s="1"/>
    </row>
    <row r="196" spans="1:15" ht="12.75" customHeight="1">
      <c r="A196" s="33">
        <v>186</v>
      </c>
      <c r="B196" s="53" t="s">
        <v>381</v>
      </c>
      <c r="C196" s="31">
        <v>1362.55</v>
      </c>
      <c r="D196" s="36">
        <v>1377.6000000000001</v>
      </c>
      <c r="E196" s="36">
        <v>1336.1500000000003</v>
      </c>
      <c r="F196" s="36">
        <v>1309.7500000000002</v>
      </c>
      <c r="G196" s="36">
        <v>1268.3000000000004</v>
      </c>
      <c r="H196" s="36">
        <v>1404.0000000000002</v>
      </c>
      <c r="I196" s="36">
        <v>1445.45</v>
      </c>
      <c r="J196" s="36">
        <v>1471.8500000000001</v>
      </c>
      <c r="K196" s="31">
        <v>1419.05</v>
      </c>
      <c r="L196" s="31">
        <v>1351.2</v>
      </c>
      <c r="M196" s="31">
        <v>23.783770000000001</v>
      </c>
      <c r="N196" s="1"/>
      <c r="O196" s="1"/>
    </row>
    <row r="197" spans="1:15" ht="12.75" customHeight="1">
      <c r="A197" s="33">
        <v>187</v>
      </c>
      <c r="B197" s="53" t="s">
        <v>382</v>
      </c>
      <c r="C197" s="31">
        <v>2571.5500000000002</v>
      </c>
      <c r="D197" s="36">
        <v>2580.5166666666669</v>
      </c>
      <c r="E197" s="36">
        <v>2546.0333333333338</v>
      </c>
      <c r="F197" s="36">
        <v>2520.5166666666669</v>
      </c>
      <c r="G197" s="36">
        <v>2486.0333333333338</v>
      </c>
      <c r="H197" s="36">
        <v>2606.0333333333338</v>
      </c>
      <c r="I197" s="36">
        <v>2640.5166666666664</v>
      </c>
      <c r="J197" s="36">
        <v>2666.0333333333338</v>
      </c>
      <c r="K197" s="31">
        <v>2615</v>
      </c>
      <c r="L197" s="31">
        <v>2555</v>
      </c>
      <c r="M197" s="31">
        <v>0.37391999999999997</v>
      </c>
      <c r="N197" s="1"/>
      <c r="O197" s="1"/>
    </row>
    <row r="198" spans="1:15" ht="12.75" customHeight="1">
      <c r="A198" s="33">
        <v>188</v>
      </c>
      <c r="B198" s="53" t="s">
        <v>383</v>
      </c>
      <c r="C198" s="31">
        <v>137.33000000000001</v>
      </c>
      <c r="D198" s="36">
        <v>138.11333333333332</v>
      </c>
      <c r="E198" s="36">
        <v>135.52666666666664</v>
      </c>
      <c r="F198" s="36">
        <v>133.72333333333333</v>
      </c>
      <c r="G198" s="36">
        <v>131.13666666666666</v>
      </c>
      <c r="H198" s="36">
        <v>139.91666666666663</v>
      </c>
      <c r="I198" s="36">
        <v>142.50333333333327</v>
      </c>
      <c r="J198" s="36">
        <v>144.30666666666662</v>
      </c>
      <c r="K198" s="31">
        <v>140.69999999999999</v>
      </c>
      <c r="L198" s="31">
        <v>136.31</v>
      </c>
      <c r="M198" s="31">
        <v>6.30565</v>
      </c>
      <c r="N198" s="1"/>
      <c r="O198" s="1"/>
    </row>
    <row r="199" spans="1:15" ht="12.75" customHeight="1">
      <c r="A199" s="33">
        <v>189</v>
      </c>
      <c r="B199" s="53" t="s">
        <v>384</v>
      </c>
      <c r="C199" s="31">
        <v>3394.5</v>
      </c>
      <c r="D199" s="36">
        <v>3404.1833333333329</v>
      </c>
      <c r="E199" s="36">
        <v>3344.3666666666659</v>
      </c>
      <c r="F199" s="36">
        <v>3294.2333333333331</v>
      </c>
      <c r="G199" s="36">
        <v>3234.4166666666661</v>
      </c>
      <c r="H199" s="36">
        <v>3454.3166666666657</v>
      </c>
      <c r="I199" s="36">
        <v>3514.1333333333323</v>
      </c>
      <c r="J199" s="36">
        <v>3564.2666666666655</v>
      </c>
      <c r="K199" s="31">
        <v>3464</v>
      </c>
      <c r="L199" s="31">
        <v>3354.05</v>
      </c>
      <c r="M199" s="31">
        <v>1.05894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657.2</v>
      </c>
      <c r="D200" s="36">
        <v>665</v>
      </c>
      <c r="E200" s="36">
        <v>647.25</v>
      </c>
      <c r="F200" s="36">
        <v>637.29999999999995</v>
      </c>
      <c r="G200" s="36">
        <v>619.54999999999995</v>
      </c>
      <c r="H200" s="36">
        <v>674.95</v>
      </c>
      <c r="I200" s="36">
        <v>692.7</v>
      </c>
      <c r="J200" s="36">
        <v>702.65000000000009</v>
      </c>
      <c r="K200" s="31">
        <v>682.75</v>
      </c>
      <c r="L200" s="31">
        <v>655.04999999999995</v>
      </c>
      <c r="M200" s="31">
        <v>11.584949999999999</v>
      </c>
      <c r="N200" s="1"/>
      <c r="O200" s="1"/>
    </row>
    <row r="201" spans="1:15" ht="12.75" customHeight="1">
      <c r="A201" s="33">
        <v>191</v>
      </c>
      <c r="B201" s="53" t="s">
        <v>857</v>
      </c>
      <c r="C201" s="31">
        <v>400.5</v>
      </c>
      <c r="D201" s="36">
        <v>403.65000000000003</v>
      </c>
      <c r="E201" s="36">
        <v>394.95000000000005</v>
      </c>
      <c r="F201" s="36">
        <v>389.40000000000003</v>
      </c>
      <c r="G201" s="36">
        <v>380.70000000000005</v>
      </c>
      <c r="H201" s="36">
        <v>409.20000000000005</v>
      </c>
      <c r="I201" s="36">
        <v>417.9</v>
      </c>
      <c r="J201" s="36">
        <v>423.45000000000005</v>
      </c>
      <c r="K201" s="31">
        <v>412.35</v>
      </c>
      <c r="L201" s="31">
        <v>398.1</v>
      </c>
      <c r="M201" s="31">
        <v>21.68439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703.45</v>
      </c>
      <c r="D202" s="36">
        <v>708.44999999999993</v>
      </c>
      <c r="E202" s="36">
        <v>696.39999999999986</v>
      </c>
      <c r="F202" s="36">
        <v>689.34999999999991</v>
      </c>
      <c r="G202" s="36">
        <v>677.29999999999984</v>
      </c>
      <c r="H202" s="36">
        <v>715.49999999999989</v>
      </c>
      <c r="I202" s="36">
        <v>727.54999999999984</v>
      </c>
      <c r="J202" s="36">
        <v>734.59999999999991</v>
      </c>
      <c r="K202" s="31">
        <v>720.5</v>
      </c>
      <c r="L202" s="31">
        <v>701.4</v>
      </c>
      <c r="M202" s="31">
        <v>13.002179999999999</v>
      </c>
      <c r="N202" s="1"/>
      <c r="O202" s="1"/>
    </row>
    <row r="203" spans="1:15" ht="12.75" customHeight="1">
      <c r="A203" s="33">
        <v>193</v>
      </c>
      <c r="B203" s="53" t="s">
        <v>385</v>
      </c>
      <c r="C203" s="31">
        <v>231.88</v>
      </c>
      <c r="D203" s="36">
        <v>234.01666666666665</v>
      </c>
      <c r="E203" s="36">
        <v>227.1333333333333</v>
      </c>
      <c r="F203" s="36">
        <v>222.38666666666666</v>
      </c>
      <c r="G203" s="36">
        <v>215.5033333333333</v>
      </c>
      <c r="H203" s="36">
        <v>238.76333333333329</v>
      </c>
      <c r="I203" s="36">
        <v>245.64666666666662</v>
      </c>
      <c r="J203" s="36">
        <v>250.39333333333329</v>
      </c>
      <c r="K203" s="31">
        <v>240.9</v>
      </c>
      <c r="L203" s="31">
        <v>229.27</v>
      </c>
      <c r="M203" s="31">
        <v>70.972040000000007</v>
      </c>
      <c r="N203" s="1"/>
      <c r="O203" s="1"/>
    </row>
    <row r="204" spans="1:15" ht="12.75" customHeight="1">
      <c r="A204" s="33">
        <v>194</v>
      </c>
      <c r="B204" s="53" t="s">
        <v>386</v>
      </c>
      <c r="C204" s="31">
        <v>240.61</v>
      </c>
      <c r="D204" s="36">
        <v>242.75333333333333</v>
      </c>
      <c r="E204" s="36">
        <v>237.90666666666667</v>
      </c>
      <c r="F204" s="36">
        <v>235.20333333333335</v>
      </c>
      <c r="G204" s="36">
        <v>230.35666666666668</v>
      </c>
      <c r="H204" s="36">
        <v>245.45666666666665</v>
      </c>
      <c r="I204" s="36">
        <v>250.30333333333334</v>
      </c>
      <c r="J204" s="36">
        <v>253.00666666666663</v>
      </c>
      <c r="K204" s="31">
        <v>247.6</v>
      </c>
      <c r="L204" s="31">
        <v>240.05</v>
      </c>
      <c r="M204" s="31">
        <v>20.505210000000002</v>
      </c>
      <c r="N204" s="1"/>
      <c r="O204" s="1"/>
    </row>
    <row r="205" spans="1:15" ht="12.75" customHeight="1">
      <c r="A205" s="33">
        <v>195</v>
      </c>
      <c r="B205" s="53" t="s">
        <v>272</v>
      </c>
      <c r="C205" s="31">
        <v>340.15</v>
      </c>
      <c r="D205" s="36">
        <v>341.5333333333333</v>
      </c>
      <c r="E205" s="36">
        <v>336.81666666666661</v>
      </c>
      <c r="F205" s="36">
        <v>333.48333333333329</v>
      </c>
      <c r="G205" s="36">
        <v>328.76666666666659</v>
      </c>
      <c r="H205" s="36">
        <v>344.86666666666662</v>
      </c>
      <c r="I205" s="36">
        <v>349.58333333333331</v>
      </c>
      <c r="J205" s="36">
        <v>352.91666666666663</v>
      </c>
      <c r="K205" s="31">
        <v>346.25</v>
      </c>
      <c r="L205" s="31">
        <v>338.2</v>
      </c>
      <c r="M205" s="31">
        <v>8.3059999999999992</v>
      </c>
      <c r="N205" s="1"/>
      <c r="O205" s="1"/>
    </row>
    <row r="206" spans="1:15" ht="12.75" customHeight="1">
      <c r="A206" s="33">
        <v>196</v>
      </c>
      <c r="B206" s="53" t="s">
        <v>387</v>
      </c>
      <c r="C206" s="31">
        <v>2222.5</v>
      </c>
      <c r="D206" s="36">
        <v>2225.9500000000003</v>
      </c>
      <c r="E206" s="36">
        <v>2188.6000000000004</v>
      </c>
      <c r="F206" s="36">
        <v>2154.7000000000003</v>
      </c>
      <c r="G206" s="36">
        <v>2117.3500000000004</v>
      </c>
      <c r="H206" s="36">
        <v>2259.8500000000004</v>
      </c>
      <c r="I206" s="36">
        <v>2297.1999999999998</v>
      </c>
      <c r="J206" s="36">
        <v>2331.1000000000004</v>
      </c>
      <c r="K206" s="31">
        <v>2263.3000000000002</v>
      </c>
      <c r="L206" s="31">
        <v>2192.0500000000002</v>
      </c>
      <c r="M206" s="31">
        <v>1.81728</v>
      </c>
      <c r="N206" s="1"/>
      <c r="O206" s="1"/>
    </row>
    <row r="207" spans="1:15" ht="12.75" customHeight="1">
      <c r="A207" s="33">
        <v>197</v>
      </c>
      <c r="B207" s="53" t="s">
        <v>858</v>
      </c>
      <c r="C207" s="31">
        <v>606.1</v>
      </c>
      <c r="D207" s="36">
        <v>611.11666666666667</v>
      </c>
      <c r="E207" s="36">
        <v>595.08333333333337</v>
      </c>
      <c r="F207" s="36">
        <v>584.06666666666672</v>
      </c>
      <c r="G207" s="36">
        <v>568.03333333333342</v>
      </c>
      <c r="H207" s="36">
        <v>622.13333333333333</v>
      </c>
      <c r="I207" s="36">
        <v>638.16666666666663</v>
      </c>
      <c r="J207" s="36">
        <v>649.18333333333328</v>
      </c>
      <c r="K207" s="31">
        <v>627.15</v>
      </c>
      <c r="L207" s="31">
        <v>600.1</v>
      </c>
      <c r="M207" s="31">
        <v>13.01779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1640.55</v>
      </c>
      <c r="D208" s="36">
        <v>1644.05</v>
      </c>
      <c r="E208" s="36">
        <v>1632.6</v>
      </c>
      <c r="F208" s="36">
        <v>1624.6499999999999</v>
      </c>
      <c r="G208" s="36">
        <v>1613.1999999999998</v>
      </c>
      <c r="H208" s="36">
        <v>1652</v>
      </c>
      <c r="I208" s="36">
        <v>1663.4500000000003</v>
      </c>
      <c r="J208" s="36">
        <v>1671.4</v>
      </c>
      <c r="K208" s="31">
        <v>1655.5</v>
      </c>
      <c r="L208" s="31">
        <v>1636.1</v>
      </c>
      <c r="M208" s="31">
        <v>17.851880000000001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4182.8500000000004</v>
      </c>
      <c r="D209" s="36">
        <v>4171.7</v>
      </c>
      <c r="E209" s="36">
        <v>4131.45</v>
      </c>
      <c r="F209" s="36">
        <v>4080.05</v>
      </c>
      <c r="G209" s="36">
        <v>4039.8</v>
      </c>
      <c r="H209" s="36">
        <v>4223.0999999999995</v>
      </c>
      <c r="I209" s="36">
        <v>4263.3499999999995</v>
      </c>
      <c r="J209" s="36">
        <v>4314.7499999999991</v>
      </c>
      <c r="K209" s="31">
        <v>4211.95</v>
      </c>
      <c r="L209" s="31">
        <v>4120.3</v>
      </c>
      <c r="M209" s="31">
        <v>4.9743199999999996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1638.8</v>
      </c>
      <c r="D210" s="36">
        <v>1635.6000000000001</v>
      </c>
      <c r="E210" s="36">
        <v>1621.1500000000003</v>
      </c>
      <c r="F210" s="36">
        <v>1603.5000000000002</v>
      </c>
      <c r="G210" s="36">
        <v>1589.0500000000004</v>
      </c>
      <c r="H210" s="36">
        <v>1653.2500000000002</v>
      </c>
      <c r="I210" s="36">
        <v>1667.7</v>
      </c>
      <c r="J210" s="36">
        <v>1685.3500000000001</v>
      </c>
      <c r="K210" s="31">
        <v>1650.05</v>
      </c>
      <c r="L210" s="31">
        <v>1617.95</v>
      </c>
      <c r="M210" s="31">
        <v>131.07587000000001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713.6</v>
      </c>
      <c r="D211" s="36">
        <v>715.38333333333321</v>
      </c>
      <c r="E211" s="36">
        <v>708.26666666666642</v>
      </c>
      <c r="F211" s="36">
        <v>702.93333333333317</v>
      </c>
      <c r="G211" s="36">
        <v>695.81666666666638</v>
      </c>
      <c r="H211" s="36">
        <v>720.71666666666647</v>
      </c>
      <c r="I211" s="36">
        <v>727.83333333333326</v>
      </c>
      <c r="J211" s="36">
        <v>733.16666666666652</v>
      </c>
      <c r="K211" s="31">
        <v>722.5</v>
      </c>
      <c r="L211" s="31">
        <v>710.05</v>
      </c>
      <c r="M211" s="31">
        <v>40.746479999999998</v>
      </c>
      <c r="N211" s="1"/>
      <c r="O211" s="1"/>
    </row>
    <row r="212" spans="1:15" ht="12.75" customHeight="1">
      <c r="A212" s="33">
        <v>202</v>
      </c>
      <c r="B212" s="53" t="s">
        <v>388</v>
      </c>
      <c r="C212" s="31">
        <v>134.37</v>
      </c>
      <c r="D212" s="36">
        <v>136.05666666666667</v>
      </c>
      <c r="E212" s="36">
        <v>131.61333333333334</v>
      </c>
      <c r="F212" s="36">
        <v>128.85666666666668</v>
      </c>
      <c r="G212" s="36">
        <v>124.41333333333336</v>
      </c>
      <c r="H212" s="36">
        <v>138.81333333333333</v>
      </c>
      <c r="I212" s="36">
        <v>143.25666666666666</v>
      </c>
      <c r="J212" s="36">
        <v>146.01333333333332</v>
      </c>
      <c r="K212" s="31">
        <v>140.5</v>
      </c>
      <c r="L212" s="31">
        <v>133.30000000000001</v>
      </c>
      <c r="M212" s="31">
        <v>715.93483000000003</v>
      </c>
      <c r="N212" s="1"/>
      <c r="O212" s="1"/>
    </row>
    <row r="213" spans="1:15" ht="12.75" customHeight="1">
      <c r="A213" s="33">
        <v>203</v>
      </c>
      <c r="B213" s="53" t="s">
        <v>389</v>
      </c>
      <c r="C213" s="31">
        <v>812.85</v>
      </c>
      <c r="D213" s="36">
        <v>815.51666666666677</v>
      </c>
      <c r="E213" s="36">
        <v>807.33333333333348</v>
      </c>
      <c r="F213" s="36">
        <v>801.81666666666672</v>
      </c>
      <c r="G213" s="36">
        <v>793.63333333333344</v>
      </c>
      <c r="H213" s="36">
        <v>821.03333333333353</v>
      </c>
      <c r="I213" s="36">
        <v>829.2166666666667</v>
      </c>
      <c r="J213" s="36">
        <v>834.73333333333358</v>
      </c>
      <c r="K213" s="31">
        <v>823.7</v>
      </c>
      <c r="L213" s="31">
        <v>810</v>
      </c>
      <c r="M213" s="31">
        <v>4.8184800000000001</v>
      </c>
      <c r="N213" s="1"/>
      <c r="O213" s="1"/>
    </row>
    <row r="214" spans="1:15" ht="12.75" customHeight="1">
      <c r="A214" s="33">
        <v>204</v>
      </c>
      <c r="B214" s="53" t="s">
        <v>859</v>
      </c>
      <c r="C214" s="31">
        <v>1262.1500000000001</v>
      </c>
      <c r="D214" s="36">
        <v>1267.3999999999999</v>
      </c>
      <c r="E214" s="36">
        <v>1245.2999999999997</v>
      </c>
      <c r="F214" s="36">
        <v>1228.4499999999998</v>
      </c>
      <c r="G214" s="36">
        <v>1206.3499999999997</v>
      </c>
      <c r="H214" s="36">
        <v>1284.2499999999998</v>
      </c>
      <c r="I214" s="36">
        <v>1306.3499999999997</v>
      </c>
      <c r="J214" s="36">
        <v>1323.1999999999998</v>
      </c>
      <c r="K214" s="31">
        <v>1289.5</v>
      </c>
      <c r="L214" s="31">
        <v>1250.55</v>
      </c>
      <c r="M214" s="31">
        <v>1.4413199999999999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1838.05</v>
      </c>
      <c r="D215" s="36">
        <v>1841.8333333333333</v>
      </c>
      <c r="E215" s="36">
        <v>1818.6666666666665</v>
      </c>
      <c r="F215" s="36">
        <v>1799.2833333333333</v>
      </c>
      <c r="G215" s="36">
        <v>1776.1166666666666</v>
      </c>
      <c r="H215" s="36">
        <v>1861.2166666666665</v>
      </c>
      <c r="I215" s="36">
        <v>1884.383333333333</v>
      </c>
      <c r="J215" s="36">
        <v>1903.7666666666664</v>
      </c>
      <c r="K215" s="31">
        <v>1865</v>
      </c>
      <c r="L215" s="31">
        <v>1822.45</v>
      </c>
      <c r="M215" s="31">
        <v>5.0476200000000002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5371.85</v>
      </c>
      <c r="D216" s="36">
        <v>5394.9</v>
      </c>
      <c r="E216" s="36">
        <v>5302.3499999999995</v>
      </c>
      <c r="F216" s="36">
        <v>5232.8499999999995</v>
      </c>
      <c r="G216" s="36">
        <v>5140.2999999999993</v>
      </c>
      <c r="H216" s="36">
        <v>5464.4</v>
      </c>
      <c r="I216" s="36">
        <v>5556.9499999999989</v>
      </c>
      <c r="J216" s="36">
        <v>5626.45</v>
      </c>
      <c r="K216" s="31">
        <v>5487.45</v>
      </c>
      <c r="L216" s="31">
        <v>5325.4</v>
      </c>
      <c r="M216" s="31">
        <v>8.6814</v>
      </c>
      <c r="N216" s="1"/>
      <c r="O216" s="1"/>
    </row>
    <row r="217" spans="1:15" ht="12.75" customHeight="1">
      <c r="A217" s="33">
        <v>207</v>
      </c>
      <c r="B217" s="53" t="s">
        <v>860</v>
      </c>
      <c r="C217" s="31">
        <v>447.75</v>
      </c>
      <c r="D217" s="36">
        <v>442.01666666666665</v>
      </c>
      <c r="E217" s="36">
        <v>433.38333333333333</v>
      </c>
      <c r="F217" s="36">
        <v>419.01666666666665</v>
      </c>
      <c r="G217" s="36">
        <v>410.38333333333333</v>
      </c>
      <c r="H217" s="36">
        <v>456.38333333333333</v>
      </c>
      <c r="I217" s="36">
        <v>465.01666666666665</v>
      </c>
      <c r="J217" s="36">
        <v>479.38333333333333</v>
      </c>
      <c r="K217" s="31">
        <v>450.65</v>
      </c>
      <c r="L217" s="31">
        <v>427.65</v>
      </c>
      <c r="M217" s="31">
        <v>35.279429999999998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673.5</v>
      </c>
      <c r="D218" s="36">
        <v>677.25</v>
      </c>
      <c r="E218" s="36">
        <v>663.6</v>
      </c>
      <c r="F218" s="36">
        <v>653.70000000000005</v>
      </c>
      <c r="G218" s="36">
        <v>640.05000000000007</v>
      </c>
      <c r="H218" s="36">
        <v>687.15</v>
      </c>
      <c r="I218" s="36">
        <v>700.80000000000007</v>
      </c>
      <c r="J218" s="36">
        <v>710.69999999999993</v>
      </c>
      <c r="K218" s="31">
        <v>690.9</v>
      </c>
      <c r="L218" s="31">
        <v>667.35</v>
      </c>
      <c r="M218" s="31">
        <v>88.311269999999993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4813.3</v>
      </c>
      <c r="D219" s="36">
        <v>4852.6000000000004</v>
      </c>
      <c r="E219" s="36">
        <v>4758.3000000000011</v>
      </c>
      <c r="F219" s="36">
        <v>4703.3000000000011</v>
      </c>
      <c r="G219" s="36">
        <v>4609.0000000000018</v>
      </c>
      <c r="H219" s="36">
        <v>4907.6000000000004</v>
      </c>
      <c r="I219" s="36">
        <v>5001.8999999999996</v>
      </c>
      <c r="J219" s="36">
        <v>5056.8999999999996</v>
      </c>
      <c r="K219" s="31">
        <v>4946.8999999999996</v>
      </c>
      <c r="L219" s="31">
        <v>4797.6000000000004</v>
      </c>
      <c r="M219" s="31">
        <v>23.47381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319.5</v>
      </c>
      <c r="D220" s="36">
        <v>322.15000000000003</v>
      </c>
      <c r="E220" s="36">
        <v>314.60000000000008</v>
      </c>
      <c r="F220" s="36">
        <v>309.70000000000005</v>
      </c>
      <c r="G220" s="36">
        <v>302.15000000000009</v>
      </c>
      <c r="H220" s="36">
        <v>327.05000000000007</v>
      </c>
      <c r="I220" s="36">
        <v>334.6</v>
      </c>
      <c r="J220" s="36">
        <v>339.50000000000006</v>
      </c>
      <c r="K220" s="31">
        <v>329.7</v>
      </c>
      <c r="L220" s="31">
        <v>317.25</v>
      </c>
      <c r="M220" s="31">
        <v>64.1935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391.4</v>
      </c>
      <c r="D221" s="36">
        <v>389.88333333333338</v>
      </c>
      <c r="E221" s="36">
        <v>386.26666666666677</v>
      </c>
      <c r="F221" s="36">
        <v>381.13333333333338</v>
      </c>
      <c r="G221" s="36">
        <v>377.51666666666677</v>
      </c>
      <c r="H221" s="36">
        <v>395.01666666666677</v>
      </c>
      <c r="I221" s="36">
        <v>398.63333333333344</v>
      </c>
      <c r="J221" s="36">
        <v>403.76666666666677</v>
      </c>
      <c r="K221" s="31">
        <v>393.5</v>
      </c>
      <c r="L221" s="31">
        <v>384.75</v>
      </c>
      <c r="M221" s="31">
        <v>88.402479999999997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2715.55</v>
      </c>
      <c r="D222" s="36">
        <v>2711.9</v>
      </c>
      <c r="E222" s="36">
        <v>2698.8500000000004</v>
      </c>
      <c r="F222" s="36">
        <v>2682.15</v>
      </c>
      <c r="G222" s="36">
        <v>2669.1000000000004</v>
      </c>
      <c r="H222" s="36">
        <v>2728.6000000000004</v>
      </c>
      <c r="I222" s="36">
        <v>2741.6500000000005</v>
      </c>
      <c r="J222" s="36">
        <v>2758.3500000000004</v>
      </c>
      <c r="K222" s="31">
        <v>2724.95</v>
      </c>
      <c r="L222" s="31">
        <v>2695.2</v>
      </c>
      <c r="M222" s="31">
        <v>18.86392</v>
      </c>
      <c r="N222" s="1"/>
      <c r="O222" s="1"/>
    </row>
    <row r="223" spans="1:15" ht="12.75" customHeight="1">
      <c r="A223" s="33">
        <v>213</v>
      </c>
      <c r="B223" s="53" t="s">
        <v>273</v>
      </c>
      <c r="C223" s="31">
        <v>647.6</v>
      </c>
      <c r="D223" s="36">
        <v>647.50000000000011</v>
      </c>
      <c r="E223" s="36">
        <v>639.30000000000018</v>
      </c>
      <c r="F223" s="36">
        <v>631.00000000000011</v>
      </c>
      <c r="G223" s="36">
        <v>622.80000000000018</v>
      </c>
      <c r="H223" s="36">
        <v>655.80000000000018</v>
      </c>
      <c r="I223" s="36">
        <v>664.00000000000023</v>
      </c>
      <c r="J223" s="36">
        <v>672.30000000000018</v>
      </c>
      <c r="K223" s="31">
        <v>655.7</v>
      </c>
      <c r="L223" s="31">
        <v>639.20000000000005</v>
      </c>
      <c r="M223" s="31">
        <v>5.4065899999999996</v>
      </c>
      <c r="N223" s="1"/>
      <c r="O223" s="1"/>
    </row>
    <row r="224" spans="1:15" ht="12.75" customHeight="1">
      <c r="A224" s="33">
        <v>214</v>
      </c>
      <c r="B224" s="53" t="s">
        <v>391</v>
      </c>
      <c r="C224" s="31">
        <v>12392.15</v>
      </c>
      <c r="D224" s="36">
        <v>12213.550000000001</v>
      </c>
      <c r="E224" s="36">
        <v>11886.200000000003</v>
      </c>
      <c r="F224" s="36">
        <v>11380.250000000002</v>
      </c>
      <c r="G224" s="36">
        <v>11052.900000000003</v>
      </c>
      <c r="H224" s="36">
        <v>12719.500000000002</v>
      </c>
      <c r="I224" s="36">
        <v>13046.85</v>
      </c>
      <c r="J224" s="36">
        <v>13552.800000000001</v>
      </c>
      <c r="K224" s="31">
        <v>12540.9</v>
      </c>
      <c r="L224" s="31">
        <v>11707.6</v>
      </c>
      <c r="M224" s="31">
        <v>0.98631000000000002</v>
      </c>
      <c r="N224" s="1"/>
      <c r="O224" s="1"/>
    </row>
    <row r="225" spans="1:15" ht="12.75" customHeight="1">
      <c r="A225" s="33">
        <v>215</v>
      </c>
      <c r="B225" s="53" t="s">
        <v>392</v>
      </c>
      <c r="C225" s="31">
        <v>1025.3499999999999</v>
      </c>
      <c r="D225" s="36">
        <v>1030.2833333333335</v>
      </c>
      <c r="E225" s="36">
        <v>1003.366666666667</v>
      </c>
      <c r="F225" s="36">
        <v>981.38333333333344</v>
      </c>
      <c r="G225" s="36">
        <v>954.46666666666692</v>
      </c>
      <c r="H225" s="36">
        <v>1052.2666666666671</v>
      </c>
      <c r="I225" s="36">
        <v>1079.1833333333336</v>
      </c>
      <c r="J225" s="36">
        <v>1101.1666666666672</v>
      </c>
      <c r="K225" s="31">
        <v>1057.2</v>
      </c>
      <c r="L225" s="31">
        <v>1008.3</v>
      </c>
      <c r="M225" s="31">
        <v>1.99708</v>
      </c>
      <c r="N225" s="1"/>
      <c r="O225" s="1"/>
    </row>
    <row r="226" spans="1:15" ht="12.75" customHeight="1">
      <c r="A226" s="33">
        <v>216</v>
      </c>
      <c r="B226" s="53" t="s">
        <v>861</v>
      </c>
      <c r="C226" s="31">
        <v>462.35</v>
      </c>
      <c r="D226" s="36">
        <v>463.0333333333333</v>
      </c>
      <c r="E226" s="36">
        <v>456.31666666666661</v>
      </c>
      <c r="F226" s="36">
        <v>450.2833333333333</v>
      </c>
      <c r="G226" s="36">
        <v>443.56666666666661</v>
      </c>
      <c r="H226" s="36">
        <v>469.06666666666661</v>
      </c>
      <c r="I226" s="36">
        <v>475.7833333333333</v>
      </c>
      <c r="J226" s="36">
        <v>481.81666666666661</v>
      </c>
      <c r="K226" s="31">
        <v>469.75</v>
      </c>
      <c r="L226" s="31">
        <v>457</v>
      </c>
      <c r="M226" s="31">
        <v>0.93223999999999996</v>
      </c>
      <c r="N226" s="1"/>
      <c r="O226" s="1"/>
    </row>
    <row r="227" spans="1:15" ht="12.75" customHeight="1">
      <c r="A227" s="33">
        <v>217</v>
      </c>
      <c r="B227" s="53" t="s">
        <v>274</v>
      </c>
      <c r="C227" s="31">
        <v>54121</v>
      </c>
      <c r="D227" s="36">
        <v>54371.883333333339</v>
      </c>
      <c r="E227" s="36">
        <v>53550.166666666679</v>
      </c>
      <c r="F227" s="36">
        <v>52979.333333333343</v>
      </c>
      <c r="G227" s="36">
        <v>52157.616666666683</v>
      </c>
      <c r="H227" s="36">
        <v>54942.716666666674</v>
      </c>
      <c r="I227" s="36">
        <v>55764.433333333334</v>
      </c>
      <c r="J227" s="36">
        <v>56335.26666666667</v>
      </c>
      <c r="K227" s="31">
        <v>55193.599999999999</v>
      </c>
      <c r="L227" s="31">
        <v>53801.05</v>
      </c>
      <c r="M227" s="31">
        <v>2.4979999999999999E-2</v>
      </c>
      <c r="N227" s="1"/>
      <c r="O227" s="1"/>
    </row>
    <row r="228" spans="1:15" ht="12.75" customHeight="1">
      <c r="A228" s="33">
        <v>218</v>
      </c>
      <c r="B228" s="53" t="s">
        <v>393</v>
      </c>
      <c r="C228" s="31">
        <v>306.05</v>
      </c>
      <c r="D228" s="36">
        <v>308.83333333333337</v>
      </c>
      <c r="E228" s="36">
        <v>301.56666666666672</v>
      </c>
      <c r="F228" s="36">
        <v>297.08333333333337</v>
      </c>
      <c r="G228" s="36">
        <v>289.81666666666672</v>
      </c>
      <c r="H228" s="36">
        <v>313.31666666666672</v>
      </c>
      <c r="I228" s="36">
        <v>320.58333333333337</v>
      </c>
      <c r="J228" s="36">
        <v>325.06666666666672</v>
      </c>
      <c r="K228" s="31">
        <v>316.10000000000002</v>
      </c>
      <c r="L228" s="31">
        <v>304.35000000000002</v>
      </c>
      <c r="M228" s="31">
        <v>84.397229999999993</v>
      </c>
      <c r="N228" s="1"/>
      <c r="O228" s="1"/>
    </row>
    <row r="229" spans="1:15" ht="12.75" customHeight="1">
      <c r="A229" s="33">
        <v>219</v>
      </c>
      <c r="B229" s="53" t="s">
        <v>134</v>
      </c>
      <c r="C229" s="31">
        <v>1210.0999999999999</v>
      </c>
      <c r="D229" s="36">
        <v>1213.2166666666667</v>
      </c>
      <c r="E229" s="36">
        <v>1203.7833333333333</v>
      </c>
      <c r="F229" s="36">
        <v>1197.4666666666667</v>
      </c>
      <c r="G229" s="36">
        <v>1188.0333333333333</v>
      </c>
      <c r="H229" s="36">
        <v>1219.5333333333333</v>
      </c>
      <c r="I229" s="36">
        <v>1228.9666666666667</v>
      </c>
      <c r="J229" s="36">
        <v>1235.2833333333333</v>
      </c>
      <c r="K229" s="31">
        <v>1222.6500000000001</v>
      </c>
      <c r="L229" s="31">
        <v>1206.9000000000001</v>
      </c>
      <c r="M229" s="31">
        <v>87.250460000000004</v>
      </c>
      <c r="N229" s="1"/>
      <c r="O229" s="1"/>
    </row>
    <row r="230" spans="1:15" ht="12.75" customHeight="1">
      <c r="A230" s="33">
        <v>220</v>
      </c>
      <c r="B230" s="53" t="s">
        <v>135</v>
      </c>
      <c r="C230" s="31">
        <v>2004.35</v>
      </c>
      <c r="D230" s="36">
        <v>2009.6333333333332</v>
      </c>
      <c r="E230" s="36">
        <v>1988.2666666666664</v>
      </c>
      <c r="F230" s="36">
        <v>1972.1833333333332</v>
      </c>
      <c r="G230" s="36">
        <v>1950.8166666666664</v>
      </c>
      <c r="H230" s="36">
        <v>2025.7166666666665</v>
      </c>
      <c r="I230" s="36">
        <v>2047.0833333333333</v>
      </c>
      <c r="J230" s="36">
        <v>2063.1666666666665</v>
      </c>
      <c r="K230" s="31">
        <v>2031</v>
      </c>
      <c r="L230" s="31">
        <v>1993.55</v>
      </c>
      <c r="M230" s="31">
        <v>3.9722200000000001</v>
      </c>
      <c r="N230" s="1"/>
      <c r="O230" s="1"/>
    </row>
    <row r="231" spans="1:15" ht="12.75" customHeight="1">
      <c r="A231" s="33">
        <v>221</v>
      </c>
      <c r="B231" s="53" t="s">
        <v>136</v>
      </c>
      <c r="C231" s="31">
        <v>734.7</v>
      </c>
      <c r="D231" s="36">
        <v>735.81666666666661</v>
      </c>
      <c r="E231" s="36">
        <v>729.43333333333317</v>
      </c>
      <c r="F231" s="36">
        <v>724.16666666666652</v>
      </c>
      <c r="G231" s="36">
        <v>717.78333333333308</v>
      </c>
      <c r="H231" s="36">
        <v>741.08333333333326</v>
      </c>
      <c r="I231" s="36">
        <v>747.4666666666667</v>
      </c>
      <c r="J231" s="36">
        <v>752.73333333333335</v>
      </c>
      <c r="K231" s="31">
        <v>742.2</v>
      </c>
      <c r="L231" s="31">
        <v>730.55</v>
      </c>
      <c r="M231" s="31">
        <v>19.882020000000001</v>
      </c>
      <c r="N231" s="1"/>
      <c r="O231" s="1"/>
    </row>
    <row r="232" spans="1:15" ht="12.75" customHeight="1">
      <c r="A232" s="33">
        <v>222</v>
      </c>
      <c r="B232" s="53" t="s">
        <v>275</v>
      </c>
      <c r="C232" s="31">
        <v>769.85</v>
      </c>
      <c r="D232" s="36">
        <v>772.65</v>
      </c>
      <c r="E232" s="36">
        <v>765.3</v>
      </c>
      <c r="F232" s="36">
        <v>760.75</v>
      </c>
      <c r="G232" s="36">
        <v>753.4</v>
      </c>
      <c r="H232" s="36">
        <v>777.19999999999993</v>
      </c>
      <c r="I232" s="36">
        <v>784.55000000000007</v>
      </c>
      <c r="J232" s="36">
        <v>789.09999999999991</v>
      </c>
      <c r="K232" s="31">
        <v>780</v>
      </c>
      <c r="L232" s="31">
        <v>768.1</v>
      </c>
      <c r="M232" s="31">
        <v>2.0544899999999999</v>
      </c>
      <c r="N232" s="1"/>
      <c r="O232" s="1"/>
    </row>
    <row r="233" spans="1:15" ht="12.75" customHeight="1">
      <c r="A233" s="33">
        <v>223</v>
      </c>
      <c r="B233" s="53" t="s">
        <v>394</v>
      </c>
      <c r="C233" s="31">
        <v>100.01</v>
      </c>
      <c r="D233" s="36">
        <v>101.28333333333335</v>
      </c>
      <c r="E233" s="36">
        <v>98.276666666666685</v>
      </c>
      <c r="F233" s="36">
        <v>96.543333333333337</v>
      </c>
      <c r="G233" s="36">
        <v>93.536666666666676</v>
      </c>
      <c r="H233" s="36">
        <v>103.01666666666669</v>
      </c>
      <c r="I233" s="36">
        <v>106.02333333333335</v>
      </c>
      <c r="J233" s="36">
        <v>107.7566666666667</v>
      </c>
      <c r="K233" s="31">
        <v>104.29</v>
      </c>
      <c r="L233" s="31">
        <v>99.55</v>
      </c>
      <c r="M233" s="31">
        <v>274.04775999999998</v>
      </c>
      <c r="N233" s="1"/>
      <c r="O233" s="1"/>
    </row>
    <row r="234" spans="1:15" ht="12.75" customHeight="1">
      <c r="A234" s="33">
        <v>224</v>
      </c>
      <c r="B234" s="53" t="s">
        <v>139</v>
      </c>
      <c r="C234" s="31">
        <v>75.39</v>
      </c>
      <c r="D234" s="36">
        <v>75.64</v>
      </c>
      <c r="E234" s="36">
        <v>74.820000000000007</v>
      </c>
      <c r="F234" s="36">
        <v>74.25</v>
      </c>
      <c r="G234" s="36">
        <v>73.430000000000007</v>
      </c>
      <c r="H234" s="36">
        <v>76.210000000000008</v>
      </c>
      <c r="I234" s="36">
        <v>77.03</v>
      </c>
      <c r="J234" s="36">
        <v>77.600000000000009</v>
      </c>
      <c r="K234" s="31">
        <v>76.459999999999994</v>
      </c>
      <c r="L234" s="31">
        <v>75.069999999999993</v>
      </c>
      <c r="M234" s="31">
        <v>235.06981999999999</v>
      </c>
      <c r="N234" s="1"/>
      <c r="O234" s="1"/>
    </row>
    <row r="235" spans="1:15" ht="12.75" customHeight="1">
      <c r="A235" s="33">
        <v>225</v>
      </c>
      <c r="B235" s="53" t="s">
        <v>138</v>
      </c>
      <c r="C235" s="31">
        <v>111.02</v>
      </c>
      <c r="D235" s="36">
        <v>111.67333333333333</v>
      </c>
      <c r="E235" s="36">
        <v>109.94666666666666</v>
      </c>
      <c r="F235" s="36">
        <v>108.87333333333332</v>
      </c>
      <c r="G235" s="36">
        <v>107.14666666666665</v>
      </c>
      <c r="H235" s="36">
        <v>112.74666666666667</v>
      </c>
      <c r="I235" s="36">
        <v>114.47333333333333</v>
      </c>
      <c r="J235" s="36">
        <v>115.54666666666668</v>
      </c>
      <c r="K235" s="31">
        <v>113.4</v>
      </c>
      <c r="L235" s="31">
        <v>110.6</v>
      </c>
      <c r="M235" s="31">
        <v>53.509630000000001</v>
      </c>
      <c r="N235" s="1"/>
      <c r="O235" s="1"/>
    </row>
    <row r="236" spans="1:15" ht="12.75" customHeight="1">
      <c r="A236" s="33">
        <v>226</v>
      </c>
      <c r="B236" s="53" t="s">
        <v>396</v>
      </c>
      <c r="C236" s="31">
        <v>456.8</v>
      </c>
      <c r="D236" s="36">
        <v>460.0333333333333</v>
      </c>
      <c r="E236" s="36">
        <v>440.76666666666659</v>
      </c>
      <c r="F236" s="36">
        <v>424.73333333333329</v>
      </c>
      <c r="G236" s="36">
        <v>405.46666666666658</v>
      </c>
      <c r="H236" s="36">
        <v>476.06666666666661</v>
      </c>
      <c r="I236" s="36">
        <v>495.33333333333326</v>
      </c>
      <c r="J236" s="36">
        <v>511.36666666666662</v>
      </c>
      <c r="K236" s="31">
        <v>479.3</v>
      </c>
      <c r="L236" s="31">
        <v>444</v>
      </c>
      <c r="M236" s="31">
        <v>53.501109999999997</v>
      </c>
      <c r="N236" s="1"/>
      <c r="O236" s="1"/>
    </row>
    <row r="237" spans="1:15" ht="12.75" customHeight="1">
      <c r="A237" s="33">
        <v>227</v>
      </c>
      <c r="B237" s="53" t="s">
        <v>397</v>
      </c>
      <c r="C237" s="31">
        <v>65.28</v>
      </c>
      <c r="D237" s="36">
        <v>65.643333333333331</v>
      </c>
      <c r="E237" s="36">
        <v>64.486666666666665</v>
      </c>
      <c r="F237" s="36">
        <v>63.693333333333328</v>
      </c>
      <c r="G237" s="36">
        <v>62.536666666666662</v>
      </c>
      <c r="H237" s="36">
        <v>66.436666666666667</v>
      </c>
      <c r="I237" s="36">
        <v>67.593333333333334</v>
      </c>
      <c r="J237" s="36">
        <v>68.38666666666667</v>
      </c>
      <c r="K237" s="31">
        <v>66.8</v>
      </c>
      <c r="L237" s="31">
        <v>64.849999999999994</v>
      </c>
      <c r="M237" s="31">
        <v>217.21672000000001</v>
      </c>
      <c r="N237" s="1"/>
      <c r="O237" s="1"/>
    </row>
    <row r="238" spans="1:15" ht="12.75" customHeight="1">
      <c r="A238" s="33">
        <v>228</v>
      </c>
      <c r="B238" s="53" t="s">
        <v>779</v>
      </c>
      <c r="C238" s="31">
        <v>287.14999999999998</v>
      </c>
      <c r="D238" s="36">
        <v>287.15000000000003</v>
      </c>
      <c r="E238" s="36">
        <v>283.30000000000007</v>
      </c>
      <c r="F238" s="36">
        <v>279.45000000000005</v>
      </c>
      <c r="G238" s="36">
        <v>275.60000000000008</v>
      </c>
      <c r="H238" s="36">
        <v>291.00000000000006</v>
      </c>
      <c r="I238" s="36">
        <v>294.85000000000008</v>
      </c>
      <c r="J238" s="36">
        <v>298.70000000000005</v>
      </c>
      <c r="K238" s="31">
        <v>291</v>
      </c>
      <c r="L238" s="31">
        <v>283.3</v>
      </c>
      <c r="M238" s="31">
        <v>58.382510000000003</v>
      </c>
      <c r="N238" s="1"/>
      <c r="O238" s="1"/>
    </row>
    <row r="239" spans="1:15" ht="12.75" customHeight="1">
      <c r="A239" s="33">
        <v>229</v>
      </c>
      <c r="B239" s="53" t="s">
        <v>153</v>
      </c>
      <c r="C239" s="31">
        <v>493.7</v>
      </c>
      <c r="D239" s="36">
        <v>493.8</v>
      </c>
      <c r="E239" s="36">
        <v>490.85</v>
      </c>
      <c r="F239" s="36">
        <v>488</v>
      </c>
      <c r="G239" s="36">
        <v>485.05</v>
      </c>
      <c r="H239" s="36">
        <v>496.65000000000003</v>
      </c>
      <c r="I239" s="36">
        <v>499.59999999999997</v>
      </c>
      <c r="J239" s="36">
        <v>502.45000000000005</v>
      </c>
      <c r="K239" s="31">
        <v>496.75</v>
      </c>
      <c r="L239" s="31">
        <v>490.95</v>
      </c>
      <c r="M239" s="31">
        <v>116.65528999999999</v>
      </c>
      <c r="N239" s="1"/>
      <c r="O239" s="1"/>
    </row>
    <row r="240" spans="1:15" ht="12.75" customHeight="1">
      <c r="A240" s="33">
        <v>230</v>
      </c>
      <c r="B240" s="53" t="s">
        <v>398</v>
      </c>
      <c r="C240" s="31">
        <v>304.3</v>
      </c>
      <c r="D240" s="36">
        <v>305.75</v>
      </c>
      <c r="E240" s="36">
        <v>300.60000000000002</v>
      </c>
      <c r="F240" s="36">
        <v>296.90000000000003</v>
      </c>
      <c r="G240" s="36">
        <v>291.75000000000006</v>
      </c>
      <c r="H240" s="36">
        <v>309.45</v>
      </c>
      <c r="I240" s="36">
        <v>314.59999999999997</v>
      </c>
      <c r="J240" s="36">
        <v>318.29999999999995</v>
      </c>
      <c r="K240" s="31">
        <v>310.89999999999998</v>
      </c>
      <c r="L240" s="31">
        <v>302.05</v>
      </c>
      <c r="M240" s="31">
        <v>8.17713</v>
      </c>
      <c r="N240" s="1"/>
      <c r="O240" s="1"/>
    </row>
    <row r="241" spans="1:15" ht="12.75" customHeight="1">
      <c r="A241" s="33">
        <v>231</v>
      </c>
      <c r="B241" s="53" t="s">
        <v>143</v>
      </c>
      <c r="C241" s="31">
        <v>363.3</v>
      </c>
      <c r="D241" s="36">
        <v>363.01666666666665</v>
      </c>
      <c r="E241" s="36">
        <v>359.2833333333333</v>
      </c>
      <c r="F241" s="36">
        <v>355.26666666666665</v>
      </c>
      <c r="G241" s="36">
        <v>351.5333333333333</v>
      </c>
      <c r="H241" s="36">
        <v>367.0333333333333</v>
      </c>
      <c r="I241" s="36">
        <v>370.76666666666665</v>
      </c>
      <c r="J241" s="36">
        <v>374.7833333333333</v>
      </c>
      <c r="K241" s="31">
        <v>366.75</v>
      </c>
      <c r="L241" s="31">
        <v>359</v>
      </c>
      <c r="M241" s="31">
        <v>32.6541</v>
      </c>
      <c r="N241" s="1"/>
      <c r="O241" s="1"/>
    </row>
    <row r="242" spans="1:15" ht="12.75" customHeight="1">
      <c r="A242" s="33">
        <v>232</v>
      </c>
      <c r="B242" s="53" t="s">
        <v>941</v>
      </c>
      <c r="C242" s="31">
        <v>170.23</v>
      </c>
      <c r="D242" s="36">
        <v>171.79333333333332</v>
      </c>
      <c r="E242" s="36">
        <v>168.33666666666664</v>
      </c>
      <c r="F242" s="36">
        <v>166.44333333333333</v>
      </c>
      <c r="G242" s="36">
        <v>162.98666666666665</v>
      </c>
      <c r="H242" s="36">
        <v>173.68666666666664</v>
      </c>
      <c r="I242" s="36">
        <v>177.14333333333329</v>
      </c>
      <c r="J242" s="36">
        <v>179.03666666666663</v>
      </c>
      <c r="K242" s="31">
        <v>175.25</v>
      </c>
      <c r="L242" s="31">
        <v>169.9</v>
      </c>
      <c r="M242" s="31">
        <v>32.28875</v>
      </c>
      <c r="N242" s="1"/>
      <c r="O242" s="1"/>
    </row>
    <row r="243" spans="1:15" ht="12.75" customHeight="1">
      <c r="A243" s="33">
        <v>233</v>
      </c>
      <c r="B243" s="53" t="s">
        <v>144</v>
      </c>
      <c r="C243" s="31">
        <v>2848.15</v>
      </c>
      <c r="D243" s="36">
        <v>2880.25</v>
      </c>
      <c r="E243" s="36">
        <v>2802.9</v>
      </c>
      <c r="F243" s="36">
        <v>2757.65</v>
      </c>
      <c r="G243" s="36">
        <v>2680.3</v>
      </c>
      <c r="H243" s="36">
        <v>2925.5</v>
      </c>
      <c r="I243" s="36">
        <v>3002.8500000000004</v>
      </c>
      <c r="J243" s="36">
        <v>3048.1</v>
      </c>
      <c r="K243" s="31">
        <v>2957.6</v>
      </c>
      <c r="L243" s="31">
        <v>2835</v>
      </c>
      <c r="M243" s="31">
        <v>6.3250500000000001</v>
      </c>
      <c r="N243" s="1"/>
      <c r="O243" s="1"/>
    </row>
    <row r="244" spans="1:15" ht="12.75" customHeight="1">
      <c r="A244" s="33">
        <v>234</v>
      </c>
      <c r="B244" s="53" t="s">
        <v>276</v>
      </c>
      <c r="C244" s="31">
        <v>595.65</v>
      </c>
      <c r="D244" s="36">
        <v>599.61666666666667</v>
      </c>
      <c r="E244" s="36">
        <v>586.0333333333333</v>
      </c>
      <c r="F244" s="36">
        <v>576.41666666666663</v>
      </c>
      <c r="G244" s="36">
        <v>562.83333333333326</v>
      </c>
      <c r="H244" s="36">
        <v>609.23333333333335</v>
      </c>
      <c r="I244" s="36">
        <v>622.81666666666661</v>
      </c>
      <c r="J244" s="36">
        <v>632.43333333333339</v>
      </c>
      <c r="K244" s="31">
        <v>613.20000000000005</v>
      </c>
      <c r="L244" s="31">
        <v>590</v>
      </c>
      <c r="M244" s="31">
        <v>13.508599999999999</v>
      </c>
      <c r="N244" s="1"/>
      <c r="O244" s="1"/>
    </row>
    <row r="245" spans="1:15" ht="12.75" customHeight="1">
      <c r="A245" s="33">
        <v>235</v>
      </c>
      <c r="B245" s="53" t="s">
        <v>140</v>
      </c>
      <c r="C245" s="31">
        <v>190.43</v>
      </c>
      <c r="D245" s="36">
        <v>190.49333333333334</v>
      </c>
      <c r="E245" s="36">
        <v>187.48666666666668</v>
      </c>
      <c r="F245" s="36">
        <v>184.54333333333335</v>
      </c>
      <c r="G245" s="36">
        <v>181.53666666666669</v>
      </c>
      <c r="H245" s="36">
        <v>193.43666666666667</v>
      </c>
      <c r="I245" s="36">
        <v>196.44333333333333</v>
      </c>
      <c r="J245" s="36">
        <v>199.38666666666666</v>
      </c>
      <c r="K245" s="31">
        <v>193.5</v>
      </c>
      <c r="L245" s="31">
        <v>187.55</v>
      </c>
      <c r="M245" s="31">
        <v>131.53852000000001</v>
      </c>
      <c r="N245" s="1"/>
      <c r="O245" s="1"/>
    </row>
    <row r="246" spans="1:15" ht="12.75" customHeight="1">
      <c r="A246" s="33">
        <v>236</v>
      </c>
      <c r="B246" s="53" t="s">
        <v>142</v>
      </c>
      <c r="C246" s="31">
        <v>632.15</v>
      </c>
      <c r="D246" s="36">
        <v>635.05000000000007</v>
      </c>
      <c r="E246" s="36">
        <v>627.75000000000011</v>
      </c>
      <c r="F246" s="36">
        <v>623.35</v>
      </c>
      <c r="G246" s="36">
        <v>616.05000000000007</v>
      </c>
      <c r="H246" s="36">
        <v>639.45000000000016</v>
      </c>
      <c r="I246" s="36">
        <v>646.75000000000011</v>
      </c>
      <c r="J246" s="36">
        <v>651.1500000000002</v>
      </c>
      <c r="K246" s="31">
        <v>642.35</v>
      </c>
      <c r="L246" s="31">
        <v>630.65</v>
      </c>
      <c r="M246" s="31">
        <v>15.04378</v>
      </c>
      <c r="N246" s="1"/>
      <c r="O246" s="1"/>
    </row>
    <row r="247" spans="1:15" ht="12.75" customHeight="1">
      <c r="A247" s="33">
        <v>237</v>
      </c>
      <c r="B247" s="53" t="s">
        <v>150</v>
      </c>
      <c r="C247" s="31">
        <v>179.73</v>
      </c>
      <c r="D247" s="36">
        <v>180.03</v>
      </c>
      <c r="E247" s="36">
        <v>177.57</v>
      </c>
      <c r="F247" s="36">
        <v>175.41</v>
      </c>
      <c r="G247" s="36">
        <v>172.95</v>
      </c>
      <c r="H247" s="36">
        <v>182.19</v>
      </c>
      <c r="I247" s="36">
        <v>184.64999999999998</v>
      </c>
      <c r="J247" s="36">
        <v>186.81</v>
      </c>
      <c r="K247" s="31">
        <v>182.49</v>
      </c>
      <c r="L247" s="31">
        <v>177.87</v>
      </c>
      <c r="M247" s="31">
        <v>261.84111999999999</v>
      </c>
      <c r="N247" s="1"/>
      <c r="O247" s="1"/>
    </row>
    <row r="248" spans="1:15" ht="12.75" customHeight="1">
      <c r="A248" s="33">
        <v>238</v>
      </c>
      <c r="B248" s="53" t="s">
        <v>399</v>
      </c>
      <c r="C248" s="31">
        <v>66.64</v>
      </c>
      <c r="D248" s="36">
        <v>67.033333333333331</v>
      </c>
      <c r="E248" s="36">
        <v>65.606666666666669</v>
      </c>
      <c r="F248" s="36">
        <v>64.573333333333338</v>
      </c>
      <c r="G248" s="36">
        <v>63.146666666666675</v>
      </c>
      <c r="H248" s="36">
        <v>68.066666666666663</v>
      </c>
      <c r="I248" s="36">
        <v>69.493333333333339</v>
      </c>
      <c r="J248" s="36">
        <v>70.526666666666657</v>
      </c>
      <c r="K248" s="31">
        <v>68.459999999999994</v>
      </c>
      <c r="L248" s="31">
        <v>66</v>
      </c>
      <c r="M248" s="31">
        <v>171.06262000000001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980.5</v>
      </c>
      <c r="D249" s="36">
        <v>983.83333333333337</v>
      </c>
      <c r="E249" s="36">
        <v>972.66666666666674</v>
      </c>
      <c r="F249" s="36">
        <v>964.83333333333337</v>
      </c>
      <c r="G249" s="36">
        <v>953.66666666666674</v>
      </c>
      <c r="H249" s="36">
        <v>991.66666666666674</v>
      </c>
      <c r="I249" s="36">
        <v>1002.8333333333335</v>
      </c>
      <c r="J249" s="36">
        <v>1010.6666666666667</v>
      </c>
      <c r="K249" s="31">
        <v>995</v>
      </c>
      <c r="L249" s="31">
        <v>976</v>
      </c>
      <c r="M249" s="31">
        <v>9.9886099999999995</v>
      </c>
      <c r="N249" s="1"/>
      <c r="O249" s="1"/>
    </row>
    <row r="250" spans="1:15" ht="12.75" customHeight="1">
      <c r="A250" s="33">
        <v>240</v>
      </c>
      <c r="B250" s="53" t="s">
        <v>400</v>
      </c>
      <c r="C250" s="31">
        <v>189.78</v>
      </c>
      <c r="D250" s="36">
        <v>191.03666666666666</v>
      </c>
      <c r="E250" s="36">
        <v>186.42333333333332</v>
      </c>
      <c r="F250" s="36">
        <v>183.06666666666666</v>
      </c>
      <c r="G250" s="36">
        <v>178.45333333333332</v>
      </c>
      <c r="H250" s="36">
        <v>194.39333333333332</v>
      </c>
      <c r="I250" s="36">
        <v>199.00666666666666</v>
      </c>
      <c r="J250" s="36">
        <v>202.36333333333332</v>
      </c>
      <c r="K250" s="31">
        <v>195.65</v>
      </c>
      <c r="L250" s="31">
        <v>187.68</v>
      </c>
      <c r="M250" s="31">
        <v>350.27956</v>
      </c>
      <c r="N250" s="1"/>
      <c r="O250" s="1"/>
    </row>
    <row r="251" spans="1:15" ht="12.75" customHeight="1">
      <c r="A251" s="33">
        <v>241</v>
      </c>
      <c r="B251" s="53" t="s">
        <v>401</v>
      </c>
      <c r="C251" s="31">
        <v>1502.7</v>
      </c>
      <c r="D251" s="36">
        <v>1504.3500000000001</v>
      </c>
      <c r="E251" s="36">
        <v>1491.4000000000003</v>
      </c>
      <c r="F251" s="36">
        <v>1480.1000000000001</v>
      </c>
      <c r="G251" s="36">
        <v>1467.1500000000003</v>
      </c>
      <c r="H251" s="36">
        <v>1515.6500000000003</v>
      </c>
      <c r="I251" s="36">
        <v>1528.6000000000001</v>
      </c>
      <c r="J251" s="36">
        <v>1539.9000000000003</v>
      </c>
      <c r="K251" s="31">
        <v>1517.3</v>
      </c>
      <c r="L251" s="31">
        <v>1493.05</v>
      </c>
      <c r="M251" s="31">
        <v>0.74765999999999999</v>
      </c>
      <c r="N251" s="1"/>
      <c r="O251" s="1"/>
    </row>
    <row r="252" spans="1:15" ht="12.75" customHeight="1">
      <c r="A252" s="33">
        <v>242</v>
      </c>
      <c r="B252" s="53" t="s">
        <v>141</v>
      </c>
      <c r="C252" s="31">
        <v>541.65</v>
      </c>
      <c r="D252" s="36">
        <v>544.93333333333328</v>
      </c>
      <c r="E252" s="36">
        <v>536.31666666666661</v>
      </c>
      <c r="F252" s="36">
        <v>530.98333333333335</v>
      </c>
      <c r="G252" s="36">
        <v>522.36666666666667</v>
      </c>
      <c r="H252" s="36">
        <v>550.26666666666654</v>
      </c>
      <c r="I252" s="36">
        <v>558.8833333333331</v>
      </c>
      <c r="J252" s="36">
        <v>564.21666666666647</v>
      </c>
      <c r="K252" s="31">
        <v>553.54999999999995</v>
      </c>
      <c r="L252" s="31">
        <v>539.6</v>
      </c>
      <c r="M252" s="31">
        <v>6.3025500000000001</v>
      </c>
      <c r="N252" s="1"/>
      <c r="O252" s="1"/>
    </row>
    <row r="253" spans="1:15" ht="12.75" customHeight="1">
      <c r="A253" s="33">
        <v>243</v>
      </c>
      <c r="B253" s="53" t="s">
        <v>147</v>
      </c>
      <c r="C253" s="31">
        <v>428.75</v>
      </c>
      <c r="D253" s="36">
        <v>429.88333333333338</v>
      </c>
      <c r="E253" s="36">
        <v>423.16666666666674</v>
      </c>
      <c r="F253" s="36">
        <v>417.58333333333337</v>
      </c>
      <c r="G253" s="36">
        <v>410.86666666666673</v>
      </c>
      <c r="H253" s="36">
        <v>435.46666666666675</v>
      </c>
      <c r="I253" s="36">
        <v>442.18333333333334</v>
      </c>
      <c r="J253" s="36">
        <v>447.76666666666677</v>
      </c>
      <c r="K253" s="31">
        <v>436.6</v>
      </c>
      <c r="L253" s="31">
        <v>424.3</v>
      </c>
      <c r="M253" s="31">
        <v>106.96575</v>
      </c>
      <c r="N253" s="1"/>
      <c r="O253" s="1"/>
    </row>
    <row r="254" spans="1:15" ht="12.75" customHeight="1">
      <c r="A254" s="33">
        <v>244</v>
      </c>
      <c r="B254" s="53" t="s">
        <v>146</v>
      </c>
      <c r="C254" s="31">
        <v>1419.85</v>
      </c>
      <c r="D254" s="36">
        <v>1425.55</v>
      </c>
      <c r="E254" s="36">
        <v>1411.1</v>
      </c>
      <c r="F254" s="36">
        <v>1402.35</v>
      </c>
      <c r="G254" s="36">
        <v>1387.8999999999999</v>
      </c>
      <c r="H254" s="36">
        <v>1434.3</v>
      </c>
      <c r="I254" s="36">
        <v>1448.7500000000002</v>
      </c>
      <c r="J254" s="36">
        <v>1457.5</v>
      </c>
      <c r="K254" s="31">
        <v>1440</v>
      </c>
      <c r="L254" s="31">
        <v>1416.8</v>
      </c>
      <c r="M254" s="31">
        <v>40.741810000000001</v>
      </c>
      <c r="N254" s="1"/>
      <c r="O254" s="1"/>
    </row>
    <row r="255" spans="1:15" ht="12.75" customHeight="1">
      <c r="A255" s="33">
        <v>245</v>
      </c>
      <c r="B255" s="53" t="s">
        <v>181</v>
      </c>
      <c r="C255" s="31">
        <v>6904.45</v>
      </c>
      <c r="D255" s="36">
        <v>6953.333333333333</v>
      </c>
      <c r="E255" s="36">
        <v>6816.6666666666661</v>
      </c>
      <c r="F255" s="36">
        <v>6728.8833333333332</v>
      </c>
      <c r="G255" s="36">
        <v>6592.2166666666662</v>
      </c>
      <c r="H255" s="36">
        <v>7041.1166666666659</v>
      </c>
      <c r="I255" s="36">
        <v>7177.7833333333319</v>
      </c>
      <c r="J255" s="36">
        <v>7265.5666666666657</v>
      </c>
      <c r="K255" s="31">
        <v>7090</v>
      </c>
      <c r="L255" s="31">
        <v>6865.55</v>
      </c>
      <c r="M255" s="31">
        <v>2.2493300000000001</v>
      </c>
      <c r="N255" s="1"/>
      <c r="O255" s="1"/>
    </row>
    <row r="256" spans="1:15" ht="12.75" customHeight="1">
      <c r="A256" s="33">
        <v>246</v>
      </c>
      <c r="B256" s="53" t="s">
        <v>148</v>
      </c>
      <c r="C256" s="31">
        <v>1852.6</v>
      </c>
      <c r="D256" s="36">
        <v>1855.2</v>
      </c>
      <c r="E256" s="36">
        <v>1842.5</v>
      </c>
      <c r="F256" s="36">
        <v>1832.3999999999999</v>
      </c>
      <c r="G256" s="36">
        <v>1819.6999999999998</v>
      </c>
      <c r="H256" s="36">
        <v>1865.3000000000002</v>
      </c>
      <c r="I256" s="36">
        <v>1878.0000000000005</v>
      </c>
      <c r="J256" s="36">
        <v>1888.1000000000004</v>
      </c>
      <c r="K256" s="31">
        <v>1867.9</v>
      </c>
      <c r="L256" s="31">
        <v>1845.1</v>
      </c>
      <c r="M256" s="31">
        <v>74.750140000000002</v>
      </c>
      <c r="N256" s="1"/>
      <c r="O256" s="1"/>
    </row>
    <row r="257" spans="1:15" ht="12.75" customHeight="1">
      <c r="A257" s="33">
        <v>247</v>
      </c>
      <c r="B257" s="53" t="s">
        <v>862</v>
      </c>
      <c r="C257" s="31">
        <v>178.02</v>
      </c>
      <c r="D257" s="36">
        <v>179.59</v>
      </c>
      <c r="E257" s="36">
        <v>174.23000000000002</v>
      </c>
      <c r="F257" s="36">
        <v>170.44000000000003</v>
      </c>
      <c r="G257" s="36">
        <v>165.08000000000004</v>
      </c>
      <c r="H257" s="36">
        <v>183.38</v>
      </c>
      <c r="I257" s="36">
        <v>188.73999999999995</v>
      </c>
      <c r="J257" s="36">
        <v>192.52999999999997</v>
      </c>
      <c r="K257" s="31">
        <v>184.95</v>
      </c>
      <c r="L257" s="31">
        <v>175.8</v>
      </c>
      <c r="M257" s="31">
        <v>107.62857</v>
      </c>
      <c r="N257" s="1"/>
      <c r="O257" s="1"/>
    </row>
    <row r="258" spans="1:15" ht="12.75" customHeight="1">
      <c r="A258" s="33">
        <v>248</v>
      </c>
      <c r="B258" s="53" t="s">
        <v>149</v>
      </c>
      <c r="C258" s="31">
        <v>955.45</v>
      </c>
      <c r="D258" s="36">
        <v>963.26666666666677</v>
      </c>
      <c r="E258" s="36">
        <v>942.18333333333351</v>
      </c>
      <c r="F258" s="36">
        <v>928.91666666666674</v>
      </c>
      <c r="G258" s="36">
        <v>907.83333333333348</v>
      </c>
      <c r="H258" s="36">
        <v>976.53333333333353</v>
      </c>
      <c r="I258" s="36">
        <v>997.61666666666679</v>
      </c>
      <c r="J258" s="36">
        <v>1010.8833333333336</v>
      </c>
      <c r="K258" s="31">
        <v>984.35</v>
      </c>
      <c r="L258" s="31">
        <v>950</v>
      </c>
      <c r="M258" s="31">
        <v>2.2164999999999999</v>
      </c>
      <c r="N258" s="1"/>
      <c r="O258" s="1"/>
    </row>
    <row r="259" spans="1:15" ht="12.75" customHeight="1">
      <c r="A259" s="33">
        <v>249</v>
      </c>
      <c r="B259" s="53" t="s">
        <v>145</v>
      </c>
      <c r="C259" s="31">
        <v>4404.3</v>
      </c>
      <c r="D259" s="36">
        <v>4415.4333333333334</v>
      </c>
      <c r="E259" s="36">
        <v>4362.2666666666664</v>
      </c>
      <c r="F259" s="36">
        <v>4320.2333333333327</v>
      </c>
      <c r="G259" s="36">
        <v>4267.0666666666657</v>
      </c>
      <c r="H259" s="36">
        <v>4457.4666666666672</v>
      </c>
      <c r="I259" s="36">
        <v>4510.6333333333332</v>
      </c>
      <c r="J259" s="36">
        <v>4552.6666666666679</v>
      </c>
      <c r="K259" s="31">
        <v>4468.6000000000004</v>
      </c>
      <c r="L259" s="31">
        <v>4373.3999999999996</v>
      </c>
      <c r="M259" s="31">
        <v>7.9285100000000002</v>
      </c>
      <c r="N259" s="1"/>
      <c r="O259" s="1"/>
    </row>
    <row r="260" spans="1:15" ht="12.75" customHeight="1">
      <c r="A260" s="33">
        <v>250</v>
      </c>
      <c r="B260" s="53" t="s">
        <v>151</v>
      </c>
      <c r="C260" s="31">
        <v>1304.8</v>
      </c>
      <c r="D260" s="36">
        <v>1303.8166666666666</v>
      </c>
      <c r="E260" s="36">
        <v>1292.4333333333332</v>
      </c>
      <c r="F260" s="36">
        <v>1280.0666666666666</v>
      </c>
      <c r="G260" s="36">
        <v>1268.6833333333332</v>
      </c>
      <c r="H260" s="36">
        <v>1316.1833333333332</v>
      </c>
      <c r="I260" s="36">
        <v>1327.5666666666664</v>
      </c>
      <c r="J260" s="36">
        <v>1339.9333333333332</v>
      </c>
      <c r="K260" s="31">
        <v>1315.2</v>
      </c>
      <c r="L260" s="31">
        <v>1291.45</v>
      </c>
      <c r="M260" s="31">
        <v>4.92218</v>
      </c>
      <c r="N260" s="1"/>
      <c r="O260" s="1"/>
    </row>
    <row r="261" spans="1:15" ht="12.75" customHeight="1">
      <c r="A261" s="33">
        <v>251</v>
      </c>
      <c r="B261" s="53" t="s">
        <v>402</v>
      </c>
      <c r="C261" s="31">
        <v>1912.55</v>
      </c>
      <c r="D261" s="36">
        <v>1922.5333333333335</v>
      </c>
      <c r="E261" s="36">
        <v>1885.0666666666671</v>
      </c>
      <c r="F261" s="36">
        <v>1857.5833333333335</v>
      </c>
      <c r="G261" s="36">
        <v>1820.116666666667</v>
      </c>
      <c r="H261" s="36">
        <v>1950.0166666666671</v>
      </c>
      <c r="I261" s="36">
        <v>1987.4833333333338</v>
      </c>
      <c r="J261" s="36">
        <v>2014.9666666666672</v>
      </c>
      <c r="K261" s="31">
        <v>1960</v>
      </c>
      <c r="L261" s="31">
        <v>1895.05</v>
      </c>
      <c r="M261" s="31">
        <v>0.88629000000000002</v>
      </c>
      <c r="N261" s="1"/>
      <c r="O261" s="1"/>
    </row>
    <row r="262" spans="1:15" ht="12.75" customHeight="1">
      <c r="A262" s="33">
        <v>252</v>
      </c>
      <c r="B262" s="53" t="s">
        <v>155</v>
      </c>
      <c r="C262" s="31">
        <v>4421.8</v>
      </c>
      <c r="D262" s="36">
        <v>4410.5999999999995</v>
      </c>
      <c r="E262" s="36">
        <v>4361.1999999999989</v>
      </c>
      <c r="F262" s="36">
        <v>4300.5999999999995</v>
      </c>
      <c r="G262" s="36">
        <v>4251.1999999999989</v>
      </c>
      <c r="H262" s="36">
        <v>4471.1999999999989</v>
      </c>
      <c r="I262" s="36">
        <v>4520.5999999999985</v>
      </c>
      <c r="J262" s="36">
        <v>4581.1999999999989</v>
      </c>
      <c r="K262" s="31">
        <v>4460</v>
      </c>
      <c r="L262" s="31">
        <v>4350</v>
      </c>
      <c r="M262" s="31">
        <v>1.5094799999999999</v>
      </c>
      <c r="N262" s="1"/>
      <c r="O262" s="1"/>
    </row>
    <row r="263" spans="1:15" ht="12.75" customHeight="1">
      <c r="A263" s="33">
        <v>253</v>
      </c>
      <c r="B263" s="53" t="s">
        <v>403</v>
      </c>
      <c r="C263" s="31">
        <v>2023.75</v>
      </c>
      <c r="D263" s="36">
        <v>2044</v>
      </c>
      <c r="E263" s="36">
        <v>1995.75</v>
      </c>
      <c r="F263" s="36">
        <v>1967.75</v>
      </c>
      <c r="G263" s="36">
        <v>1919.5</v>
      </c>
      <c r="H263" s="36">
        <v>2072</v>
      </c>
      <c r="I263" s="36">
        <v>2120.25</v>
      </c>
      <c r="J263" s="36">
        <v>2148.25</v>
      </c>
      <c r="K263" s="31">
        <v>2092.25</v>
      </c>
      <c r="L263" s="31">
        <v>2016</v>
      </c>
      <c r="M263" s="31">
        <v>1.76773</v>
      </c>
      <c r="N263" s="1"/>
      <c r="O263" s="1"/>
    </row>
    <row r="264" spans="1:15" ht="12.75" customHeight="1">
      <c r="A264" s="33">
        <v>254</v>
      </c>
      <c r="B264" s="53" t="s">
        <v>404</v>
      </c>
      <c r="C264" s="31">
        <v>861.4</v>
      </c>
      <c r="D264" s="36">
        <v>866</v>
      </c>
      <c r="E264" s="36">
        <v>847</v>
      </c>
      <c r="F264" s="36">
        <v>832.6</v>
      </c>
      <c r="G264" s="36">
        <v>813.6</v>
      </c>
      <c r="H264" s="36">
        <v>880.4</v>
      </c>
      <c r="I264" s="36">
        <v>899.4</v>
      </c>
      <c r="J264" s="36">
        <v>913.8</v>
      </c>
      <c r="K264" s="31">
        <v>885</v>
      </c>
      <c r="L264" s="31">
        <v>851.6</v>
      </c>
      <c r="M264" s="31">
        <v>6.3044599999999997</v>
      </c>
      <c r="N264" s="1"/>
      <c r="O264" s="1"/>
    </row>
    <row r="265" spans="1:15" ht="12.75" customHeight="1">
      <c r="A265" s="33">
        <v>255</v>
      </c>
      <c r="B265" s="53" t="s">
        <v>405</v>
      </c>
      <c r="C265" s="31">
        <v>493.8</v>
      </c>
      <c r="D265" s="36">
        <v>497.75</v>
      </c>
      <c r="E265" s="36">
        <v>486.05</v>
      </c>
      <c r="F265" s="36">
        <v>478.3</v>
      </c>
      <c r="G265" s="36">
        <v>466.6</v>
      </c>
      <c r="H265" s="36">
        <v>505.5</v>
      </c>
      <c r="I265" s="36">
        <v>517.20000000000005</v>
      </c>
      <c r="J265" s="36">
        <v>524.95000000000005</v>
      </c>
      <c r="K265" s="31">
        <v>509.45</v>
      </c>
      <c r="L265" s="31">
        <v>490</v>
      </c>
      <c r="M265" s="31">
        <v>11.012919999999999</v>
      </c>
      <c r="N265" s="1"/>
      <c r="O265" s="1"/>
    </row>
    <row r="266" spans="1:15" ht="12.75" customHeight="1">
      <c r="A266" s="33">
        <v>256</v>
      </c>
      <c r="B266" s="53" t="s">
        <v>406</v>
      </c>
      <c r="C266" s="31">
        <v>103.73</v>
      </c>
      <c r="D266" s="36">
        <v>104.24000000000001</v>
      </c>
      <c r="E266" s="36">
        <v>102.58000000000001</v>
      </c>
      <c r="F266" s="36">
        <v>101.43</v>
      </c>
      <c r="G266" s="36">
        <v>99.77000000000001</v>
      </c>
      <c r="H266" s="36">
        <v>105.39000000000001</v>
      </c>
      <c r="I266" s="36">
        <v>107.05000000000001</v>
      </c>
      <c r="J266" s="36">
        <v>108.20000000000002</v>
      </c>
      <c r="K266" s="31">
        <v>105.9</v>
      </c>
      <c r="L266" s="31">
        <v>103.09</v>
      </c>
      <c r="M266" s="31">
        <v>23.92324</v>
      </c>
      <c r="N266" s="1"/>
      <c r="O266" s="1"/>
    </row>
    <row r="267" spans="1:15" ht="12.75" customHeight="1">
      <c r="A267" s="33">
        <v>257</v>
      </c>
      <c r="B267" s="53" t="s">
        <v>277</v>
      </c>
      <c r="C267" s="31">
        <v>727.65</v>
      </c>
      <c r="D267" s="36">
        <v>732.73333333333323</v>
      </c>
      <c r="E267" s="36">
        <v>717.46666666666647</v>
      </c>
      <c r="F267" s="36">
        <v>707.28333333333319</v>
      </c>
      <c r="G267" s="36">
        <v>692.01666666666642</v>
      </c>
      <c r="H267" s="36">
        <v>742.91666666666652</v>
      </c>
      <c r="I267" s="36">
        <v>758.18333333333317</v>
      </c>
      <c r="J267" s="36">
        <v>768.36666666666656</v>
      </c>
      <c r="K267" s="31">
        <v>748</v>
      </c>
      <c r="L267" s="31">
        <v>722.55</v>
      </c>
      <c r="M267" s="31">
        <v>40.1248</v>
      </c>
      <c r="N267" s="1"/>
      <c r="O267" s="1"/>
    </row>
    <row r="268" spans="1:15" ht="12.75" customHeight="1">
      <c r="A268" s="33">
        <v>258</v>
      </c>
      <c r="B268" s="53" t="s">
        <v>863</v>
      </c>
      <c r="C268" s="31">
        <v>331.75</v>
      </c>
      <c r="D268" s="36">
        <v>334.91666666666669</v>
      </c>
      <c r="E268" s="36">
        <v>327.83333333333337</v>
      </c>
      <c r="F268" s="36">
        <v>323.91666666666669</v>
      </c>
      <c r="G268" s="36">
        <v>316.83333333333337</v>
      </c>
      <c r="H268" s="36">
        <v>338.83333333333337</v>
      </c>
      <c r="I268" s="36">
        <v>345.91666666666674</v>
      </c>
      <c r="J268" s="36">
        <v>349.83333333333337</v>
      </c>
      <c r="K268" s="31">
        <v>342</v>
      </c>
      <c r="L268" s="31">
        <v>331</v>
      </c>
      <c r="M268" s="31">
        <v>15.48936</v>
      </c>
      <c r="N268" s="1"/>
      <c r="O268" s="1"/>
    </row>
    <row r="269" spans="1:15" ht="12.75" customHeight="1">
      <c r="A269" s="33">
        <v>259</v>
      </c>
      <c r="B269" s="53" t="s">
        <v>156</v>
      </c>
      <c r="C269" s="31">
        <v>934.55</v>
      </c>
      <c r="D269" s="36">
        <v>940.08333333333337</v>
      </c>
      <c r="E269" s="36">
        <v>922.2166666666667</v>
      </c>
      <c r="F269" s="36">
        <v>909.88333333333333</v>
      </c>
      <c r="G269" s="36">
        <v>892.01666666666665</v>
      </c>
      <c r="H269" s="36">
        <v>952.41666666666674</v>
      </c>
      <c r="I269" s="36">
        <v>970.2833333333333</v>
      </c>
      <c r="J269" s="36">
        <v>982.61666666666679</v>
      </c>
      <c r="K269" s="31">
        <v>957.95</v>
      </c>
      <c r="L269" s="31">
        <v>927.75</v>
      </c>
      <c r="M269" s="31">
        <v>40.390779999999999</v>
      </c>
      <c r="N269" s="1"/>
      <c r="O269" s="1"/>
    </row>
    <row r="270" spans="1:15" ht="12.75" customHeight="1">
      <c r="A270" s="33">
        <v>260</v>
      </c>
      <c r="B270" s="53" t="s">
        <v>864</v>
      </c>
      <c r="C270" s="31">
        <v>929.5</v>
      </c>
      <c r="D270" s="36">
        <v>929.16666666666663</v>
      </c>
      <c r="E270" s="36">
        <v>913.33333333333326</v>
      </c>
      <c r="F270" s="36">
        <v>897.16666666666663</v>
      </c>
      <c r="G270" s="36">
        <v>881.33333333333326</v>
      </c>
      <c r="H270" s="36">
        <v>945.33333333333326</v>
      </c>
      <c r="I270" s="36">
        <v>961.16666666666652</v>
      </c>
      <c r="J270" s="36">
        <v>977.33333333333326</v>
      </c>
      <c r="K270" s="31">
        <v>945</v>
      </c>
      <c r="L270" s="31">
        <v>913</v>
      </c>
      <c r="M270" s="31">
        <v>1.01294</v>
      </c>
      <c r="N270" s="1"/>
      <c r="O270" s="1"/>
    </row>
    <row r="271" spans="1:15" ht="12.75" customHeight="1">
      <c r="A271" s="33">
        <v>261</v>
      </c>
      <c r="B271" s="53" t="s">
        <v>865</v>
      </c>
      <c r="C271" s="31">
        <v>109.51</v>
      </c>
      <c r="D271" s="36">
        <v>109.68</v>
      </c>
      <c r="E271" s="36">
        <v>108.06000000000002</v>
      </c>
      <c r="F271" s="36">
        <v>106.61000000000001</v>
      </c>
      <c r="G271" s="36">
        <v>104.99000000000002</v>
      </c>
      <c r="H271" s="36">
        <v>111.13000000000001</v>
      </c>
      <c r="I271" s="36">
        <v>112.75000000000001</v>
      </c>
      <c r="J271" s="36">
        <v>114.2</v>
      </c>
      <c r="K271" s="31">
        <v>111.3</v>
      </c>
      <c r="L271" s="31">
        <v>108.23</v>
      </c>
      <c r="M271" s="31">
        <v>46.180280000000003</v>
      </c>
      <c r="N271" s="1"/>
      <c r="O271" s="1"/>
    </row>
    <row r="272" spans="1:15" ht="12.75" customHeight="1">
      <c r="A272" s="33">
        <v>262</v>
      </c>
      <c r="B272" s="53" t="s">
        <v>829</v>
      </c>
      <c r="C272" s="31">
        <v>647.25</v>
      </c>
      <c r="D272" s="36">
        <v>645.76666666666665</v>
      </c>
      <c r="E272" s="36">
        <v>639.5333333333333</v>
      </c>
      <c r="F272" s="36">
        <v>631.81666666666661</v>
      </c>
      <c r="G272" s="36">
        <v>625.58333333333326</v>
      </c>
      <c r="H272" s="36">
        <v>653.48333333333335</v>
      </c>
      <c r="I272" s="36">
        <v>659.7166666666667</v>
      </c>
      <c r="J272" s="36">
        <v>667.43333333333339</v>
      </c>
      <c r="K272" s="31">
        <v>652</v>
      </c>
      <c r="L272" s="31">
        <v>638.04999999999995</v>
      </c>
      <c r="M272" s="31">
        <v>20.537600000000001</v>
      </c>
      <c r="N272" s="1"/>
      <c r="O272" s="1"/>
    </row>
    <row r="273" spans="1:15" ht="12.75" customHeight="1">
      <c r="A273" s="33">
        <v>263</v>
      </c>
      <c r="B273" s="53" t="s">
        <v>407</v>
      </c>
      <c r="C273" s="31">
        <v>736.35</v>
      </c>
      <c r="D273" s="36">
        <v>739.2833333333333</v>
      </c>
      <c r="E273" s="36">
        <v>723.66666666666663</v>
      </c>
      <c r="F273" s="36">
        <v>710.98333333333335</v>
      </c>
      <c r="G273" s="36">
        <v>695.36666666666667</v>
      </c>
      <c r="H273" s="36">
        <v>751.96666666666658</v>
      </c>
      <c r="I273" s="36">
        <v>767.58333333333337</v>
      </c>
      <c r="J273" s="36">
        <v>780.26666666666654</v>
      </c>
      <c r="K273" s="31">
        <v>754.9</v>
      </c>
      <c r="L273" s="31">
        <v>726.6</v>
      </c>
      <c r="M273" s="31">
        <v>14.046810000000001</v>
      </c>
      <c r="N273" s="1"/>
      <c r="O273" s="1"/>
    </row>
    <row r="274" spans="1:15" ht="12.75" customHeight="1">
      <c r="A274" s="33">
        <v>264</v>
      </c>
      <c r="B274" s="53" t="s">
        <v>154</v>
      </c>
      <c r="C274" s="31">
        <v>983.3</v>
      </c>
      <c r="D274" s="36">
        <v>988.38333333333321</v>
      </c>
      <c r="E274" s="36">
        <v>970.11666666666645</v>
      </c>
      <c r="F274" s="36">
        <v>956.93333333333328</v>
      </c>
      <c r="G274" s="36">
        <v>938.66666666666652</v>
      </c>
      <c r="H274" s="36">
        <v>1001.5666666666664</v>
      </c>
      <c r="I274" s="36">
        <v>1019.8333333333333</v>
      </c>
      <c r="J274" s="36">
        <v>1033.0166666666664</v>
      </c>
      <c r="K274" s="31">
        <v>1006.65</v>
      </c>
      <c r="L274" s="31">
        <v>975.2</v>
      </c>
      <c r="M274" s="31">
        <v>12.42869</v>
      </c>
      <c r="N274" s="1"/>
      <c r="O274" s="1"/>
    </row>
    <row r="275" spans="1:15" ht="12.75" customHeight="1">
      <c r="A275" s="33">
        <v>265</v>
      </c>
      <c r="B275" s="53" t="s">
        <v>866</v>
      </c>
      <c r="C275" s="31">
        <v>328.7</v>
      </c>
      <c r="D275" s="36">
        <v>329.95</v>
      </c>
      <c r="E275" s="36">
        <v>327</v>
      </c>
      <c r="F275" s="36">
        <v>325.3</v>
      </c>
      <c r="G275" s="36">
        <v>322.35000000000002</v>
      </c>
      <c r="H275" s="36">
        <v>331.65</v>
      </c>
      <c r="I275" s="36">
        <v>334.59999999999991</v>
      </c>
      <c r="J275" s="36">
        <v>336.29999999999995</v>
      </c>
      <c r="K275" s="31">
        <v>332.9</v>
      </c>
      <c r="L275" s="31">
        <v>328.25</v>
      </c>
      <c r="M275" s="31">
        <v>131.37038000000001</v>
      </c>
      <c r="N275" s="1"/>
      <c r="O275" s="1"/>
    </row>
    <row r="276" spans="1:15" ht="12.75" customHeight="1">
      <c r="A276" s="33">
        <v>266</v>
      </c>
      <c r="B276" s="53" t="s">
        <v>157</v>
      </c>
      <c r="C276" s="31">
        <v>600.65</v>
      </c>
      <c r="D276" s="36">
        <v>600.65</v>
      </c>
      <c r="E276" s="36">
        <v>595.5</v>
      </c>
      <c r="F276" s="36">
        <v>590.35</v>
      </c>
      <c r="G276" s="36">
        <v>585.20000000000005</v>
      </c>
      <c r="H276" s="36">
        <v>605.79999999999995</v>
      </c>
      <c r="I276" s="36">
        <v>610.94999999999982</v>
      </c>
      <c r="J276" s="36">
        <v>616.09999999999991</v>
      </c>
      <c r="K276" s="31">
        <v>605.79999999999995</v>
      </c>
      <c r="L276" s="31">
        <v>595.5</v>
      </c>
      <c r="M276" s="31">
        <v>23.10904</v>
      </c>
      <c r="N276" s="1"/>
      <c r="O276" s="1"/>
    </row>
    <row r="277" spans="1:15" ht="12.75" customHeight="1">
      <c r="A277" s="33">
        <v>267</v>
      </c>
      <c r="B277" s="53" t="s">
        <v>408</v>
      </c>
      <c r="C277" s="31">
        <v>612.54999999999995</v>
      </c>
      <c r="D277" s="36">
        <v>615.26666666666665</v>
      </c>
      <c r="E277" s="36">
        <v>603.2833333333333</v>
      </c>
      <c r="F277" s="36">
        <v>594.01666666666665</v>
      </c>
      <c r="G277" s="36">
        <v>582.0333333333333</v>
      </c>
      <c r="H277" s="36">
        <v>624.5333333333333</v>
      </c>
      <c r="I277" s="36">
        <v>636.51666666666665</v>
      </c>
      <c r="J277" s="36">
        <v>645.7833333333333</v>
      </c>
      <c r="K277" s="31">
        <v>627.25</v>
      </c>
      <c r="L277" s="31">
        <v>606</v>
      </c>
      <c r="M277" s="31">
        <v>10.293799999999999</v>
      </c>
      <c r="N277" s="1"/>
      <c r="O277" s="1"/>
    </row>
    <row r="278" spans="1:15" ht="12.75" customHeight="1">
      <c r="A278" s="33">
        <v>268</v>
      </c>
      <c r="B278" s="53" t="s">
        <v>409</v>
      </c>
      <c r="C278" s="31">
        <v>866.2</v>
      </c>
      <c r="D278" s="36">
        <v>840.5333333333333</v>
      </c>
      <c r="E278" s="36">
        <v>804.26666666666665</v>
      </c>
      <c r="F278" s="36">
        <v>742.33333333333337</v>
      </c>
      <c r="G278" s="36">
        <v>706.06666666666672</v>
      </c>
      <c r="H278" s="36">
        <v>902.46666666666658</v>
      </c>
      <c r="I278" s="36">
        <v>938.73333333333323</v>
      </c>
      <c r="J278" s="36">
        <v>1000.6666666666665</v>
      </c>
      <c r="K278" s="31">
        <v>876.8</v>
      </c>
      <c r="L278" s="31">
        <v>778.6</v>
      </c>
      <c r="M278" s="31">
        <v>119.9152</v>
      </c>
      <c r="N278" s="1"/>
      <c r="O278" s="1"/>
    </row>
    <row r="279" spans="1:15" ht="12.75" customHeight="1">
      <c r="A279" s="33">
        <v>269</v>
      </c>
      <c r="B279" s="53" t="s">
        <v>867</v>
      </c>
      <c r="C279" s="31">
        <v>599.75</v>
      </c>
      <c r="D279" s="36">
        <v>603.65</v>
      </c>
      <c r="E279" s="36">
        <v>594.09999999999991</v>
      </c>
      <c r="F279" s="36">
        <v>588.44999999999993</v>
      </c>
      <c r="G279" s="36">
        <v>578.89999999999986</v>
      </c>
      <c r="H279" s="36">
        <v>609.29999999999995</v>
      </c>
      <c r="I279" s="36">
        <v>618.84999999999991</v>
      </c>
      <c r="J279" s="36">
        <v>624.5</v>
      </c>
      <c r="K279" s="31">
        <v>613.20000000000005</v>
      </c>
      <c r="L279" s="31">
        <v>598</v>
      </c>
      <c r="M279" s="31">
        <v>7.5018599999999998</v>
      </c>
      <c r="N279" s="1"/>
      <c r="O279" s="1"/>
    </row>
    <row r="280" spans="1:15" ht="12.75" customHeight="1">
      <c r="A280" s="33">
        <v>270</v>
      </c>
      <c r="B280" s="53" t="s">
        <v>410</v>
      </c>
      <c r="C280" s="31">
        <v>1219.45</v>
      </c>
      <c r="D280" s="36">
        <v>1233.8166666666666</v>
      </c>
      <c r="E280" s="36">
        <v>1187.6333333333332</v>
      </c>
      <c r="F280" s="36">
        <v>1155.8166666666666</v>
      </c>
      <c r="G280" s="36">
        <v>1109.6333333333332</v>
      </c>
      <c r="H280" s="36">
        <v>1265.6333333333332</v>
      </c>
      <c r="I280" s="36">
        <v>1311.8166666666666</v>
      </c>
      <c r="J280" s="36">
        <v>1343.6333333333332</v>
      </c>
      <c r="K280" s="31">
        <v>1280</v>
      </c>
      <c r="L280" s="31">
        <v>1202</v>
      </c>
      <c r="M280" s="31">
        <v>4.7790400000000002</v>
      </c>
      <c r="N280" s="1"/>
      <c r="O280" s="1"/>
    </row>
    <row r="281" spans="1:15" ht="12.75" customHeight="1">
      <c r="A281" s="33">
        <v>271</v>
      </c>
      <c r="B281" s="53" t="s">
        <v>411</v>
      </c>
      <c r="C281" s="31">
        <v>521.35</v>
      </c>
      <c r="D281" s="36">
        <v>524.93333333333328</v>
      </c>
      <c r="E281" s="36">
        <v>514.46666666666658</v>
      </c>
      <c r="F281" s="36">
        <v>507.58333333333326</v>
      </c>
      <c r="G281" s="36">
        <v>497.11666666666656</v>
      </c>
      <c r="H281" s="36">
        <v>531.81666666666661</v>
      </c>
      <c r="I281" s="36">
        <v>542.2833333333333</v>
      </c>
      <c r="J281" s="36">
        <v>549.16666666666663</v>
      </c>
      <c r="K281" s="31">
        <v>535.4</v>
      </c>
      <c r="L281" s="31">
        <v>518.04999999999995</v>
      </c>
      <c r="M281" s="31">
        <v>5.9476100000000001</v>
      </c>
      <c r="N281" s="1"/>
      <c r="O281" s="1"/>
    </row>
    <row r="282" spans="1:15" ht="12.75" customHeight="1">
      <c r="A282" s="33">
        <v>272</v>
      </c>
      <c r="B282" s="53" t="s">
        <v>412</v>
      </c>
      <c r="C282" s="31">
        <v>862.2</v>
      </c>
      <c r="D282" s="36">
        <v>863.91666666666663</v>
      </c>
      <c r="E282" s="36">
        <v>849.33333333333326</v>
      </c>
      <c r="F282" s="36">
        <v>836.46666666666658</v>
      </c>
      <c r="G282" s="36">
        <v>821.88333333333321</v>
      </c>
      <c r="H282" s="36">
        <v>876.7833333333333</v>
      </c>
      <c r="I282" s="36">
        <v>891.36666666666656</v>
      </c>
      <c r="J282" s="36">
        <v>904.23333333333335</v>
      </c>
      <c r="K282" s="31">
        <v>878.5</v>
      </c>
      <c r="L282" s="31">
        <v>851.05</v>
      </c>
      <c r="M282" s="31">
        <v>1.1419600000000001</v>
      </c>
      <c r="N282" s="1"/>
      <c r="O282" s="1"/>
    </row>
    <row r="283" spans="1:15" ht="12.75" customHeight="1">
      <c r="A283" s="33">
        <v>273</v>
      </c>
      <c r="B283" s="53" t="s">
        <v>413</v>
      </c>
      <c r="C283" s="31">
        <v>4333.75</v>
      </c>
      <c r="D283" s="36">
        <v>4344.5333333333338</v>
      </c>
      <c r="E283" s="36">
        <v>4302.2166666666672</v>
      </c>
      <c r="F283" s="36">
        <v>4270.6833333333334</v>
      </c>
      <c r="G283" s="36">
        <v>4228.3666666666668</v>
      </c>
      <c r="H283" s="36">
        <v>4376.0666666666675</v>
      </c>
      <c r="I283" s="36">
        <v>4418.383333333335</v>
      </c>
      <c r="J283" s="36">
        <v>4449.9166666666679</v>
      </c>
      <c r="K283" s="31">
        <v>4386.8500000000004</v>
      </c>
      <c r="L283" s="31">
        <v>4313</v>
      </c>
      <c r="M283" s="31">
        <v>1.1615200000000001</v>
      </c>
      <c r="N283" s="1"/>
      <c r="O283" s="1"/>
    </row>
    <row r="284" spans="1:15" ht="12.75" customHeight="1">
      <c r="A284" s="33">
        <v>274</v>
      </c>
      <c r="B284" s="53" t="s">
        <v>414</v>
      </c>
      <c r="C284" s="31">
        <v>392</v>
      </c>
      <c r="D284" s="36">
        <v>397.34999999999997</v>
      </c>
      <c r="E284" s="36">
        <v>385.64999999999992</v>
      </c>
      <c r="F284" s="36">
        <v>379.29999999999995</v>
      </c>
      <c r="G284" s="36">
        <v>367.59999999999991</v>
      </c>
      <c r="H284" s="36">
        <v>403.69999999999993</v>
      </c>
      <c r="I284" s="36">
        <v>415.4</v>
      </c>
      <c r="J284" s="36">
        <v>421.74999999999994</v>
      </c>
      <c r="K284" s="31">
        <v>409.05</v>
      </c>
      <c r="L284" s="31">
        <v>391</v>
      </c>
      <c r="M284" s="31">
        <v>16.586590000000001</v>
      </c>
      <c r="N284" s="1"/>
      <c r="O284" s="1"/>
    </row>
    <row r="285" spans="1:15" ht="12.75" customHeight="1">
      <c r="A285" s="33">
        <v>275</v>
      </c>
      <c r="B285" s="53" t="s">
        <v>415</v>
      </c>
      <c r="C285" s="31">
        <v>1840.45</v>
      </c>
      <c r="D285" s="36">
        <v>1857.1166666666668</v>
      </c>
      <c r="E285" s="36">
        <v>1814.3333333333335</v>
      </c>
      <c r="F285" s="36">
        <v>1788.2166666666667</v>
      </c>
      <c r="G285" s="36">
        <v>1745.4333333333334</v>
      </c>
      <c r="H285" s="36">
        <v>1883.2333333333336</v>
      </c>
      <c r="I285" s="36">
        <v>1926.0166666666669</v>
      </c>
      <c r="J285" s="36">
        <v>1952.1333333333337</v>
      </c>
      <c r="K285" s="31">
        <v>1899.9</v>
      </c>
      <c r="L285" s="31">
        <v>1831</v>
      </c>
      <c r="M285" s="31">
        <v>11.07361</v>
      </c>
      <c r="N285" s="1"/>
      <c r="O285" s="1"/>
    </row>
    <row r="286" spans="1:15" ht="12.75" customHeight="1">
      <c r="A286" s="33">
        <v>276</v>
      </c>
      <c r="B286" s="53" t="s">
        <v>416</v>
      </c>
      <c r="C286" s="31">
        <v>294.75</v>
      </c>
      <c r="D286" s="36">
        <v>296.5</v>
      </c>
      <c r="E286" s="36">
        <v>288.10000000000002</v>
      </c>
      <c r="F286" s="36">
        <v>281.45000000000005</v>
      </c>
      <c r="G286" s="36">
        <v>273.05000000000007</v>
      </c>
      <c r="H286" s="36">
        <v>303.14999999999998</v>
      </c>
      <c r="I286" s="36">
        <v>311.54999999999995</v>
      </c>
      <c r="J286" s="36">
        <v>318.19999999999993</v>
      </c>
      <c r="K286" s="31">
        <v>304.89999999999998</v>
      </c>
      <c r="L286" s="31">
        <v>289.85000000000002</v>
      </c>
      <c r="M286" s="31">
        <v>51.195</v>
      </c>
      <c r="N286" s="1"/>
      <c r="O286" s="1"/>
    </row>
    <row r="287" spans="1:15" ht="12.75" customHeight="1">
      <c r="A287" s="33">
        <v>277</v>
      </c>
      <c r="B287" s="53" t="s">
        <v>798</v>
      </c>
      <c r="C287" s="31">
        <v>971.25</v>
      </c>
      <c r="D287" s="36">
        <v>968.75</v>
      </c>
      <c r="E287" s="36">
        <v>957.5</v>
      </c>
      <c r="F287" s="36">
        <v>943.75</v>
      </c>
      <c r="G287" s="36">
        <v>932.5</v>
      </c>
      <c r="H287" s="36">
        <v>982.5</v>
      </c>
      <c r="I287" s="36">
        <v>993.75</v>
      </c>
      <c r="J287" s="36">
        <v>1007.5</v>
      </c>
      <c r="K287" s="31">
        <v>980</v>
      </c>
      <c r="L287" s="31">
        <v>955</v>
      </c>
      <c r="M287" s="31">
        <v>1.29206</v>
      </c>
      <c r="N287" s="1"/>
      <c r="O287" s="1"/>
    </row>
    <row r="288" spans="1:15" ht="12.75" customHeight="1">
      <c r="A288" s="33">
        <v>278</v>
      </c>
      <c r="B288" s="53" t="s">
        <v>417</v>
      </c>
      <c r="C288" s="31">
        <v>1468.4</v>
      </c>
      <c r="D288" s="36">
        <v>1475.8500000000001</v>
      </c>
      <c r="E288" s="36">
        <v>1452.5500000000002</v>
      </c>
      <c r="F288" s="36">
        <v>1436.7</v>
      </c>
      <c r="G288" s="36">
        <v>1413.4</v>
      </c>
      <c r="H288" s="36">
        <v>1491.7000000000003</v>
      </c>
      <c r="I288" s="36">
        <v>1515</v>
      </c>
      <c r="J288" s="36">
        <v>1530.8500000000004</v>
      </c>
      <c r="K288" s="31">
        <v>1499.15</v>
      </c>
      <c r="L288" s="31">
        <v>1460</v>
      </c>
      <c r="M288" s="31">
        <v>0.81996000000000002</v>
      </c>
      <c r="N288" s="1"/>
      <c r="O288" s="1"/>
    </row>
    <row r="289" spans="1:15" ht="12.75" customHeight="1">
      <c r="A289" s="33">
        <v>279</v>
      </c>
      <c r="B289" s="53" t="s">
        <v>786</v>
      </c>
      <c r="C289" s="31">
        <v>1363.2</v>
      </c>
      <c r="D289" s="36">
        <v>1359.8666666666666</v>
      </c>
      <c r="E289" s="36">
        <v>1345.4333333333332</v>
      </c>
      <c r="F289" s="36">
        <v>1327.6666666666665</v>
      </c>
      <c r="G289" s="36">
        <v>1313.2333333333331</v>
      </c>
      <c r="H289" s="36">
        <v>1377.6333333333332</v>
      </c>
      <c r="I289" s="36">
        <v>1392.0666666666666</v>
      </c>
      <c r="J289" s="36">
        <v>1409.8333333333333</v>
      </c>
      <c r="K289" s="31">
        <v>1374.3</v>
      </c>
      <c r="L289" s="31">
        <v>1342.1</v>
      </c>
      <c r="M289" s="31">
        <v>3.0554299999999999</v>
      </c>
      <c r="N289" s="1"/>
      <c r="O289" s="1"/>
    </row>
    <row r="290" spans="1:15" ht="12.75" customHeight="1">
      <c r="A290" s="33">
        <v>280</v>
      </c>
      <c r="B290" s="53" t="s">
        <v>418</v>
      </c>
      <c r="C290" s="31">
        <v>564.70000000000005</v>
      </c>
      <c r="D290" s="36">
        <v>572.56666666666672</v>
      </c>
      <c r="E290" s="36">
        <v>552.13333333333344</v>
      </c>
      <c r="F290" s="36">
        <v>539.56666666666672</v>
      </c>
      <c r="G290" s="36">
        <v>519.13333333333344</v>
      </c>
      <c r="H290" s="36">
        <v>585.13333333333344</v>
      </c>
      <c r="I290" s="36">
        <v>605.56666666666661</v>
      </c>
      <c r="J290" s="36">
        <v>618.13333333333344</v>
      </c>
      <c r="K290" s="31">
        <v>593</v>
      </c>
      <c r="L290" s="31">
        <v>560</v>
      </c>
      <c r="M290" s="31">
        <v>20.00667</v>
      </c>
      <c r="N290" s="1"/>
      <c r="O290" s="1"/>
    </row>
    <row r="291" spans="1:15" ht="12.75" customHeight="1">
      <c r="A291" s="33">
        <v>281</v>
      </c>
      <c r="B291" s="53" t="s">
        <v>419</v>
      </c>
      <c r="C291" s="31">
        <v>305.10000000000002</v>
      </c>
      <c r="D291" s="36">
        <v>306.2</v>
      </c>
      <c r="E291" s="36">
        <v>302.39999999999998</v>
      </c>
      <c r="F291" s="36">
        <v>299.7</v>
      </c>
      <c r="G291" s="36">
        <v>295.89999999999998</v>
      </c>
      <c r="H291" s="36">
        <v>308.89999999999998</v>
      </c>
      <c r="I291" s="36">
        <v>312.70000000000005</v>
      </c>
      <c r="J291" s="36">
        <v>315.39999999999998</v>
      </c>
      <c r="K291" s="31">
        <v>310</v>
      </c>
      <c r="L291" s="31">
        <v>303.5</v>
      </c>
      <c r="M291" s="31">
        <v>13.03973</v>
      </c>
      <c r="N291" s="1"/>
      <c r="O291" s="1"/>
    </row>
    <row r="292" spans="1:15" ht="12.75" customHeight="1">
      <c r="A292" s="33">
        <v>282</v>
      </c>
      <c r="B292" s="53" t="s">
        <v>420</v>
      </c>
      <c r="C292" s="31">
        <v>225.75</v>
      </c>
      <c r="D292" s="36">
        <v>226.16333333333333</v>
      </c>
      <c r="E292" s="36">
        <v>222.95666666666665</v>
      </c>
      <c r="F292" s="36">
        <v>220.16333333333333</v>
      </c>
      <c r="G292" s="36">
        <v>216.95666666666665</v>
      </c>
      <c r="H292" s="36">
        <v>228.95666666666665</v>
      </c>
      <c r="I292" s="36">
        <v>232.1633333333333</v>
      </c>
      <c r="J292" s="36">
        <v>234.95666666666665</v>
      </c>
      <c r="K292" s="31">
        <v>229.37</v>
      </c>
      <c r="L292" s="31">
        <v>223.37</v>
      </c>
      <c r="M292" s="31">
        <v>12.826750000000001</v>
      </c>
      <c r="N292" s="1"/>
      <c r="O292" s="1"/>
    </row>
    <row r="293" spans="1:15" ht="12.75" customHeight="1">
      <c r="A293" s="33">
        <v>283</v>
      </c>
      <c r="B293" s="53" t="s">
        <v>830</v>
      </c>
      <c r="C293" s="31">
        <v>4378.2</v>
      </c>
      <c r="D293" s="36">
        <v>4414.7333333333327</v>
      </c>
      <c r="E293" s="36">
        <v>4319.8166666666657</v>
      </c>
      <c r="F293" s="36">
        <v>4261.4333333333334</v>
      </c>
      <c r="G293" s="36">
        <v>4166.5166666666664</v>
      </c>
      <c r="H293" s="36">
        <v>4473.116666666665</v>
      </c>
      <c r="I293" s="36">
        <v>4568.033333333331</v>
      </c>
      <c r="J293" s="36">
        <v>4626.4166666666642</v>
      </c>
      <c r="K293" s="31">
        <v>4509.6499999999996</v>
      </c>
      <c r="L293" s="31">
        <v>4356.3500000000004</v>
      </c>
      <c r="M293" s="31">
        <v>1.2402500000000001</v>
      </c>
      <c r="N293" s="1"/>
      <c r="O293" s="1"/>
    </row>
    <row r="294" spans="1:15" ht="12.75" customHeight="1">
      <c r="A294" s="33">
        <v>284</v>
      </c>
      <c r="B294" s="53" t="s">
        <v>421</v>
      </c>
      <c r="C294" s="31">
        <v>906.85</v>
      </c>
      <c r="D294" s="36">
        <v>920.6</v>
      </c>
      <c r="E294" s="36">
        <v>886.75</v>
      </c>
      <c r="F294" s="36">
        <v>866.65</v>
      </c>
      <c r="G294" s="36">
        <v>832.8</v>
      </c>
      <c r="H294" s="36">
        <v>940.7</v>
      </c>
      <c r="I294" s="36">
        <v>974.55000000000018</v>
      </c>
      <c r="J294" s="36">
        <v>994.65000000000009</v>
      </c>
      <c r="K294" s="31">
        <v>954.45</v>
      </c>
      <c r="L294" s="31">
        <v>900.5</v>
      </c>
      <c r="M294" s="31">
        <v>10.59238</v>
      </c>
      <c r="N294" s="1"/>
      <c r="O294" s="1"/>
    </row>
    <row r="295" spans="1:15" ht="12.75" customHeight="1">
      <c r="A295" s="33">
        <v>285</v>
      </c>
      <c r="B295" s="53" t="s">
        <v>797</v>
      </c>
      <c r="C295" s="31">
        <v>884.85</v>
      </c>
      <c r="D295" s="36">
        <v>884.63333333333321</v>
      </c>
      <c r="E295" s="36">
        <v>871.26666666666642</v>
      </c>
      <c r="F295" s="36">
        <v>857.68333333333317</v>
      </c>
      <c r="G295" s="36">
        <v>844.31666666666638</v>
      </c>
      <c r="H295" s="36">
        <v>898.21666666666647</v>
      </c>
      <c r="I295" s="36">
        <v>911.58333333333326</v>
      </c>
      <c r="J295" s="36">
        <v>925.16666666666652</v>
      </c>
      <c r="K295" s="31">
        <v>898</v>
      </c>
      <c r="L295" s="31">
        <v>871.05</v>
      </c>
      <c r="M295" s="31">
        <v>13.01383</v>
      </c>
      <c r="N295" s="1"/>
      <c r="O295" s="1"/>
    </row>
    <row r="296" spans="1:15" ht="12.75" customHeight="1">
      <c r="A296" s="33">
        <v>286</v>
      </c>
      <c r="B296" s="53" t="s">
        <v>158</v>
      </c>
      <c r="C296" s="31">
        <v>1792.65</v>
      </c>
      <c r="D296" s="36">
        <v>1799.05</v>
      </c>
      <c r="E296" s="36">
        <v>1779.85</v>
      </c>
      <c r="F296" s="36">
        <v>1767.05</v>
      </c>
      <c r="G296" s="36">
        <v>1747.85</v>
      </c>
      <c r="H296" s="36">
        <v>1811.85</v>
      </c>
      <c r="I296" s="36">
        <v>1831.0500000000002</v>
      </c>
      <c r="J296" s="36">
        <v>1843.85</v>
      </c>
      <c r="K296" s="31">
        <v>1818.25</v>
      </c>
      <c r="L296" s="31">
        <v>1786.25</v>
      </c>
      <c r="M296" s="31">
        <v>38.160440000000001</v>
      </c>
      <c r="N296" s="1"/>
      <c r="O296" s="1"/>
    </row>
    <row r="297" spans="1:15" ht="12.75" customHeight="1">
      <c r="A297" s="33">
        <v>287</v>
      </c>
      <c r="B297" s="53" t="s">
        <v>422</v>
      </c>
      <c r="C297" s="31">
        <v>2141.8000000000002</v>
      </c>
      <c r="D297" s="36">
        <v>2144.2333333333336</v>
      </c>
      <c r="E297" s="36">
        <v>2122.5666666666671</v>
      </c>
      <c r="F297" s="36">
        <v>2103.3333333333335</v>
      </c>
      <c r="G297" s="36">
        <v>2081.666666666667</v>
      </c>
      <c r="H297" s="36">
        <v>2163.4666666666672</v>
      </c>
      <c r="I297" s="36">
        <v>2185.1333333333332</v>
      </c>
      <c r="J297" s="36">
        <v>2204.3666666666672</v>
      </c>
      <c r="K297" s="31">
        <v>2165.9</v>
      </c>
      <c r="L297" s="31">
        <v>2125</v>
      </c>
      <c r="M297" s="31">
        <v>1.2405900000000001</v>
      </c>
      <c r="N297" s="1"/>
      <c r="O297" s="1"/>
    </row>
    <row r="298" spans="1:15" ht="12.75" customHeight="1">
      <c r="A298" s="33">
        <v>288</v>
      </c>
      <c r="B298" s="53" t="s">
        <v>841</v>
      </c>
      <c r="C298" s="31">
        <v>176.5</v>
      </c>
      <c r="D298" s="36">
        <v>178.18666666666664</v>
      </c>
      <c r="E298" s="36">
        <v>174.31333333333328</v>
      </c>
      <c r="F298" s="36">
        <v>172.12666666666664</v>
      </c>
      <c r="G298" s="36">
        <v>168.25333333333327</v>
      </c>
      <c r="H298" s="36">
        <v>180.37333333333328</v>
      </c>
      <c r="I298" s="36">
        <v>184.24666666666667</v>
      </c>
      <c r="J298" s="36">
        <v>186.43333333333328</v>
      </c>
      <c r="K298" s="31">
        <v>182.06</v>
      </c>
      <c r="L298" s="31">
        <v>176</v>
      </c>
      <c r="M298" s="31">
        <v>35.479109999999999</v>
      </c>
      <c r="N298" s="1"/>
      <c r="O298" s="1"/>
    </row>
    <row r="299" spans="1:15" ht="12.75" customHeight="1">
      <c r="A299" s="33">
        <v>289</v>
      </c>
      <c r="B299" s="53" t="s">
        <v>164</v>
      </c>
      <c r="C299" s="31">
        <v>5122.5</v>
      </c>
      <c r="D299" s="36">
        <v>5165.25</v>
      </c>
      <c r="E299" s="36">
        <v>5062.6499999999996</v>
      </c>
      <c r="F299" s="36">
        <v>5002.7999999999993</v>
      </c>
      <c r="G299" s="36">
        <v>4900.1999999999989</v>
      </c>
      <c r="H299" s="36">
        <v>5225.1000000000004</v>
      </c>
      <c r="I299" s="36">
        <v>5327.7000000000007</v>
      </c>
      <c r="J299" s="36">
        <v>5387.5500000000011</v>
      </c>
      <c r="K299" s="31">
        <v>5267.85</v>
      </c>
      <c r="L299" s="31">
        <v>5105.3999999999996</v>
      </c>
      <c r="M299" s="31">
        <v>0.95576000000000005</v>
      </c>
      <c r="N299" s="1"/>
      <c r="O299" s="1"/>
    </row>
    <row r="300" spans="1:15" ht="12.75" customHeight="1">
      <c r="A300" s="33">
        <v>290</v>
      </c>
      <c r="B300" s="53" t="s">
        <v>161</v>
      </c>
      <c r="C300" s="31">
        <v>757.55</v>
      </c>
      <c r="D300" s="36">
        <v>764.13333333333333</v>
      </c>
      <c r="E300" s="36">
        <v>749.41666666666663</v>
      </c>
      <c r="F300" s="36">
        <v>741.2833333333333</v>
      </c>
      <c r="G300" s="36">
        <v>726.56666666666661</v>
      </c>
      <c r="H300" s="36">
        <v>772.26666666666665</v>
      </c>
      <c r="I300" s="36">
        <v>786.98333333333335</v>
      </c>
      <c r="J300" s="36">
        <v>795.11666666666667</v>
      </c>
      <c r="K300" s="31">
        <v>778.85</v>
      </c>
      <c r="L300" s="31">
        <v>756</v>
      </c>
      <c r="M300" s="31">
        <v>16.32602</v>
      </c>
      <c r="N300" s="1"/>
      <c r="O300" s="1"/>
    </row>
    <row r="301" spans="1:15" ht="12.75" customHeight="1">
      <c r="A301" s="33">
        <v>291</v>
      </c>
      <c r="B301" s="53" t="s">
        <v>163</v>
      </c>
      <c r="C301" s="31">
        <v>5678.9</v>
      </c>
      <c r="D301" s="36">
        <v>5690.75</v>
      </c>
      <c r="E301" s="36">
        <v>5614.15</v>
      </c>
      <c r="F301" s="36">
        <v>5549.4</v>
      </c>
      <c r="G301" s="36">
        <v>5472.7999999999993</v>
      </c>
      <c r="H301" s="36">
        <v>5755.5</v>
      </c>
      <c r="I301" s="36">
        <v>5832.1</v>
      </c>
      <c r="J301" s="36">
        <v>5896.85</v>
      </c>
      <c r="K301" s="31">
        <v>5767.35</v>
      </c>
      <c r="L301" s="31">
        <v>5626</v>
      </c>
      <c r="M301" s="31">
        <v>4.7201700000000004</v>
      </c>
      <c r="N301" s="1"/>
      <c r="O301" s="1"/>
    </row>
    <row r="302" spans="1:15" ht="12.75" customHeight="1">
      <c r="A302" s="33">
        <v>292</v>
      </c>
      <c r="B302" s="53" t="s">
        <v>162</v>
      </c>
      <c r="C302" s="31">
        <v>3779.3</v>
      </c>
      <c r="D302" s="36">
        <v>3794.7000000000003</v>
      </c>
      <c r="E302" s="36">
        <v>3750.4500000000007</v>
      </c>
      <c r="F302" s="36">
        <v>3721.6000000000004</v>
      </c>
      <c r="G302" s="36">
        <v>3677.3500000000008</v>
      </c>
      <c r="H302" s="36">
        <v>3823.5500000000006</v>
      </c>
      <c r="I302" s="36">
        <v>3867.7999999999997</v>
      </c>
      <c r="J302" s="36">
        <v>3896.6500000000005</v>
      </c>
      <c r="K302" s="31">
        <v>3838.95</v>
      </c>
      <c r="L302" s="31">
        <v>3765.85</v>
      </c>
      <c r="M302" s="31">
        <v>19.986630000000002</v>
      </c>
      <c r="N302" s="1"/>
      <c r="O302" s="1"/>
    </row>
    <row r="303" spans="1:15" ht="12.75" customHeight="1">
      <c r="A303" s="33">
        <v>293</v>
      </c>
      <c r="B303" s="53" t="s">
        <v>423</v>
      </c>
      <c r="C303" s="31">
        <v>509.55</v>
      </c>
      <c r="D303" s="36">
        <v>512.9666666666667</v>
      </c>
      <c r="E303" s="36">
        <v>502.58333333333337</v>
      </c>
      <c r="F303" s="36">
        <v>495.61666666666667</v>
      </c>
      <c r="G303" s="36">
        <v>485.23333333333335</v>
      </c>
      <c r="H303" s="36">
        <v>519.93333333333339</v>
      </c>
      <c r="I303" s="36">
        <v>530.31666666666661</v>
      </c>
      <c r="J303" s="36">
        <v>537.28333333333342</v>
      </c>
      <c r="K303" s="31">
        <v>523.35</v>
      </c>
      <c r="L303" s="31">
        <v>506</v>
      </c>
      <c r="M303" s="31">
        <v>3.1728000000000001</v>
      </c>
      <c r="N303" s="1"/>
      <c r="O303" s="1"/>
    </row>
    <row r="304" spans="1:15" ht="12.75" customHeight="1">
      <c r="A304" s="33">
        <v>294</v>
      </c>
      <c r="B304" s="53" t="s">
        <v>160</v>
      </c>
      <c r="C304" s="31">
        <v>451.75</v>
      </c>
      <c r="D304" s="36">
        <v>455.40000000000003</v>
      </c>
      <c r="E304" s="36">
        <v>444.70000000000005</v>
      </c>
      <c r="F304" s="36">
        <v>437.65000000000003</v>
      </c>
      <c r="G304" s="36">
        <v>426.95000000000005</v>
      </c>
      <c r="H304" s="36">
        <v>462.45000000000005</v>
      </c>
      <c r="I304" s="36">
        <v>473.15</v>
      </c>
      <c r="J304" s="36">
        <v>480.20000000000005</v>
      </c>
      <c r="K304" s="31">
        <v>466.1</v>
      </c>
      <c r="L304" s="31">
        <v>448.35</v>
      </c>
      <c r="M304" s="31">
        <v>28.81673</v>
      </c>
      <c r="N304" s="1"/>
      <c r="O304" s="1"/>
    </row>
    <row r="305" spans="1:15" ht="12.75" customHeight="1">
      <c r="A305" s="33">
        <v>295</v>
      </c>
      <c r="B305" s="53" t="s">
        <v>424</v>
      </c>
      <c r="C305" s="31">
        <v>253.9</v>
      </c>
      <c r="D305" s="36">
        <v>255.65</v>
      </c>
      <c r="E305" s="36">
        <v>251.35000000000002</v>
      </c>
      <c r="F305" s="36">
        <v>248.8</v>
      </c>
      <c r="G305" s="36">
        <v>244.50000000000003</v>
      </c>
      <c r="H305" s="36">
        <v>258.20000000000005</v>
      </c>
      <c r="I305" s="36">
        <v>262.5</v>
      </c>
      <c r="J305" s="36">
        <v>265.05</v>
      </c>
      <c r="K305" s="31">
        <v>259.95</v>
      </c>
      <c r="L305" s="31">
        <v>253.1</v>
      </c>
      <c r="M305" s="31">
        <v>6.8208200000000003</v>
      </c>
      <c r="N305" s="1"/>
      <c r="O305" s="1"/>
    </row>
    <row r="306" spans="1:15" ht="12.75" customHeight="1">
      <c r="A306" s="33">
        <v>296</v>
      </c>
      <c r="B306" s="53" t="s">
        <v>425</v>
      </c>
      <c r="C306" s="31">
        <v>146.52000000000001</v>
      </c>
      <c r="D306" s="36">
        <v>147.92666666666668</v>
      </c>
      <c r="E306" s="36">
        <v>143.66333333333336</v>
      </c>
      <c r="F306" s="36">
        <v>140.80666666666667</v>
      </c>
      <c r="G306" s="36">
        <v>136.54333333333335</v>
      </c>
      <c r="H306" s="36">
        <v>150.78333333333336</v>
      </c>
      <c r="I306" s="36">
        <v>155.04666666666668</v>
      </c>
      <c r="J306" s="36">
        <v>157.90333333333336</v>
      </c>
      <c r="K306" s="31">
        <v>152.19</v>
      </c>
      <c r="L306" s="31">
        <v>145.07</v>
      </c>
      <c r="M306" s="31">
        <v>38.248379999999997</v>
      </c>
      <c r="N306" s="1"/>
      <c r="O306" s="1"/>
    </row>
    <row r="307" spans="1:15" ht="12.75" customHeight="1">
      <c r="A307" s="33">
        <v>297</v>
      </c>
      <c r="B307" s="53" t="s">
        <v>278</v>
      </c>
      <c r="C307" s="31">
        <v>1179.1500000000001</v>
      </c>
      <c r="D307" s="36">
        <v>1192.3999999999999</v>
      </c>
      <c r="E307" s="36">
        <v>1162.7999999999997</v>
      </c>
      <c r="F307" s="36">
        <v>1146.4499999999998</v>
      </c>
      <c r="G307" s="36">
        <v>1116.8499999999997</v>
      </c>
      <c r="H307" s="36">
        <v>1208.7499999999998</v>
      </c>
      <c r="I307" s="36">
        <v>1238.3499999999997</v>
      </c>
      <c r="J307" s="36">
        <v>1254.6999999999998</v>
      </c>
      <c r="K307" s="31">
        <v>1222</v>
      </c>
      <c r="L307" s="31">
        <v>1176.05</v>
      </c>
      <c r="M307" s="31">
        <v>69.385450000000006</v>
      </c>
      <c r="N307" s="1"/>
      <c r="O307" s="1"/>
    </row>
    <row r="308" spans="1:15" ht="12.75" customHeight="1">
      <c r="A308" s="33">
        <v>298</v>
      </c>
      <c r="B308" s="53" t="s">
        <v>279</v>
      </c>
      <c r="C308" s="31">
        <v>8176.95</v>
      </c>
      <c r="D308" s="36">
        <v>8191.3</v>
      </c>
      <c r="E308" s="36">
        <v>8087.85</v>
      </c>
      <c r="F308" s="36">
        <v>7998.75</v>
      </c>
      <c r="G308" s="36">
        <v>7895.3</v>
      </c>
      <c r="H308" s="36">
        <v>8280.4000000000015</v>
      </c>
      <c r="I308" s="36">
        <v>8383.8499999999985</v>
      </c>
      <c r="J308" s="36">
        <v>8472.9500000000007</v>
      </c>
      <c r="K308" s="31">
        <v>8294.75</v>
      </c>
      <c r="L308" s="31">
        <v>8102.2</v>
      </c>
      <c r="M308" s="31">
        <v>0.59091000000000005</v>
      </c>
      <c r="N308" s="1"/>
      <c r="O308" s="1"/>
    </row>
    <row r="309" spans="1:15" ht="12.75" customHeight="1">
      <c r="A309" s="33">
        <v>299</v>
      </c>
      <c r="B309" s="53" t="s">
        <v>868</v>
      </c>
      <c r="C309" s="31">
        <v>777.95</v>
      </c>
      <c r="D309" s="36">
        <v>771</v>
      </c>
      <c r="E309" s="36">
        <v>743</v>
      </c>
      <c r="F309" s="36">
        <v>708.05</v>
      </c>
      <c r="G309" s="36">
        <v>680.05</v>
      </c>
      <c r="H309" s="36">
        <v>805.95</v>
      </c>
      <c r="I309" s="36">
        <v>833.95</v>
      </c>
      <c r="J309" s="36">
        <v>868.90000000000009</v>
      </c>
      <c r="K309" s="31">
        <v>799</v>
      </c>
      <c r="L309" s="31">
        <v>736.05</v>
      </c>
      <c r="M309" s="31">
        <v>38.210920000000002</v>
      </c>
      <c r="N309" s="1"/>
      <c r="O309" s="1"/>
    </row>
    <row r="310" spans="1:15" ht="12.75" customHeight="1">
      <c r="A310" s="33">
        <v>300</v>
      </c>
      <c r="B310" s="53" t="s">
        <v>165</v>
      </c>
      <c r="C310" s="31">
        <v>1953.35</v>
      </c>
      <c r="D310" s="36">
        <v>1940.8333333333333</v>
      </c>
      <c r="E310" s="36">
        <v>1922.1666666666665</v>
      </c>
      <c r="F310" s="36">
        <v>1890.9833333333333</v>
      </c>
      <c r="G310" s="36">
        <v>1872.3166666666666</v>
      </c>
      <c r="H310" s="36">
        <v>1972.0166666666664</v>
      </c>
      <c r="I310" s="36">
        <v>1990.6833333333329</v>
      </c>
      <c r="J310" s="36">
        <v>2021.8666666666663</v>
      </c>
      <c r="K310" s="31">
        <v>1959.5</v>
      </c>
      <c r="L310" s="31">
        <v>1909.65</v>
      </c>
      <c r="M310" s="31">
        <v>20.80987</v>
      </c>
      <c r="N310" s="1"/>
      <c r="O310" s="1"/>
    </row>
    <row r="311" spans="1:15" ht="12.75" customHeight="1">
      <c r="A311" s="33">
        <v>301</v>
      </c>
      <c r="B311" s="53" t="s">
        <v>426</v>
      </c>
      <c r="C311" s="31">
        <v>109.05</v>
      </c>
      <c r="D311" s="36">
        <v>109.34333333333332</v>
      </c>
      <c r="E311" s="36">
        <v>106.20666666666664</v>
      </c>
      <c r="F311" s="36">
        <v>103.36333333333332</v>
      </c>
      <c r="G311" s="36">
        <v>100.22666666666663</v>
      </c>
      <c r="H311" s="36">
        <v>112.18666666666664</v>
      </c>
      <c r="I311" s="36">
        <v>115.32333333333332</v>
      </c>
      <c r="J311" s="36">
        <v>118.16666666666664</v>
      </c>
      <c r="K311" s="31">
        <v>112.48</v>
      </c>
      <c r="L311" s="31">
        <v>106.5</v>
      </c>
      <c r="M311" s="31">
        <v>141.45822000000001</v>
      </c>
      <c r="N311" s="1"/>
      <c r="O311" s="1"/>
    </row>
    <row r="312" spans="1:15" ht="12.75" customHeight="1">
      <c r="A312" s="33">
        <v>302</v>
      </c>
      <c r="B312" s="53" t="s">
        <v>178</v>
      </c>
      <c r="C312" s="31">
        <v>140266.15</v>
      </c>
      <c r="D312" s="36">
        <v>141238.68333333332</v>
      </c>
      <c r="E312" s="36">
        <v>138627.46666666665</v>
      </c>
      <c r="F312" s="36">
        <v>136988.78333333333</v>
      </c>
      <c r="G312" s="36">
        <v>134377.56666666665</v>
      </c>
      <c r="H312" s="36">
        <v>142877.36666666664</v>
      </c>
      <c r="I312" s="36">
        <v>145488.58333333331</v>
      </c>
      <c r="J312" s="36">
        <v>147127.26666666663</v>
      </c>
      <c r="K312" s="31">
        <v>143849.9</v>
      </c>
      <c r="L312" s="31">
        <v>139600</v>
      </c>
      <c r="M312" s="31">
        <v>8.6180000000000007E-2</v>
      </c>
      <c r="N312" s="1"/>
      <c r="O312" s="1"/>
    </row>
    <row r="313" spans="1:15" ht="12.75" customHeight="1">
      <c r="A313" s="33">
        <v>303</v>
      </c>
      <c r="B313" s="53" t="s">
        <v>427</v>
      </c>
      <c r="C313" s="31">
        <v>1887.75</v>
      </c>
      <c r="D313" s="36">
        <v>1901.5</v>
      </c>
      <c r="E313" s="36">
        <v>1864.35</v>
      </c>
      <c r="F313" s="36">
        <v>1840.9499999999998</v>
      </c>
      <c r="G313" s="36">
        <v>1803.7999999999997</v>
      </c>
      <c r="H313" s="36">
        <v>1924.9</v>
      </c>
      <c r="I313" s="36">
        <v>1962.0500000000002</v>
      </c>
      <c r="J313" s="36">
        <v>1985.4500000000003</v>
      </c>
      <c r="K313" s="31">
        <v>1938.65</v>
      </c>
      <c r="L313" s="31">
        <v>1878.1</v>
      </c>
      <c r="M313" s="31">
        <v>1.0518000000000001</v>
      </c>
      <c r="N313" s="1"/>
      <c r="O313" s="1"/>
    </row>
    <row r="314" spans="1:15" ht="12.75" customHeight="1">
      <c r="A314" s="33">
        <v>304</v>
      </c>
      <c r="B314" s="53" t="s">
        <v>428</v>
      </c>
      <c r="C314" s="31">
        <v>1273.5999999999999</v>
      </c>
      <c r="D314" s="36">
        <v>1282.8666666666666</v>
      </c>
      <c r="E314" s="36">
        <v>1246.7333333333331</v>
      </c>
      <c r="F314" s="36">
        <v>1219.8666666666666</v>
      </c>
      <c r="G314" s="36">
        <v>1183.7333333333331</v>
      </c>
      <c r="H314" s="36">
        <v>1309.7333333333331</v>
      </c>
      <c r="I314" s="36">
        <v>1345.8666666666668</v>
      </c>
      <c r="J314" s="36">
        <v>1372.7333333333331</v>
      </c>
      <c r="K314" s="31">
        <v>1319</v>
      </c>
      <c r="L314" s="31">
        <v>1256</v>
      </c>
      <c r="M314" s="31">
        <v>20.29007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1824.55</v>
      </c>
      <c r="D315" s="36">
        <v>1841.05</v>
      </c>
      <c r="E315" s="36">
        <v>1798.55</v>
      </c>
      <c r="F315" s="36">
        <v>1772.55</v>
      </c>
      <c r="G315" s="36">
        <v>1730.05</v>
      </c>
      <c r="H315" s="36">
        <v>1867.05</v>
      </c>
      <c r="I315" s="36">
        <v>1909.55</v>
      </c>
      <c r="J315" s="36">
        <v>1935.55</v>
      </c>
      <c r="K315" s="31">
        <v>1883.55</v>
      </c>
      <c r="L315" s="31">
        <v>1815.05</v>
      </c>
      <c r="M315" s="31">
        <v>4.0293700000000001</v>
      </c>
      <c r="N315" s="1"/>
      <c r="O315" s="1"/>
    </row>
    <row r="316" spans="1:15" ht="12.75" customHeight="1">
      <c r="A316" s="33">
        <v>306</v>
      </c>
      <c r="B316" s="53" t="s">
        <v>869</v>
      </c>
      <c r="C316" s="31">
        <v>649.29999999999995</v>
      </c>
      <c r="D316" s="36">
        <v>648.56666666666661</v>
      </c>
      <c r="E316" s="36">
        <v>641.38333333333321</v>
      </c>
      <c r="F316" s="36">
        <v>633.46666666666658</v>
      </c>
      <c r="G316" s="36">
        <v>626.28333333333319</v>
      </c>
      <c r="H316" s="36">
        <v>656.48333333333323</v>
      </c>
      <c r="I316" s="36">
        <v>663.66666666666663</v>
      </c>
      <c r="J316" s="36">
        <v>671.58333333333326</v>
      </c>
      <c r="K316" s="31">
        <v>655.75</v>
      </c>
      <c r="L316" s="31">
        <v>640.65</v>
      </c>
      <c r="M316" s="31">
        <v>2.82422</v>
      </c>
      <c r="N316" s="1"/>
      <c r="O316" s="1"/>
    </row>
    <row r="317" spans="1:15" ht="12.75" customHeight="1">
      <c r="A317" s="33">
        <v>307</v>
      </c>
      <c r="B317" s="53" t="s">
        <v>167</v>
      </c>
      <c r="C317" s="31">
        <v>306.45</v>
      </c>
      <c r="D317" s="36">
        <v>306.89999999999998</v>
      </c>
      <c r="E317" s="36">
        <v>302.94999999999993</v>
      </c>
      <c r="F317" s="36">
        <v>299.44999999999993</v>
      </c>
      <c r="G317" s="36">
        <v>295.49999999999989</v>
      </c>
      <c r="H317" s="36">
        <v>310.39999999999998</v>
      </c>
      <c r="I317" s="36">
        <v>314.35000000000002</v>
      </c>
      <c r="J317" s="36">
        <v>317.85000000000002</v>
      </c>
      <c r="K317" s="31">
        <v>310.85000000000002</v>
      </c>
      <c r="L317" s="31">
        <v>303.39999999999998</v>
      </c>
      <c r="M317" s="31">
        <v>33.904170000000001</v>
      </c>
      <c r="N317" s="1"/>
      <c r="O317" s="1"/>
    </row>
    <row r="318" spans="1:15" ht="12.75" customHeight="1">
      <c r="A318" s="33">
        <v>308</v>
      </c>
      <c r="B318" s="53" t="s">
        <v>166</v>
      </c>
      <c r="C318" s="31">
        <v>2828.4</v>
      </c>
      <c r="D318" s="36">
        <v>2858.3333333333335</v>
      </c>
      <c r="E318" s="36">
        <v>2790.166666666667</v>
      </c>
      <c r="F318" s="36">
        <v>2751.9333333333334</v>
      </c>
      <c r="G318" s="36">
        <v>2683.7666666666669</v>
      </c>
      <c r="H318" s="36">
        <v>2896.5666666666671</v>
      </c>
      <c r="I318" s="36">
        <v>2964.733333333334</v>
      </c>
      <c r="J318" s="36">
        <v>3002.9666666666672</v>
      </c>
      <c r="K318" s="31">
        <v>2926.5</v>
      </c>
      <c r="L318" s="31">
        <v>2820.1</v>
      </c>
      <c r="M318" s="31">
        <v>49.717080000000003</v>
      </c>
      <c r="N318" s="1"/>
      <c r="O318" s="1"/>
    </row>
    <row r="319" spans="1:15" ht="12.75" customHeight="1">
      <c r="A319" s="33">
        <v>309</v>
      </c>
      <c r="B319" s="53" t="s">
        <v>429</v>
      </c>
      <c r="C319" s="31">
        <v>447.5</v>
      </c>
      <c r="D319" s="36">
        <v>450.76666666666665</v>
      </c>
      <c r="E319" s="36">
        <v>442.7833333333333</v>
      </c>
      <c r="F319" s="36">
        <v>438.06666666666666</v>
      </c>
      <c r="G319" s="36">
        <v>430.08333333333331</v>
      </c>
      <c r="H319" s="36">
        <v>455.48333333333329</v>
      </c>
      <c r="I319" s="36">
        <v>463.46666666666664</v>
      </c>
      <c r="J319" s="36">
        <v>468.18333333333328</v>
      </c>
      <c r="K319" s="31">
        <v>458.75</v>
      </c>
      <c r="L319" s="31">
        <v>446.05</v>
      </c>
      <c r="M319" s="31">
        <v>1.6000399999999999</v>
      </c>
      <c r="N319" s="1"/>
      <c r="O319" s="1"/>
    </row>
    <row r="320" spans="1:15" ht="12.75" customHeight="1">
      <c r="A320" s="33">
        <v>310</v>
      </c>
      <c r="B320" s="53" t="s">
        <v>430</v>
      </c>
      <c r="C320" s="31">
        <v>609.04999999999995</v>
      </c>
      <c r="D320" s="36">
        <v>609.13333333333333</v>
      </c>
      <c r="E320" s="36">
        <v>602.26666666666665</v>
      </c>
      <c r="F320" s="36">
        <v>595.48333333333335</v>
      </c>
      <c r="G320" s="36">
        <v>588.61666666666667</v>
      </c>
      <c r="H320" s="36">
        <v>615.91666666666663</v>
      </c>
      <c r="I320" s="36">
        <v>622.78333333333319</v>
      </c>
      <c r="J320" s="36">
        <v>629.56666666666661</v>
      </c>
      <c r="K320" s="31">
        <v>616</v>
      </c>
      <c r="L320" s="31">
        <v>602.35</v>
      </c>
      <c r="M320" s="31">
        <v>1.619</v>
      </c>
      <c r="N320" s="1"/>
      <c r="O320" s="1"/>
    </row>
    <row r="321" spans="1:15" ht="12.75" customHeight="1">
      <c r="A321" s="33">
        <v>311</v>
      </c>
      <c r="B321" s="53" t="s">
        <v>168</v>
      </c>
      <c r="C321" s="31">
        <v>213.68</v>
      </c>
      <c r="D321" s="36">
        <v>214.24666666666667</v>
      </c>
      <c r="E321" s="36">
        <v>210.88333333333333</v>
      </c>
      <c r="F321" s="36">
        <v>208.08666666666664</v>
      </c>
      <c r="G321" s="36">
        <v>204.7233333333333</v>
      </c>
      <c r="H321" s="36">
        <v>217.04333333333335</v>
      </c>
      <c r="I321" s="36">
        <v>220.40666666666669</v>
      </c>
      <c r="J321" s="36">
        <v>223.20333333333338</v>
      </c>
      <c r="K321" s="31">
        <v>217.61</v>
      </c>
      <c r="L321" s="31">
        <v>211.45</v>
      </c>
      <c r="M321" s="31">
        <v>54.034689999999998</v>
      </c>
      <c r="N321" s="1"/>
      <c r="O321" s="1"/>
    </row>
    <row r="322" spans="1:15" ht="12.75" customHeight="1">
      <c r="A322" s="33">
        <v>312</v>
      </c>
      <c r="B322" s="53" t="s">
        <v>431</v>
      </c>
      <c r="C322" s="31">
        <v>221.25</v>
      </c>
      <c r="D322" s="36">
        <v>220.79333333333332</v>
      </c>
      <c r="E322" s="36">
        <v>218.20666666666665</v>
      </c>
      <c r="F322" s="36">
        <v>215.16333333333333</v>
      </c>
      <c r="G322" s="36">
        <v>212.57666666666665</v>
      </c>
      <c r="H322" s="36">
        <v>223.83666666666664</v>
      </c>
      <c r="I322" s="36">
        <v>226.42333333333329</v>
      </c>
      <c r="J322" s="36">
        <v>229.46666666666664</v>
      </c>
      <c r="K322" s="31">
        <v>223.38</v>
      </c>
      <c r="L322" s="31">
        <v>217.75</v>
      </c>
      <c r="M322" s="31">
        <v>38.57246</v>
      </c>
      <c r="N322" s="1"/>
      <c r="O322" s="1"/>
    </row>
    <row r="323" spans="1:15" ht="12.75" customHeight="1">
      <c r="A323" s="33">
        <v>313</v>
      </c>
      <c r="B323" s="53" t="s">
        <v>803</v>
      </c>
      <c r="C323" s="31">
        <v>2004.75</v>
      </c>
      <c r="D323" s="36">
        <v>2010.7333333333333</v>
      </c>
      <c r="E323" s="36">
        <v>1980.0166666666667</v>
      </c>
      <c r="F323" s="36">
        <v>1955.2833333333333</v>
      </c>
      <c r="G323" s="36">
        <v>1924.5666666666666</v>
      </c>
      <c r="H323" s="36">
        <v>2035.4666666666667</v>
      </c>
      <c r="I323" s="36">
        <v>2066.1833333333334</v>
      </c>
      <c r="J323" s="36">
        <v>2090.916666666667</v>
      </c>
      <c r="K323" s="31">
        <v>2041.45</v>
      </c>
      <c r="L323" s="31">
        <v>1986</v>
      </c>
      <c r="M323" s="31">
        <v>20.878869999999999</v>
      </c>
      <c r="N323" s="1"/>
      <c r="O323" s="1"/>
    </row>
    <row r="324" spans="1:15" ht="12.75" customHeight="1">
      <c r="A324" s="33">
        <v>314</v>
      </c>
      <c r="B324" s="53" t="s">
        <v>169</v>
      </c>
      <c r="C324" s="31">
        <v>674.9</v>
      </c>
      <c r="D324" s="36">
        <v>675.65</v>
      </c>
      <c r="E324" s="36">
        <v>669.84999999999991</v>
      </c>
      <c r="F324" s="36">
        <v>664.8</v>
      </c>
      <c r="G324" s="36">
        <v>658.99999999999989</v>
      </c>
      <c r="H324" s="36">
        <v>680.69999999999993</v>
      </c>
      <c r="I324" s="36">
        <v>686.49999999999989</v>
      </c>
      <c r="J324" s="36">
        <v>691.55</v>
      </c>
      <c r="K324" s="31">
        <v>681.45</v>
      </c>
      <c r="L324" s="31">
        <v>670.6</v>
      </c>
      <c r="M324" s="31">
        <v>11.486929999999999</v>
      </c>
      <c r="N324" s="1"/>
      <c r="O324" s="1"/>
    </row>
    <row r="325" spans="1:15" ht="12.75" customHeight="1">
      <c r="A325" s="33">
        <v>315</v>
      </c>
      <c r="B325" s="53" t="s">
        <v>170</v>
      </c>
      <c r="C325" s="31">
        <v>13359.05</v>
      </c>
      <c r="D325" s="36">
        <v>13383.683333333334</v>
      </c>
      <c r="E325" s="36">
        <v>13087.366666666669</v>
      </c>
      <c r="F325" s="36">
        <v>12815.683333333334</v>
      </c>
      <c r="G325" s="36">
        <v>12519.366666666669</v>
      </c>
      <c r="H325" s="36">
        <v>13655.366666666669</v>
      </c>
      <c r="I325" s="36">
        <v>13951.683333333334</v>
      </c>
      <c r="J325" s="36">
        <v>14223.366666666669</v>
      </c>
      <c r="K325" s="31">
        <v>13680</v>
      </c>
      <c r="L325" s="31">
        <v>13112</v>
      </c>
      <c r="M325" s="31">
        <v>20.403839999999999</v>
      </c>
      <c r="N325" s="1"/>
      <c r="O325" s="1"/>
    </row>
    <row r="326" spans="1:15" ht="12.75" customHeight="1">
      <c r="A326" s="33">
        <v>316</v>
      </c>
      <c r="B326" s="53" t="s">
        <v>432</v>
      </c>
      <c r="C326" s="31">
        <v>2871.25</v>
      </c>
      <c r="D326" s="36">
        <v>2858.5</v>
      </c>
      <c r="E326" s="36">
        <v>2832</v>
      </c>
      <c r="F326" s="36">
        <v>2792.75</v>
      </c>
      <c r="G326" s="36">
        <v>2766.25</v>
      </c>
      <c r="H326" s="36">
        <v>2897.75</v>
      </c>
      <c r="I326" s="36">
        <v>2924.25</v>
      </c>
      <c r="J326" s="36">
        <v>2963.5</v>
      </c>
      <c r="K326" s="31">
        <v>2885</v>
      </c>
      <c r="L326" s="31">
        <v>2819.25</v>
      </c>
      <c r="M326" s="31">
        <v>0.77393000000000001</v>
      </c>
      <c r="N326" s="1"/>
      <c r="O326" s="1"/>
    </row>
    <row r="327" spans="1:15" ht="12.75" customHeight="1">
      <c r="A327" s="33">
        <v>317</v>
      </c>
      <c r="B327" s="53" t="s">
        <v>174</v>
      </c>
      <c r="C327" s="31">
        <v>1103.05</v>
      </c>
      <c r="D327" s="36">
        <v>1106.9666666666667</v>
      </c>
      <c r="E327" s="36">
        <v>1091.9333333333334</v>
      </c>
      <c r="F327" s="36">
        <v>1080.8166666666666</v>
      </c>
      <c r="G327" s="36">
        <v>1065.7833333333333</v>
      </c>
      <c r="H327" s="36">
        <v>1118.0833333333335</v>
      </c>
      <c r="I327" s="36">
        <v>1133.1166666666668</v>
      </c>
      <c r="J327" s="36">
        <v>1144.2333333333336</v>
      </c>
      <c r="K327" s="31">
        <v>1122</v>
      </c>
      <c r="L327" s="31">
        <v>1095.8499999999999</v>
      </c>
      <c r="M327" s="31">
        <v>4.9757899999999999</v>
      </c>
      <c r="N327" s="1"/>
      <c r="O327" s="1"/>
    </row>
    <row r="328" spans="1:15" ht="12.75" customHeight="1">
      <c r="A328" s="33">
        <v>318</v>
      </c>
      <c r="B328" s="53" t="s">
        <v>280</v>
      </c>
      <c r="C328" s="31">
        <v>924</v>
      </c>
      <c r="D328" s="36">
        <v>922.80000000000007</v>
      </c>
      <c r="E328" s="36">
        <v>910.65000000000009</v>
      </c>
      <c r="F328" s="36">
        <v>897.30000000000007</v>
      </c>
      <c r="G328" s="36">
        <v>885.15000000000009</v>
      </c>
      <c r="H328" s="36">
        <v>936.15000000000009</v>
      </c>
      <c r="I328" s="36">
        <v>948.3</v>
      </c>
      <c r="J328" s="36">
        <v>961.65000000000009</v>
      </c>
      <c r="K328" s="31">
        <v>934.95</v>
      </c>
      <c r="L328" s="31">
        <v>909.45</v>
      </c>
      <c r="M328" s="31">
        <v>7.0180400000000001</v>
      </c>
      <c r="N328" s="1"/>
      <c r="O328" s="1"/>
    </row>
    <row r="329" spans="1:15" ht="12.75" customHeight="1">
      <c r="A329" s="33">
        <v>319</v>
      </c>
      <c r="B329" s="53" t="s">
        <v>433</v>
      </c>
      <c r="C329" s="31">
        <v>5107.6499999999996</v>
      </c>
      <c r="D329" s="36">
        <v>5185.083333333333</v>
      </c>
      <c r="E329" s="36">
        <v>5010.5666666666657</v>
      </c>
      <c r="F329" s="36">
        <v>4913.4833333333327</v>
      </c>
      <c r="G329" s="36">
        <v>4738.9666666666653</v>
      </c>
      <c r="H329" s="36">
        <v>5282.1666666666661</v>
      </c>
      <c r="I329" s="36">
        <v>5456.6833333333343</v>
      </c>
      <c r="J329" s="36">
        <v>5553.7666666666664</v>
      </c>
      <c r="K329" s="31">
        <v>5359.6</v>
      </c>
      <c r="L329" s="31">
        <v>5088</v>
      </c>
      <c r="M329" s="31">
        <v>11.278320000000001</v>
      </c>
      <c r="N329" s="1"/>
      <c r="O329" s="1"/>
    </row>
    <row r="330" spans="1:15" ht="12.75" customHeight="1">
      <c r="A330" s="33">
        <v>320</v>
      </c>
      <c r="B330" s="53" t="s">
        <v>434</v>
      </c>
      <c r="C330" s="31">
        <v>682.1</v>
      </c>
      <c r="D330" s="36">
        <v>681.6</v>
      </c>
      <c r="E330" s="36">
        <v>677.5</v>
      </c>
      <c r="F330" s="36">
        <v>672.9</v>
      </c>
      <c r="G330" s="36">
        <v>668.8</v>
      </c>
      <c r="H330" s="36">
        <v>686.2</v>
      </c>
      <c r="I330" s="36">
        <v>690.30000000000018</v>
      </c>
      <c r="J330" s="36">
        <v>694.90000000000009</v>
      </c>
      <c r="K330" s="31">
        <v>685.7</v>
      </c>
      <c r="L330" s="31">
        <v>677</v>
      </c>
      <c r="M330" s="31">
        <v>0.34356999999999999</v>
      </c>
      <c r="N330" s="1"/>
      <c r="O330" s="1"/>
    </row>
    <row r="331" spans="1:15" ht="12.75" customHeight="1">
      <c r="A331" s="33">
        <v>321</v>
      </c>
      <c r="B331" s="53" t="s">
        <v>435</v>
      </c>
      <c r="C331" s="31">
        <v>1352.75</v>
      </c>
      <c r="D331" s="36">
        <v>1353</v>
      </c>
      <c r="E331" s="36">
        <v>1334.05</v>
      </c>
      <c r="F331" s="36">
        <v>1315.35</v>
      </c>
      <c r="G331" s="36">
        <v>1296.3999999999999</v>
      </c>
      <c r="H331" s="36">
        <v>1371.7</v>
      </c>
      <c r="I331" s="36">
        <v>1390.6499999999999</v>
      </c>
      <c r="J331" s="36">
        <v>1409.3500000000001</v>
      </c>
      <c r="K331" s="31">
        <v>1371.95</v>
      </c>
      <c r="L331" s="31">
        <v>1334.3</v>
      </c>
      <c r="M331" s="31">
        <v>0.59465999999999997</v>
      </c>
      <c r="N331" s="1"/>
      <c r="O331" s="1"/>
    </row>
    <row r="332" spans="1:15" ht="12.75" customHeight="1">
      <c r="A332" s="33">
        <v>322</v>
      </c>
      <c r="B332" s="53" t="s">
        <v>173</v>
      </c>
      <c r="C332" s="31">
        <v>2085.0500000000002</v>
      </c>
      <c r="D332" s="36">
        <v>2094.416666666667</v>
      </c>
      <c r="E332" s="36">
        <v>2061.6833333333338</v>
      </c>
      <c r="F332" s="36">
        <v>2038.3166666666671</v>
      </c>
      <c r="G332" s="36">
        <v>2005.5833333333339</v>
      </c>
      <c r="H332" s="36">
        <v>2117.7833333333338</v>
      </c>
      <c r="I332" s="36">
        <v>2150.5166666666673</v>
      </c>
      <c r="J332" s="36">
        <v>2173.8833333333337</v>
      </c>
      <c r="K332" s="31">
        <v>2127.15</v>
      </c>
      <c r="L332" s="31">
        <v>2071.0500000000002</v>
      </c>
      <c r="M332" s="31">
        <v>0.76576</v>
      </c>
      <c r="N332" s="1"/>
      <c r="O332" s="1"/>
    </row>
    <row r="333" spans="1:15" ht="12.75" customHeight="1">
      <c r="A333" s="33">
        <v>323</v>
      </c>
      <c r="B333" s="53" t="s">
        <v>802</v>
      </c>
      <c r="C333" s="31">
        <v>514.95000000000005</v>
      </c>
      <c r="D333" s="36">
        <v>508.4666666666667</v>
      </c>
      <c r="E333" s="36">
        <v>494.93333333333339</v>
      </c>
      <c r="F333" s="36">
        <v>474.91666666666669</v>
      </c>
      <c r="G333" s="36">
        <v>461.38333333333338</v>
      </c>
      <c r="H333" s="36">
        <v>528.48333333333335</v>
      </c>
      <c r="I333" s="36">
        <v>542.01666666666665</v>
      </c>
      <c r="J333" s="36">
        <v>562.03333333333342</v>
      </c>
      <c r="K333" s="31">
        <v>522</v>
      </c>
      <c r="L333" s="31">
        <v>488.45</v>
      </c>
      <c r="M333" s="31">
        <v>13.75958</v>
      </c>
      <c r="N333" s="1"/>
      <c r="O333" s="1"/>
    </row>
    <row r="334" spans="1:15" ht="12.75" customHeight="1">
      <c r="A334" s="33">
        <v>324</v>
      </c>
      <c r="B334" s="53" t="s">
        <v>281</v>
      </c>
      <c r="C334" s="31">
        <v>73.3</v>
      </c>
      <c r="D334" s="36">
        <v>73.556666666666658</v>
      </c>
      <c r="E334" s="36">
        <v>72.773333333333312</v>
      </c>
      <c r="F334" s="36">
        <v>72.246666666666655</v>
      </c>
      <c r="G334" s="36">
        <v>71.46333333333331</v>
      </c>
      <c r="H334" s="36">
        <v>74.083333333333314</v>
      </c>
      <c r="I334" s="36">
        <v>74.866666666666646</v>
      </c>
      <c r="J334" s="36">
        <v>75.393333333333317</v>
      </c>
      <c r="K334" s="31">
        <v>74.34</v>
      </c>
      <c r="L334" s="31">
        <v>73.03</v>
      </c>
      <c r="M334" s="31">
        <v>37.22616</v>
      </c>
      <c r="N334" s="1"/>
      <c r="O334" s="1"/>
    </row>
    <row r="335" spans="1:15" ht="12.75" customHeight="1">
      <c r="A335" s="33">
        <v>325</v>
      </c>
      <c r="B335" s="53" t="s">
        <v>436</v>
      </c>
      <c r="C335" s="31">
        <v>653.4</v>
      </c>
      <c r="D335" s="36">
        <v>658.95</v>
      </c>
      <c r="E335" s="36">
        <v>639.90000000000009</v>
      </c>
      <c r="F335" s="36">
        <v>626.40000000000009</v>
      </c>
      <c r="G335" s="36">
        <v>607.35000000000014</v>
      </c>
      <c r="H335" s="36">
        <v>672.45</v>
      </c>
      <c r="I335" s="36">
        <v>691.5</v>
      </c>
      <c r="J335" s="36">
        <v>705</v>
      </c>
      <c r="K335" s="31">
        <v>678</v>
      </c>
      <c r="L335" s="31">
        <v>645.45000000000005</v>
      </c>
      <c r="M335" s="31">
        <v>15.06753</v>
      </c>
      <c r="N335" s="1"/>
      <c r="O335" s="1"/>
    </row>
    <row r="336" spans="1:15" ht="12.75" customHeight="1">
      <c r="A336" s="33">
        <v>326</v>
      </c>
      <c r="B336" s="53" t="s">
        <v>177</v>
      </c>
      <c r="C336" s="31">
        <v>2855</v>
      </c>
      <c r="D336" s="36">
        <v>2881.7000000000003</v>
      </c>
      <c r="E336" s="36">
        <v>2813.4500000000007</v>
      </c>
      <c r="F336" s="36">
        <v>2771.9000000000005</v>
      </c>
      <c r="G336" s="36">
        <v>2703.650000000001</v>
      </c>
      <c r="H336" s="36">
        <v>2923.2500000000005</v>
      </c>
      <c r="I336" s="36">
        <v>2991.4999999999995</v>
      </c>
      <c r="J336" s="36">
        <v>3033.05</v>
      </c>
      <c r="K336" s="31">
        <v>2949.95</v>
      </c>
      <c r="L336" s="31">
        <v>2840.15</v>
      </c>
      <c r="M336" s="31">
        <v>9.4539200000000001</v>
      </c>
      <c r="N336" s="1"/>
      <c r="O336" s="1"/>
    </row>
    <row r="337" spans="1:15" ht="12.75" customHeight="1">
      <c r="A337" s="33">
        <v>327</v>
      </c>
      <c r="B337" s="53" t="s">
        <v>172</v>
      </c>
      <c r="C337" s="31">
        <v>4380.55</v>
      </c>
      <c r="D337" s="36">
        <v>4349.3</v>
      </c>
      <c r="E337" s="36">
        <v>4298.6000000000004</v>
      </c>
      <c r="F337" s="36">
        <v>4216.6500000000005</v>
      </c>
      <c r="G337" s="36">
        <v>4165.9500000000007</v>
      </c>
      <c r="H337" s="36">
        <v>4431.25</v>
      </c>
      <c r="I337" s="36">
        <v>4481.9499999999989</v>
      </c>
      <c r="J337" s="36">
        <v>4563.8999999999996</v>
      </c>
      <c r="K337" s="31">
        <v>4400</v>
      </c>
      <c r="L337" s="31">
        <v>4267.3500000000004</v>
      </c>
      <c r="M337" s="31">
        <v>7.3120900000000004</v>
      </c>
      <c r="N337" s="1"/>
      <c r="O337" s="1"/>
    </row>
    <row r="338" spans="1:15" ht="12.75" customHeight="1">
      <c r="A338" s="33">
        <v>328</v>
      </c>
      <c r="B338" s="53" t="s">
        <v>179</v>
      </c>
      <c r="C338" s="31">
        <v>1864.35</v>
      </c>
      <c r="D338" s="36">
        <v>1857.3500000000001</v>
      </c>
      <c r="E338" s="36">
        <v>1838.7000000000003</v>
      </c>
      <c r="F338" s="36">
        <v>1813.0500000000002</v>
      </c>
      <c r="G338" s="36">
        <v>1794.4000000000003</v>
      </c>
      <c r="H338" s="36">
        <v>1883.0000000000002</v>
      </c>
      <c r="I338" s="36">
        <v>1901.6500000000003</v>
      </c>
      <c r="J338" s="36">
        <v>1927.3000000000002</v>
      </c>
      <c r="K338" s="31">
        <v>1876</v>
      </c>
      <c r="L338" s="31">
        <v>1831.7</v>
      </c>
      <c r="M338" s="31">
        <v>5.9010600000000002</v>
      </c>
      <c r="N338" s="1"/>
      <c r="O338" s="1"/>
    </row>
    <row r="339" spans="1:15" ht="12.75" customHeight="1">
      <c r="A339" s="33">
        <v>329</v>
      </c>
      <c r="B339" s="53" t="s">
        <v>437</v>
      </c>
      <c r="C339" s="31">
        <v>1362</v>
      </c>
      <c r="D339" s="36">
        <v>1363.95</v>
      </c>
      <c r="E339" s="36">
        <v>1350.1000000000001</v>
      </c>
      <c r="F339" s="36">
        <v>1338.2</v>
      </c>
      <c r="G339" s="36">
        <v>1324.3500000000001</v>
      </c>
      <c r="H339" s="36">
        <v>1375.8500000000001</v>
      </c>
      <c r="I339" s="36">
        <v>1389.7</v>
      </c>
      <c r="J339" s="36">
        <v>1401.6000000000001</v>
      </c>
      <c r="K339" s="31">
        <v>1377.8</v>
      </c>
      <c r="L339" s="31">
        <v>1352.05</v>
      </c>
      <c r="M339" s="31">
        <v>5.8164199999999999</v>
      </c>
      <c r="N339" s="1"/>
      <c r="O339" s="1"/>
    </row>
    <row r="340" spans="1:15" ht="12.75" customHeight="1">
      <c r="A340" s="33">
        <v>330</v>
      </c>
      <c r="B340" s="53" t="s">
        <v>438</v>
      </c>
      <c r="C340" s="31">
        <v>179.49</v>
      </c>
      <c r="D340" s="36">
        <v>181.02666666666664</v>
      </c>
      <c r="E340" s="36">
        <v>176.76333333333329</v>
      </c>
      <c r="F340" s="36">
        <v>174.03666666666666</v>
      </c>
      <c r="G340" s="36">
        <v>169.77333333333331</v>
      </c>
      <c r="H340" s="36">
        <v>183.75333333333327</v>
      </c>
      <c r="I340" s="36">
        <v>188.01666666666659</v>
      </c>
      <c r="J340" s="36">
        <v>190.74333333333325</v>
      </c>
      <c r="K340" s="31">
        <v>185.29</v>
      </c>
      <c r="L340" s="31">
        <v>178.3</v>
      </c>
      <c r="M340" s="31">
        <v>160.16364999999999</v>
      </c>
      <c r="N340" s="1"/>
      <c r="O340" s="1"/>
    </row>
    <row r="341" spans="1:15" ht="12.75" customHeight="1">
      <c r="A341" s="33">
        <v>331</v>
      </c>
      <c r="B341" s="53" t="s">
        <v>439</v>
      </c>
      <c r="C341" s="31">
        <v>346.45</v>
      </c>
      <c r="D341" s="36">
        <v>351.2</v>
      </c>
      <c r="E341" s="36">
        <v>339.79999999999995</v>
      </c>
      <c r="F341" s="36">
        <v>333.15</v>
      </c>
      <c r="G341" s="36">
        <v>321.74999999999994</v>
      </c>
      <c r="H341" s="36">
        <v>357.84999999999997</v>
      </c>
      <c r="I341" s="36">
        <v>369.24999999999994</v>
      </c>
      <c r="J341" s="36">
        <v>375.9</v>
      </c>
      <c r="K341" s="31">
        <v>362.6</v>
      </c>
      <c r="L341" s="31">
        <v>344.55</v>
      </c>
      <c r="M341" s="31">
        <v>78.273139999999998</v>
      </c>
      <c r="N341" s="1"/>
      <c r="O341" s="1"/>
    </row>
    <row r="342" spans="1:15" ht="12.75" customHeight="1">
      <c r="A342" s="33">
        <v>332</v>
      </c>
      <c r="B342" s="53" t="s">
        <v>440</v>
      </c>
      <c r="C342" s="31">
        <v>105.05</v>
      </c>
      <c r="D342" s="36">
        <v>105.05</v>
      </c>
      <c r="E342" s="36">
        <v>103.8</v>
      </c>
      <c r="F342" s="36">
        <v>102.55</v>
      </c>
      <c r="G342" s="36">
        <v>101.3</v>
      </c>
      <c r="H342" s="36">
        <v>106.3</v>
      </c>
      <c r="I342" s="36">
        <v>107.55</v>
      </c>
      <c r="J342" s="36">
        <v>108.8</v>
      </c>
      <c r="K342" s="31">
        <v>106.3</v>
      </c>
      <c r="L342" s="31">
        <v>103.8</v>
      </c>
      <c r="M342" s="31">
        <v>322.07898999999998</v>
      </c>
      <c r="N342" s="1"/>
      <c r="O342" s="1"/>
    </row>
    <row r="343" spans="1:15" ht="12.75" customHeight="1">
      <c r="A343" s="33">
        <v>333</v>
      </c>
      <c r="B343" s="53" t="s">
        <v>441</v>
      </c>
      <c r="C343" s="31">
        <v>284.2</v>
      </c>
      <c r="D343" s="36">
        <v>286.7166666666667</v>
      </c>
      <c r="E343" s="36">
        <v>279.93333333333339</v>
      </c>
      <c r="F343" s="36">
        <v>275.66666666666669</v>
      </c>
      <c r="G343" s="36">
        <v>268.88333333333338</v>
      </c>
      <c r="H343" s="36">
        <v>290.98333333333341</v>
      </c>
      <c r="I343" s="36">
        <v>297.76666666666671</v>
      </c>
      <c r="J343" s="36">
        <v>302.03333333333342</v>
      </c>
      <c r="K343" s="31">
        <v>293.5</v>
      </c>
      <c r="L343" s="31">
        <v>282.45</v>
      </c>
      <c r="M343" s="31">
        <v>30.733830000000001</v>
      </c>
      <c r="N343" s="1"/>
      <c r="O343" s="1"/>
    </row>
    <row r="344" spans="1:15" ht="12.75" customHeight="1">
      <c r="A344" s="33">
        <v>334</v>
      </c>
      <c r="B344" s="53" t="s">
        <v>184</v>
      </c>
      <c r="C344" s="31">
        <v>242.73</v>
      </c>
      <c r="D344" s="36">
        <v>244.42333333333332</v>
      </c>
      <c r="E344" s="36">
        <v>239.70666666666665</v>
      </c>
      <c r="F344" s="36">
        <v>236.68333333333334</v>
      </c>
      <c r="G344" s="36">
        <v>231.96666666666667</v>
      </c>
      <c r="H344" s="36">
        <v>247.44666666666663</v>
      </c>
      <c r="I344" s="36">
        <v>252.16333333333327</v>
      </c>
      <c r="J344" s="36">
        <v>255.18666666666661</v>
      </c>
      <c r="K344" s="31">
        <v>249.14</v>
      </c>
      <c r="L344" s="31">
        <v>241.4</v>
      </c>
      <c r="M344" s="31">
        <v>127.13711000000001</v>
      </c>
      <c r="N344" s="1"/>
      <c r="O344" s="1"/>
    </row>
    <row r="345" spans="1:15" ht="12.75" customHeight="1">
      <c r="A345" s="33">
        <v>335</v>
      </c>
      <c r="B345" s="53" t="s">
        <v>800</v>
      </c>
      <c r="C345" s="31">
        <v>57.84</v>
      </c>
      <c r="D345" s="36">
        <v>58.293333333333329</v>
      </c>
      <c r="E345" s="36">
        <v>56.996666666666655</v>
      </c>
      <c r="F345" s="36">
        <v>56.153333333333329</v>
      </c>
      <c r="G345" s="36">
        <v>54.856666666666655</v>
      </c>
      <c r="H345" s="36">
        <v>59.136666666666656</v>
      </c>
      <c r="I345" s="36">
        <v>60.433333333333323</v>
      </c>
      <c r="J345" s="36">
        <v>61.276666666666657</v>
      </c>
      <c r="K345" s="31">
        <v>59.59</v>
      </c>
      <c r="L345" s="31">
        <v>57.45</v>
      </c>
      <c r="M345" s="31">
        <v>88.267889999999994</v>
      </c>
      <c r="N345" s="1"/>
      <c r="O345" s="1"/>
    </row>
    <row r="346" spans="1:15" ht="12.75" customHeight="1">
      <c r="A346" s="33">
        <v>336</v>
      </c>
      <c r="B346" s="53" t="s">
        <v>186</v>
      </c>
      <c r="C346" s="31">
        <v>423.45</v>
      </c>
      <c r="D346" s="36">
        <v>421.13333333333338</v>
      </c>
      <c r="E346" s="36">
        <v>417.91666666666674</v>
      </c>
      <c r="F346" s="36">
        <v>412.38333333333338</v>
      </c>
      <c r="G346" s="36">
        <v>409.16666666666674</v>
      </c>
      <c r="H346" s="36">
        <v>426.66666666666674</v>
      </c>
      <c r="I346" s="36">
        <v>429.88333333333333</v>
      </c>
      <c r="J346" s="36">
        <v>435.41666666666674</v>
      </c>
      <c r="K346" s="31">
        <v>424.35</v>
      </c>
      <c r="L346" s="31">
        <v>415.6</v>
      </c>
      <c r="M346" s="31">
        <v>288.03487000000001</v>
      </c>
      <c r="N346" s="1"/>
      <c r="O346" s="1"/>
    </row>
    <row r="347" spans="1:15" ht="12.75" customHeight="1">
      <c r="A347" s="33">
        <v>337</v>
      </c>
      <c r="B347" s="53" t="s">
        <v>443</v>
      </c>
      <c r="C347" s="31">
        <v>1252.75</v>
      </c>
      <c r="D347" s="36">
        <v>1255.5833333333333</v>
      </c>
      <c r="E347" s="36">
        <v>1237.2166666666665</v>
      </c>
      <c r="F347" s="36">
        <v>1221.6833333333332</v>
      </c>
      <c r="G347" s="36">
        <v>1203.3166666666664</v>
      </c>
      <c r="H347" s="36">
        <v>1271.1166666666666</v>
      </c>
      <c r="I347" s="36">
        <v>1289.4833333333333</v>
      </c>
      <c r="J347" s="36">
        <v>1305.0166666666667</v>
      </c>
      <c r="K347" s="31">
        <v>1273.95</v>
      </c>
      <c r="L347" s="31">
        <v>1240.05</v>
      </c>
      <c r="M347" s="31">
        <v>1.6989300000000001</v>
      </c>
      <c r="N347" s="1"/>
      <c r="O347" s="1"/>
    </row>
    <row r="348" spans="1:15" ht="12.75" customHeight="1">
      <c r="A348" s="33">
        <v>338</v>
      </c>
      <c r="B348" s="53" t="s">
        <v>180</v>
      </c>
      <c r="C348" s="31">
        <v>192.77</v>
      </c>
      <c r="D348" s="36">
        <v>194.60333333333332</v>
      </c>
      <c r="E348" s="36">
        <v>188.80666666666664</v>
      </c>
      <c r="F348" s="36">
        <v>184.84333333333331</v>
      </c>
      <c r="G348" s="36">
        <v>179.04666666666662</v>
      </c>
      <c r="H348" s="36">
        <v>198.56666666666666</v>
      </c>
      <c r="I348" s="36">
        <v>204.36333333333334</v>
      </c>
      <c r="J348" s="36">
        <v>208.32666666666668</v>
      </c>
      <c r="K348" s="31">
        <v>200.4</v>
      </c>
      <c r="L348" s="31">
        <v>190.64</v>
      </c>
      <c r="M348" s="31">
        <v>200.04888</v>
      </c>
      <c r="N348" s="1"/>
      <c r="O348" s="1"/>
    </row>
    <row r="349" spans="1:15" ht="12.75" customHeight="1">
      <c r="A349" s="33">
        <v>339</v>
      </c>
      <c r="B349" s="53" t="s">
        <v>182</v>
      </c>
      <c r="C349" s="31">
        <v>3686.2</v>
      </c>
      <c r="D349" s="36">
        <v>3712.1833333333329</v>
      </c>
      <c r="E349" s="36">
        <v>3634.3666666666659</v>
      </c>
      <c r="F349" s="36">
        <v>3582.5333333333328</v>
      </c>
      <c r="G349" s="36">
        <v>3504.7166666666658</v>
      </c>
      <c r="H349" s="36">
        <v>3764.016666666666</v>
      </c>
      <c r="I349" s="36">
        <v>3841.8333333333326</v>
      </c>
      <c r="J349" s="36">
        <v>3893.6666666666661</v>
      </c>
      <c r="K349" s="31">
        <v>3790</v>
      </c>
      <c r="L349" s="31">
        <v>3660.35</v>
      </c>
      <c r="M349" s="31">
        <v>3.5565199999999999</v>
      </c>
      <c r="N349" s="1"/>
      <c r="O349" s="1"/>
    </row>
    <row r="350" spans="1:15" ht="12.75" customHeight="1">
      <c r="A350" s="33">
        <v>340</v>
      </c>
      <c r="B350" s="53" t="s">
        <v>183</v>
      </c>
      <c r="C350" s="31">
        <v>2484</v>
      </c>
      <c r="D350" s="36">
        <v>2477.5499999999997</v>
      </c>
      <c r="E350" s="36">
        <v>2462.7999999999993</v>
      </c>
      <c r="F350" s="36">
        <v>2441.5999999999995</v>
      </c>
      <c r="G350" s="36">
        <v>2426.849999999999</v>
      </c>
      <c r="H350" s="36">
        <v>2498.7499999999995</v>
      </c>
      <c r="I350" s="36">
        <v>2513.5000000000005</v>
      </c>
      <c r="J350" s="36">
        <v>2534.6999999999998</v>
      </c>
      <c r="K350" s="31">
        <v>2492.3000000000002</v>
      </c>
      <c r="L350" s="31">
        <v>2456.35</v>
      </c>
      <c r="M350" s="31">
        <v>13.267620000000001</v>
      </c>
      <c r="N350" s="1"/>
      <c r="O350" s="1"/>
    </row>
    <row r="351" spans="1:15" ht="12.75" customHeight="1">
      <c r="A351" s="33">
        <v>341</v>
      </c>
      <c r="B351" s="53" t="s">
        <v>444</v>
      </c>
      <c r="C351" s="31">
        <v>93.66</v>
      </c>
      <c r="D351" s="36">
        <v>95.456666666666663</v>
      </c>
      <c r="E351" s="36">
        <v>91.213333333333324</v>
      </c>
      <c r="F351" s="36">
        <v>88.766666666666666</v>
      </c>
      <c r="G351" s="36">
        <v>84.523333333333326</v>
      </c>
      <c r="H351" s="36">
        <v>97.903333333333322</v>
      </c>
      <c r="I351" s="36">
        <v>102.14666666666666</v>
      </c>
      <c r="J351" s="36">
        <v>104.59333333333332</v>
      </c>
      <c r="K351" s="31">
        <v>99.7</v>
      </c>
      <c r="L351" s="31">
        <v>93.01</v>
      </c>
      <c r="M351" s="31">
        <v>44.51052</v>
      </c>
      <c r="N351" s="1"/>
      <c r="O351" s="1"/>
    </row>
    <row r="352" spans="1:15" ht="12.75" customHeight="1">
      <c r="A352" s="33">
        <v>342</v>
      </c>
      <c r="B352" s="53" t="s">
        <v>282</v>
      </c>
      <c r="C352" s="31">
        <v>658.25</v>
      </c>
      <c r="D352" s="36">
        <v>659.55</v>
      </c>
      <c r="E352" s="36">
        <v>645.74999999999989</v>
      </c>
      <c r="F352" s="36">
        <v>633.24999999999989</v>
      </c>
      <c r="G352" s="36">
        <v>619.44999999999982</v>
      </c>
      <c r="H352" s="36">
        <v>672.05</v>
      </c>
      <c r="I352" s="36">
        <v>685.85000000000014</v>
      </c>
      <c r="J352" s="36">
        <v>698.35</v>
      </c>
      <c r="K352" s="31">
        <v>673.35</v>
      </c>
      <c r="L352" s="31">
        <v>647.04999999999995</v>
      </c>
      <c r="M352" s="31">
        <v>15.685739999999999</v>
      </c>
      <c r="N352" s="1"/>
      <c r="O352" s="1"/>
    </row>
    <row r="353" spans="1:15" ht="12.75" customHeight="1">
      <c r="A353" s="33">
        <v>343</v>
      </c>
      <c r="B353" s="53" t="s">
        <v>870</v>
      </c>
      <c r="C353" s="31">
        <v>6644.9</v>
      </c>
      <c r="D353" s="36">
        <v>6564.6333333333341</v>
      </c>
      <c r="E353" s="36">
        <v>6410.2666666666682</v>
      </c>
      <c r="F353" s="36">
        <v>6175.6333333333341</v>
      </c>
      <c r="G353" s="36">
        <v>6021.2666666666682</v>
      </c>
      <c r="H353" s="36">
        <v>6799.2666666666682</v>
      </c>
      <c r="I353" s="36">
        <v>6953.633333333335</v>
      </c>
      <c r="J353" s="36">
        <v>7188.2666666666682</v>
      </c>
      <c r="K353" s="31">
        <v>6719</v>
      </c>
      <c r="L353" s="31">
        <v>6330</v>
      </c>
      <c r="M353" s="31">
        <v>1.65872</v>
      </c>
      <c r="N353" s="1"/>
      <c r="O353" s="1"/>
    </row>
    <row r="354" spans="1:15" ht="12.75" customHeight="1">
      <c r="A354" s="33">
        <v>344</v>
      </c>
      <c r="B354" s="53" t="s">
        <v>445</v>
      </c>
      <c r="C354" s="31">
        <v>346.4</v>
      </c>
      <c r="D354" s="36">
        <v>346.66666666666669</v>
      </c>
      <c r="E354" s="36">
        <v>342.33333333333337</v>
      </c>
      <c r="F354" s="36">
        <v>338.26666666666671</v>
      </c>
      <c r="G354" s="36">
        <v>333.93333333333339</v>
      </c>
      <c r="H354" s="36">
        <v>350.73333333333335</v>
      </c>
      <c r="I354" s="36">
        <v>355.06666666666672</v>
      </c>
      <c r="J354" s="36">
        <v>359.13333333333333</v>
      </c>
      <c r="K354" s="31">
        <v>351</v>
      </c>
      <c r="L354" s="31">
        <v>342.6</v>
      </c>
      <c r="M354" s="31">
        <v>7.7500200000000001</v>
      </c>
      <c r="N354" s="1"/>
      <c r="O354" s="1"/>
    </row>
    <row r="355" spans="1:15" ht="12.75" customHeight="1">
      <c r="A355" s="33">
        <v>345</v>
      </c>
      <c r="B355" s="53" t="s">
        <v>187</v>
      </c>
      <c r="C355" s="31">
        <v>1839.3</v>
      </c>
      <c r="D355" s="36">
        <v>1841.6000000000001</v>
      </c>
      <c r="E355" s="36">
        <v>1813.2000000000003</v>
      </c>
      <c r="F355" s="36">
        <v>1787.1000000000001</v>
      </c>
      <c r="G355" s="36">
        <v>1758.7000000000003</v>
      </c>
      <c r="H355" s="36">
        <v>1867.7000000000003</v>
      </c>
      <c r="I355" s="36">
        <v>1896.1000000000004</v>
      </c>
      <c r="J355" s="36">
        <v>1922.2000000000003</v>
      </c>
      <c r="K355" s="31">
        <v>1870</v>
      </c>
      <c r="L355" s="31">
        <v>1815.5</v>
      </c>
      <c r="M355" s="31">
        <v>7.3998499999999998</v>
      </c>
      <c r="N355" s="1"/>
      <c r="O355" s="1"/>
    </row>
    <row r="356" spans="1:15" ht="12.75" customHeight="1">
      <c r="A356" s="33">
        <v>346</v>
      </c>
      <c r="B356" s="53" t="s">
        <v>189</v>
      </c>
      <c r="C356" s="31">
        <v>341.75</v>
      </c>
      <c r="D356" s="36">
        <v>341.2</v>
      </c>
      <c r="E356" s="36">
        <v>337.7</v>
      </c>
      <c r="F356" s="36">
        <v>333.65</v>
      </c>
      <c r="G356" s="36">
        <v>330.15</v>
      </c>
      <c r="H356" s="36">
        <v>345.25</v>
      </c>
      <c r="I356" s="36">
        <v>348.75</v>
      </c>
      <c r="J356" s="36">
        <v>352.8</v>
      </c>
      <c r="K356" s="31">
        <v>344.7</v>
      </c>
      <c r="L356" s="31">
        <v>337.15</v>
      </c>
      <c r="M356" s="31">
        <v>360.44959999999998</v>
      </c>
      <c r="N356" s="1"/>
      <c r="O356" s="1"/>
    </row>
    <row r="357" spans="1:15" ht="12.75" customHeight="1">
      <c r="A357" s="33">
        <v>347</v>
      </c>
      <c r="B357" s="53" t="s">
        <v>283</v>
      </c>
      <c r="C357" s="31">
        <v>599.04999999999995</v>
      </c>
      <c r="D357" s="36">
        <v>598.68333333333328</v>
      </c>
      <c r="E357" s="36">
        <v>582.36666666666656</v>
      </c>
      <c r="F357" s="36">
        <v>565.68333333333328</v>
      </c>
      <c r="G357" s="36">
        <v>549.36666666666656</v>
      </c>
      <c r="H357" s="36">
        <v>615.36666666666656</v>
      </c>
      <c r="I357" s="36">
        <v>631.68333333333339</v>
      </c>
      <c r="J357" s="36">
        <v>648.36666666666656</v>
      </c>
      <c r="K357" s="31">
        <v>615</v>
      </c>
      <c r="L357" s="31">
        <v>582</v>
      </c>
      <c r="M357" s="31">
        <v>186.87166999999999</v>
      </c>
      <c r="N357" s="1"/>
      <c r="O357" s="1"/>
    </row>
    <row r="358" spans="1:15" ht="12.75" customHeight="1">
      <c r="A358" s="33">
        <v>348</v>
      </c>
      <c r="B358" s="53" t="s">
        <v>446</v>
      </c>
      <c r="C358" s="31">
        <v>1695.4</v>
      </c>
      <c r="D358" s="36">
        <v>1701.1166666666668</v>
      </c>
      <c r="E358" s="36">
        <v>1684.2833333333335</v>
      </c>
      <c r="F358" s="36">
        <v>1673.1666666666667</v>
      </c>
      <c r="G358" s="36">
        <v>1656.3333333333335</v>
      </c>
      <c r="H358" s="36">
        <v>1712.2333333333336</v>
      </c>
      <c r="I358" s="36">
        <v>1729.0666666666666</v>
      </c>
      <c r="J358" s="36">
        <v>1740.1833333333336</v>
      </c>
      <c r="K358" s="31">
        <v>1717.95</v>
      </c>
      <c r="L358" s="31">
        <v>1690</v>
      </c>
      <c r="M358" s="31">
        <v>2.9170099999999999</v>
      </c>
      <c r="N358" s="1"/>
      <c r="O358" s="1"/>
    </row>
    <row r="359" spans="1:15" ht="12.75" customHeight="1">
      <c r="A359" s="33">
        <v>349</v>
      </c>
      <c r="B359" s="53" t="s">
        <v>284</v>
      </c>
      <c r="C359" s="31">
        <v>496.85</v>
      </c>
      <c r="D359" s="36">
        <v>502.98333333333335</v>
      </c>
      <c r="E359" s="36">
        <v>485.9666666666667</v>
      </c>
      <c r="F359" s="36">
        <v>475.08333333333337</v>
      </c>
      <c r="G359" s="36">
        <v>458.06666666666672</v>
      </c>
      <c r="H359" s="36">
        <v>513.86666666666667</v>
      </c>
      <c r="I359" s="36">
        <v>530.88333333333333</v>
      </c>
      <c r="J359" s="36">
        <v>541.76666666666665</v>
      </c>
      <c r="K359" s="31">
        <v>520</v>
      </c>
      <c r="L359" s="31">
        <v>492.1</v>
      </c>
      <c r="M359" s="31">
        <v>55.09816</v>
      </c>
      <c r="N359" s="1"/>
      <c r="O359" s="1"/>
    </row>
    <row r="360" spans="1:15" ht="12.75" customHeight="1">
      <c r="A360" s="33">
        <v>350</v>
      </c>
      <c r="B360" s="53" t="s">
        <v>188</v>
      </c>
      <c r="C360" s="31">
        <v>10910.9</v>
      </c>
      <c r="D360" s="36">
        <v>10978.799999999997</v>
      </c>
      <c r="E360" s="36">
        <v>10734.649999999994</v>
      </c>
      <c r="F360" s="36">
        <v>10558.399999999996</v>
      </c>
      <c r="G360" s="36">
        <v>10314.249999999993</v>
      </c>
      <c r="H360" s="36">
        <v>11155.049999999996</v>
      </c>
      <c r="I360" s="36">
        <v>11399.2</v>
      </c>
      <c r="J360" s="36">
        <v>11575.449999999997</v>
      </c>
      <c r="K360" s="31">
        <v>11222.95</v>
      </c>
      <c r="L360" s="31">
        <v>10802.55</v>
      </c>
      <c r="M360" s="31">
        <v>2.3718900000000001</v>
      </c>
      <c r="N360" s="1"/>
      <c r="O360" s="1"/>
    </row>
    <row r="361" spans="1:15" ht="12.75" customHeight="1">
      <c r="A361" s="33">
        <v>351</v>
      </c>
      <c r="B361" s="53" t="s">
        <v>285</v>
      </c>
      <c r="C361" s="31">
        <v>1441.25</v>
      </c>
      <c r="D361" s="36">
        <v>1443.6000000000001</v>
      </c>
      <c r="E361" s="36">
        <v>1421.8500000000004</v>
      </c>
      <c r="F361" s="36">
        <v>1402.4500000000003</v>
      </c>
      <c r="G361" s="36">
        <v>1380.7000000000005</v>
      </c>
      <c r="H361" s="36">
        <v>1463.0000000000002</v>
      </c>
      <c r="I361" s="36">
        <v>1484.7499999999998</v>
      </c>
      <c r="J361" s="36">
        <v>1504.15</v>
      </c>
      <c r="K361" s="31">
        <v>1465.35</v>
      </c>
      <c r="L361" s="31">
        <v>1424.2</v>
      </c>
      <c r="M361" s="31">
        <v>17.6403</v>
      </c>
      <c r="N361" s="1"/>
      <c r="O361" s="1"/>
    </row>
    <row r="362" spans="1:15" ht="12.75" customHeight="1">
      <c r="A362" s="33">
        <v>352</v>
      </c>
      <c r="B362" s="53" t="s">
        <v>447</v>
      </c>
      <c r="C362" s="31">
        <v>346.85</v>
      </c>
      <c r="D362" s="36">
        <v>343.65000000000003</v>
      </c>
      <c r="E362" s="36">
        <v>327.50000000000006</v>
      </c>
      <c r="F362" s="36">
        <v>308.15000000000003</v>
      </c>
      <c r="G362" s="36">
        <v>292.00000000000006</v>
      </c>
      <c r="H362" s="36">
        <v>363.00000000000006</v>
      </c>
      <c r="I362" s="36">
        <v>379.15000000000003</v>
      </c>
      <c r="J362" s="36">
        <v>398.50000000000006</v>
      </c>
      <c r="K362" s="31">
        <v>359.8</v>
      </c>
      <c r="L362" s="31">
        <v>324.3</v>
      </c>
      <c r="M362" s="31">
        <v>325.41135000000003</v>
      </c>
      <c r="N362" s="1"/>
      <c r="O362" s="1"/>
    </row>
    <row r="363" spans="1:15" ht="12.75" customHeight="1">
      <c r="A363" s="33">
        <v>353</v>
      </c>
      <c r="B363" s="53" t="s">
        <v>196</v>
      </c>
      <c r="C363" s="31">
        <v>4412.6499999999996</v>
      </c>
      <c r="D363" s="36">
        <v>4411.916666666667</v>
      </c>
      <c r="E363" s="36">
        <v>4370.0333333333338</v>
      </c>
      <c r="F363" s="36">
        <v>4327.416666666667</v>
      </c>
      <c r="G363" s="36">
        <v>4285.5333333333338</v>
      </c>
      <c r="H363" s="36">
        <v>4454.5333333333338</v>
      </c>
      <c r="I363" s="36">
        <v>4496.416666666667</v>
      </c>
      <c r="J363" s="36">
        <v>4539.0333333333338</v>
      </c>
      <c r="K363" s="31">
        <v>4453.8</v>
      </c>
      <c r="L363" s="31">
        <v>4369.3</v>
      </c>
      <c r="M363" s="31">
        <v>3.1331699999999998</v>
      </c>
      <c r="N363" s="1"/>
      <c r="O363" s="1"/>
    </row>
    <row r="364" spans="1:15" ht="12.75" customHeight="1">
      <c r="A364" s="33">
        <v>354</v>
      </c>
      <c r="B364" s="53" t="s">
        <v>448</v>
      </c>
      <c r="C364" s="31">
        <v>809.55</v>
      </c>
      <c r="D364" s="36">
        <v>812.15</v>
      </c>
      <c r="E364" s="36">
        <v>798.3</v>
      </c>
      <c r="F364" s="36">
        <v>787.05</v>
      </c>
      <c r="G364" s="36">
        <v>773.19999999999993</v>
      </c>
      <c r="H364" s="36">
        <v>823.4</v>
      </c>
      <c r="I364" s="36">
        <v>837.25000000000011</v>
      </c>
      <c r="J364" s="36">
        <v>848.5</v>
      </c>
      <c r="K364" s="31">
        <v>826</v>
      </c>
      <c r="L364" s="31">
        <v>800.9</v>
      </c>
      <c r="M364" s="31">
        <v>32.589599999999997</v>
      </c>
      <c r="N364" s="1"/>
      <c r="O364" s="1"/>
    </row>
    <row r="365" spans="1:15" ht="12.75" customHeight="1">
      <c r="A365" s="33">
        <v>355</v>
      </c>
      <c r="B365" s="53" t="s">
        <v>449</v>
      </c>
      <c r="C365" s="31">
        <v>495.55</v>
      </c>
      <c r="D365" s="36">
        <v>499.15000000000003</v>
      </c>
      <c r="E365" s="36">
        <v>489.40000000000009</v>
      </c>
      <c r="F365" s="36">
        <v>483.25000000000006</v>
      </c>
      <c r="G365" s="36">
        <v>473.50000000000011</v>
      </c>
      <c r="H365" s="36">
        <v>505.30000000000007</v>
      </c>
      <c r="I365" s="36">
        <v>515.04999999999995</v>
      </c>
      <c r="J365" s="36">
        <v>521.20000000000005</v>
      </c>
      <c r="K365" s="31">
        <v>508.9</v>
      </c>
      <c r="L365" s="31">
        <v>493</v>
      </c>
      <c r="M365" s="31">
        <v>4.0843400000000001</v>
      </c>
      <c r="N365" s="1"/>
      <c r="O365" s="1"/>
    </row>
    <row r="366" spans="1:15" ht="12.75" customHeight="1">
      <c r="A366" s="33">
        <v>356</v>
      </c>
      <c r="B366" s="53" t="s">
        <v>201</v>
      </c>
      <c r="C366" s="31">
        <v>1490.3</v>
      </c>
      <c r="D366" s="36">
        <v>1494.2666666666667</v>
      </c>
      <c r="E366" s="36">
        <v>1476.5333333333333</v>
      </c>
      <c r="F366" s="36">
        <v>1462.7666666666667</v>
      </c>
      <c r="G366" s="36">
        <v>1445.0333333333333</v>
      </c>
      <c r="H366" s="36">
        <v>1508.0333333333333</v>
      </c>
      <c r="I366" s="36">
        <v>1525.7666666666664</v>
      </c>
      <c r="J366" s="36">
        <v>1539.5333333333333</v>
      </c>
      <c r="K366" s="31">
        <v>1512</v>
      </c>
      <c r="L366" s="31">
        <v>1480.5</v>
      </c>
      <c r="M366" s="31">
        <v>2.2989799999999998</v>
      </c>
      <c r="N366" s="1"/>
      <c r="O366" s="1"/>
    </row>
    <row r="367" spans="1:15" ht="12.75" customHeight="1">
      <c r="A367" s="33">
        <v>357</v>
      </c>
      <c r="B367" s="53" t="s">
        <v>190</v>
      </c>
      <c r="C367" s="31">
        <v>42014.35</v>
      </c>
      <c r="D367" s="36">
        <v>42106.299999999996</v>
      </c>
      <c r="E367" s="36">
        <v>41675.049999999988</v>
      </c>
      <c r="F367" s="36">
        <v>41335.749999999993</v>
      </c>
      <c r="G367" s="36">
        <v>40904.499999999985</v>
      </c>
      <c r="H367" s="36">
        <v>42445.599999999991</v>
      </c>
      <c r="I367" s="36">
        <v>42876.850000000006</v>
      </c>
      <c r="J367" s="36">
        <v>43216.149999999994</v>
      </c>
      <c r="K367" s="31">
        <v>42537.55</v>
      </c>
      <c r="L367" s="31">
        <v>41767</v>
      </c>
      <c r="M367" s="31">
        <v>0.13056000000000001</v>
      </c>
      <c r="N367" s="1"/>
      <c r="O367" s="1"/>
    </row>
    <row r="368" spans="1:15" ht="12.75" customHeight="1">
      <c r="A368" s="33">
        <v>358</v>
      </c>
      <c r="B368" s="53" t="s">
        <v>286</v>
      </c>
      <c r="C368" s="31">
        <v>1722.3</v>
      </c>
      <c r="D368" s="36">
        <v>1719.1000000000001</v>
      </c>
      <c r="E368" s="36">
        <v>1708.2000000000003</v>
      </c>
      <c r="F368" s="36">
        <v>1694.1000000000001</v>
      </c>
      <c r="G368" s="36">
        <v>1683.2000000000003</v>
      </c>
      <c r="H368" s="36">
        <v>1733.2000000000003</v>
      </c>
      <c r="I368" s="36">
        <v>1744.1000000000004</v>
      </c>
      <c r="J368" s="36">
        <v>1758.2000000000003</v>
      </c>
      <c r="K368" s="31">
        <v>1730</v>
      </c>
      <c r="L368" s="31">
        <v>1705</v>
      </c>
      <c r="M368" s="31">
        <v>4.89229</v>
      </c>
      <c r="N368" s="1"/>
      <c r="O368" s="1"/>
    </row>
    <row r="369" spans="1:15" ht="12.75" customHeight="1">
      <c r="A369" s="33">
        <v>359</v>
      </c>
      <c r="B369" s="53" t="s">
        <v>192</v>
      </c>
      <c r="C369" s="31">
        <v>4796.45</v>
      </c>
      <c r="D369" s="36">
        <v>4811.6833333333334</v>
      </c>
      <c r="E369" s="36">
        <v>4739.916666666667</v>
      </c>
      <c r="F369" s="36">
        <v>4683.3833333333332</v>
      </c>
      <c r="G369" s="36">
        <v>4611.6166666666668</v>
      </c>
      <c r="H369" s="36">
        <v>4868.2166666666672</v>
      </c>
      <c r="I369" s="36">
        <v>4939.9833333333336</v>
      </c>
      <c r="J369" s="36">
        <v>4996.5166666666673</v>
      </c>
      <c r="K369" s="31">
        <v>4883.45</v>
      </c>
      <c r="L369" s="31">
        <v>4755.1499999999996</v>
      </c>
      <c r="M369" s="31">
        <v>2.53525</v>
      </c>
      <c r="N369" s="1"/>
      <c r="O369" s="1"/>
    </row>
    <row r="370" spans="1:15" ht="12.75" customHeight="1">
      <c r="A370" s="33">
        <v>360</v>
      </c>
      <c r="B370" s="53" t="s">
        <v>193</v>
      </c>
      <c r="C370" s="31">
        <v>367.75</v>
      </c>
      <c r="D370" s="36">
        <v>368.31666666666666</v>
      </c>
      <c r="E370" s="36">
        <v>363.73333333333335</v>
      </c>
      <c r="F370" s="36">
        <v>359.7166666666667</v>
      </c>
      <c r="G370" s="36">
        <v>355.13333333333338</v>
      </c>
      <c r="H370" s="36">
        <v>372.33333333333331</v>
      </c>
      <c r="I370" s="36">
        <v>376.91666666666669</v>
      </c>
      <c r="J370" s="36">
        <v>380.93333333333328</v>
      </c>
      <c r="K370" s="31">
        <v>372.9</v>
      </c>
      <c r="L370" s="31">
        <v>364.3</v>
      </c>
      <c r="M370" s="31">
        <v>60.673369999999998</v>
      </c>
      <c r="N370" s="1"/>
      <c r="O370" s="1"/>
    </row>
    <row r="371" spans="1:15" ht="12.75" customHeight="1">
      <c r="A371" s="33">
        <v>361</v>
      </c>
      <c r="B371" s="53" t="s">
        <v>450</v>
      </c>
      <c r="C371" s="31">
        <v>3606.9</v>
      </c>
      <c r="D371" s="36">
        <v>3575.7833333333333</v>
      </c>
      <c r="E371" s="36">
        <v>3530.9166666666665</v>
      </c>
      <c r="F371" s="36">
        <v>3454.9333333333334</v>
      </c>
      <c r="G371" s="36">
        <v>3410.0666666666666</v>
      </c>
      <c r="H371" s="36">
        <v>3651.7666666666664</v>
      </c>
      <c r="I371" s="36">
        <v>3696.6333333333332</v>
      </c>
      <c r="J371" s="36">
        <v>3772.6166666666663</v>
      </c>
      <c r="K371" s="31">
        <v>3620.65</v>
      </c>
      <c r="L371" s="31">
        <v>3499.8</v>
      </c>
      <c r="M371" s="31">
        <v>4.7473599999999996</v>
      </c>
      <c r="N371" s="1"/>
      <c r="O371" s="1"/>
    </row>
    <row r="372" spans="1:15" ht="12.75" customHeight="1">
      <c r="A372" s="33">
        <v>362</v>
      </c>
      <c r="B372" s="53" t="s">
        <v>195</v>
      </c>
      <c r="C372" s="31">
        <v>3121.3</v>
      </c>
      <c r="D372" s="36">
        <v>3147.7999999999997</v>
      </c>
      <c r="E372" s="36">
        <v>3088.7499999999995</v>
      </c>
      <c r="F372" s="36">
        <v>3056.2</v>
      </c>
      <c r="G372" s="36">
        <v>2997.1499999999996</v>
      </c>
      <c r="H372" s="36">
        <v>3180.3499999999995</v>
      </c>
      <c r="I372" s="36">
        <v>3239.3999999999996</v>
      </c>
      <c r="J372" s="36">
        <v>3271.9499999999994</v>
      </c>
      <c r="K372" s="31">
        <v>3206.85</v>
      </c>
      <c r="L372" s="31">
        <v>3115.25</v>
      </c>
      <c r="M372" s="31">
        <v>2.2234699999999998</v>
      </c>
      <c r="N372" s="1"/>
      <c r="O372" s="1"/>
    </row>
    <row r="373" spans="1:15" ht="12.75" customHeight="1">
      <c r="A373" s="33">
        <v>363</v>
      </c>
      <c r="B373" s="53" t="s">
        <v>191</v>
      </c>
      <c r="C373" s="31">
        <v>1023.1</v>
      </c>
      <c r="D373" s="36">
        <v>1027.3500000000001</v>
      </c>
      <c r="E373" s="36">
        <v>1005.8000000000002</v>
      </c>
      <c r="F373" s="36">
        <v>988.5</v>
      </c>
      <c r="G373" s="36">
        <v>966.95</v>
      </c>
      <c r="H373" s="36">
        <v>1044.6500000000003</v>
      </c>
      <c r="I373" s="36">
        <v>1066.2</v>
      </c>
      <c r="J373" s="36">
        <v>1083.5000000000005</v>
      </c>
      <c r="K373" s="31">
        <v>1048.9000000000001</v>
      </c>
      <c r="L373" s="31">
        <v>1010.05</v>
      </c>
      <c r="M373" s="31">
        <v>21.585170000000002</v>
      </c>
      <c r="N373" s="1"/>
      <c r="O373" s="1"/>
    </row>
    <row r="374" spans="1:15" ht="12.75" customHeight="1">
      <c r="A374" s="33">
        <v>364</v>
      </c>
      <c r="B374" s="53" t="s">
        <v>451</v>
      </c>
      <c r="C374" s="31">
        <v>173.25</v>
      </c>
      <c r="D374" s="36">
        <v>173.63333333333335</v>
      </c>
      <c r="E374" s="36">
        <v>170.66666666666671</v>
      </c>
      <c r="F374" s="36">
        <v>168.08333333333337</v>
      </c>
      <c r="G374" s="36">
        <v>165.11666666666673</v>
      </c>
      <c r="H374" s="36">
        <v>176.2166666666667</v>
      </c>
      <c r="I374" s="36">
        <v>179.18333333333334</v>
      </c>
      <c r="J374" s="36">
        <v>181.76666666666668</v>
      </c>
      <c r="K374" s="31">
        <v>176.6</v>
      </c>
      <c r="L374" s="31">
        <v>171.05</v>
      </c>
      <c r="M374" s="31">
        <v>23.765219999999999</v>
      </c>
      <c r="N374" s="1"/>
      <c r="O374" s="1"/>
    </row>
    <row r="375" spans="1:15" ht="12.75" customHeight="1">
      <c r="A375" s="33">
        <v>365</v>
      </c>
      <c r="B375" s="53" t="s">
        <v>452</v>
      </c>
      <c r="C375" s="31">
        <v>1842.5</v>
      </c>
      <c r="D375" s="36">
        <v>1852.05</v>
      </c>
      <c r="E375" s="36">
        <v>1822.4499999999998</v>
      </c>
      <c r="F375" s="36">
        <v>1802.3999999999999</v>
      </c>
      <c r="G375" s="36">
        <v>1772.7999999999997</v>
      </c>
      <c r="H375" s="36">
        <v>1872.1</v>
      </c>
      <c r="I375" s="36">
        <v>1901.6999999999998</v>
      </c>
      <c r="J375" s="36">
        <v>1921.75</v>
      </c>
      <c r="K375" s="31">
        <v>1881.65</v>
      </c>
      <c r="L375" s="31">
        <v>1832</v>
      </c>
      <c r="M375" s="31">
        <v>1.58219</v>
      </c>
      <c r="N375" s="1"/>
      <c r="O375" s="1"/>
    </row>
    <row r="376" spans="1:15" ht="12.75" customHeight="1">
      <c r="A376" s="33">
        <v>366</v>
      </c>
      <c r="B376" s="53" t="s">
        <v>198</v>
      </c>
      <c r="C376" s="31">
        <v>6775.05</v>
      </c>
      <c r="D376" s="36">
        <v>6813.6833333333334</v>
      </c>
      <c r="E376" s="36">
        <v>6721.3666666666668</v>
      </c>
      <c r="F376" s="36">
        <v>6667.6833333333334</v>
      </c>
      <c r="G376" s="36">
        <v>6575.3666666666668</v>
      </c>
      <c r="H376" s="36">
        <v>6867.3666666666668</v>
      </c>
      <c r="I376" s="36">
        <v>6959.6833333333343</v>
      </c>
      <c r="J376" s="36">
        <v>7013.3666666666668</v>
      </c>
      <c r="K376" s="31">
        <v>6906</v>
      </c>
      <c r="L376" s="31">
        <v>6760</v>
      </c>
      <c r="M376" s="31">
        <v>2.4815800000000001</v>
      </c>
      <c r="N376" s="1"/>
      <c r="O376" s="1"/>
    </row>
    <row r="377" spans="1:15" ht="12.75" customHeight="1">
      <c r="A377" s="33">
        <v>367</v>
      </c>
      <c r="B377" s="53" t="s">
        <v>287</v>
      </c>
      <c r="C377" s="31">
        <v>359.8</v>
      </c>
      <c r="D377" s="36">
        <v>363.63333333333338</v>
      </c>
      <c r="E377" s="36">
        <v>354.56666666666678</v>
      </c>
      <c r="F377" s="36">
        <v>349.33333333333337</v>
      </c>
      <c r="G377" s="36">
        <v>340.26666666666677</v>
      </c>
      <c r="H377" s="36">
        <v>368.86666666666679</v>
      </c>
      <c r="I377" s="36">
        <v>377.93333333333339</v>
      </c>
      <c r="J377" s="36">
        <v>383.1666666666668</v>
      </c>
      <c r="K377" s="31">
        <v>372.7</v>
      </c>
      <c r="L377" s="31">
        <v>358.4</v>
      </c>
      <c r="M377" s="31">
        <v>31.792459999999998</v>
      </c>
      <c r="N377" s="1"/>
      <c r="O377" s="1"/>
    </row>
    <row r="378" spans="1:15" ht="12.75" customHeight="1">
      <c r="A378" s="33">
        <v>368</v>
      </c>
      <c r="B378" s="53" t="s">
        <v>194</v>
      </c>
      <c r="C378" s="31">
        <v>542.85</v>
      </c>
      <c r="D378" s="36">
        <v>547.94999999999993</v>
      </c>
      <c r="E378" s="36">
        <v>536.39999999999986</v>
      </c>
      <c r="F378" s="36">
        <v>529.94999999999993</v>
      </c>
      <c r="G378" s="36">
        <v>518.39999999999986</v>
      </c>
      <c r="H378" s="36">
        <v>554.39999999999986</v>
      </c>
      <c r="I378" s="36">
        <v>565.94999999999982</v>
      </c>
      <c r="J378" s="36">
        <v>572.39999999999986</v>
      </c>
      <c r="K378" s="31">
        <v>559.5</v>
      </c>
      <c r="L378" s="31">
        <v>541.5</v>
      </c>
      <c r="M378" s="31">
        <v>106.51188999999999</v>
      </c>
      <c r="N378" s="1"/>
      <c r="O378" s="1"/>
    </row>
    <row r="379" spans="1:15" ht="12.75" customHeight="1">
      <c r="A379" s="33">
        <v>369</v>
      </c>
      <c r="B379" s="53" t="s">
        <v>199</v>
      </c>
      <c r="C379" s="31">
        <v>361.1</v>
      </c>
      <c r="D379" s="36">
        <v>357.91666666666669</v>
      </c>
      <c r="E379" s="36">
        <v>353.33333333333337</v>
      </c>
      <c r="F379" s="36">
        <v>345.56666666666666</v>
      </c>
      <c r="G379" s="36">
        <v>340.98333333333335</v>
      </c>
      <c r="H379" s="36">
        <v>365.68333333333339</v>
      </c>
      <c r="I379" s="36">
        <v>370.26666666666677</v>
      </c>
      <c r="J379" s="36">
        <v>378.03333333333342</v>
      </c>
      <c r="K379" s="31">
        <v>362.5</v>
      </c>
      <c r="L379" s="31">
        <v>350.15</v>
      </c>
      <c r="M379" s="31">
        <v>267.92459000000002</v>
      </c>
      <c r="N379" s="1"/>
      <c r="O379" s="1"/>
    </row>
    <row r="380" spans="1:15" ht="12.75" customHeight="1">
      <c r="A380" s="33">
        <v>370</v>
      </c>
      <c r="B380" s="53" t="s">
        <v>453</v>
      </c>
      <c r="C380" s="31">
        <v>697.3</v>
      </c>
      <c r="D380" s="36">
        <v>699.7833333333333</v>
      </c>
      <c r="E380" s="36">
        <v>690.56666666666661</v>
      </c>
      <c r="F380" s="36">
        <v>683.83333333333326</v>
      </c>
      <c r="G380" s="36">
        <v>674.61666666666656</v>
      </c>
      <c r="H380" s="36">
        <v>706.51666666666665</v>
      </c>
      <c r="I380" s="36">
        <v>715.73333333333335</v>
      </c>
      <c r="J380" s="36">
        <v>722.4666666666667</v>
      </c>
      <c r="K380" s="31">
        <v>709</v>
      </c>
      <c r="L380" s="31">
        <v>693.05</v>
      </c>
      <c r="M380" s="31">
        <v>5.2005699999999999</v>
      </c>
      <c r="N380" s="1"/>
      <c r="O380" s="1"/>
    </row>
    <row r="381" spans="1:15" ht="12.75" customHeight="1">
      <c r="A381" s="33">
        <v>371</v>
      </c>
      <c r="B381" s="53" t="s">
        <v>288</v>
      </c>
      <c r="C381" s="31">
        <v>1755.35</v>
      </c>
      <c r="D381" s="36">
        <v>1774.4666666666665</v>
      </c>
      <c r="E381" s="36">
        <v>1728.9333333333329</v>
      </c>
      <c r="F381" s="36">
        <v>1702.5166666666664</v>
      </c>
      <c r="G381" s="36">
        <v>1656.9833333333329</v>
      </c>
      <c r="H381" s="36">
        <v>1800.883333333333</v>
      </c>
      <c r="I381" s="36">
        <v>1846.4166666666663</v>
      </c>
      <c r="J381" s="36">
        <v>1872.833333333333</v>
      </c>
      <c r="K381" s="31">
        <v>1820</v>
      </c>
      <c r="L381" s="31">
        <v>1748.05</v>
      </c>
      <c r="M381" s="31">
        <v>9.4946999999999999</v>
      </c>
      <c r="N381" s="1"/>
      <c r="O381" s="1"/>
    </row>
    <row r="382" spans="1:15" ht="12.75" customHeight="1">
      <c r="A382" s="33">
        <v>372</v>
      </c>
      <c r="B382" s="53" t="s">
        <v>454</v>
      </c>
      <c r="C382" s="31">
        <v>645.9</v>
      </c>
      <c r="D382" s="36">
        <v>655.74999999999989</v>
      </c>
      <c r="E382" s="36">
        <v>631.19999999999982</v>
      </c>
      <c r="F382" s="36">
        <v>616.49999999999989</v>
      </c>
      <c r="G382" s="36">
        <v>591.94999999999982</v>
      </c>
      <c r="H382" s="36">
        <v>670.44999999999982</v>
      </c>
      <c r="I382" s="36">
        <v>694.99999999999977</v>
      </c>
      <c r="J382" s="36">
        <v>709.69999999999982</v>
      </c>
      <c r="K382" s="31">
        <v>680.3</v>
      </c>
      <c r="L382" s="31">
        <v>641.04999999999995</v>
      </c>
      <c r="M382" s="31">
        <v>3.6116700000000002</v>
      </c>
      <c r="N382" s="1"/>
      <c r="O382" s="1"/>
    </row>
    <row r="383" spans="1:15" ht="12.75" customHeight="1">
      <c r="A383" s="33">
        <v>373</v>
      </c>
      <c r="B383" s="53" t="s">
        <v>455</v>
      </c>
      <c r="C383" s="31">
        <v>163.74</v>
      </c>
      <c r="D383" s="36">
        <v>165.45000000000002</v>
      </c>
      <c r="E383" s="36">
        <v>160.90000000000003</v>
      </c>
      <c r="F383" s="36">
        <v>158.06000000000003</v>
      </c>
      <c r="G383" s="36">
        <v>153.51000000000005</v>
      </c>
      <c r="H383" s="36">
        <v>168.29000000000002</v>
      </c>
      <c r="I383" s="36">
        <v>172.84000000000003</v>
      </c>
      <c r="J383" s="36">
        <v>175.68</v>
      </c>
      <c r="K383" s="31">
        <v>170</v>
      </c>
      <c r="L383" s="31">
        <v>162.61000000000001</v>
      </c>
      <c r="M383" s="31">
        <v>1.3436699999999999</v>
      </c>
      <c r="N383" s="1"/>
      <c r="O383" s="1"/>
    </row>
    <row r="384" spans="1:15" ht="12.75" customHeight="1">
      <c r="A384" s="33">
        <v>374</v>
      </c>
      <c r="B384" s="53" t="s">
        <v>289</v>
      </c>
      <c r="C384" s="31">
        <v>16812.05</v>
      </c>
      <c r="D384" s="36">
        <v>16846.666666666668</v>
      </c>
      <c r="E384" s="36">
        <v>16683.383333333335</v>
      </c>
      <c r="F384" s="36">
        <v>16554.716666666667</v>
      </c>
      <c r="G384" s="36">
        <v>16391.433333333334</v>
      </c>
      <c r="H384" s="36">
        <v>16975.333333333336</v>
      </c>
      <c r="I384" s="36">
        <v>17138.616666666669</v>
      </c>
      <c r="J384" s="36">
        <v>17267.283333333336</v>
      </c>
      <c r="K384" s="31">
        <v>17009.95</v>
      </c>
      <c r="L384" s="31">
        <v>16718</v>
      </c>
      <c r="M384" s="31">
        <v>4.1320000000000003E-2</v>
      </c>
      <c r="N384" s="1"/>
      <c r="O384" s="1"/>
    </row>
    <row r="385" spans="1:15" ht="12.75" customHeight="1">
      <c r="A385" s="33">
        <v>375</v>
      </c>
      <c r="B385" s="53" t="s">
        <v>197</v>
      </c>
      <c r="C385" s="31">
        <v>122.95</v>
      </c>
      <c r="D385" s="36">
        <v>123.50999999999999</v>
      </c>
      <c r="E385" s="36">
        <v>121.31999999999998</v>
      </c>
      <c r="F385" s="36">
        <v>119.68999999999998</v>
      </c>
      <c r="G385" s="36">
        <v>117.49999999999997</v>
      </c>
      <c r="H385" s="36">
        <v>125.13999999999999</v>
      </c>
      <c r="I385" s="36">
        <v>127.32999999999998</v>
      </c>
      <c r="J385" s="36">
        <v>128.95999999999998</v>
      </c>
      <c r="K385" s="31">
        <v>125.7</v>
      </c>
      <c r="L385" s="31">
        <v>121.88</v>
      </c>
      <c r="M385" s="31">
        <v>231.62046000000001</v>
      </c>
      <c r="N385" s="1"/>
      <c r="O385" s="1"/>
    </row>
    <row r="386" spans="1:15" ht="12.75" customHeight="1">
      <c r="A386" s="33">
        <v>376</v>
      </c>
      <c r="B386" s="53" t="s">
        <v>456</v>
      </c>
      <c r="C386" s="31">
        <v>701.5</v>
      </c>
      <c r="D386" s="36">
        <v>708.35</v>
      </c>
      <c r="E386" s="36">
        <v>687.30000000000007</v>
      </c>
      <c r="F386" s="36">
        <v>673.1</v>
      </c>
      <c r="G386" s="36">
        <v>652.05000000000007</v>
      </c>
      <c r="H386" s="36">
        <v>722.55000000000007</v>
      </c>
      <c r="I386" s="36">
        <v>743.6</v>
      </c>
      <c r="J386" s="36">
        <v>757.80000000000007</v>
      </c>
      <c r="K386" s="31">
        <v>729.4</v>
      </c>
      <c r="L386" s="31">
        <v>694.15</v>
      </c>
      <c r="M386" s="31">
        <v>6.5823</v>
      </c>
      <c r="N386" s="1"/>
      <c r="O386" s="1"/>
    </row>
    <row r="387" spans="1:15" ht="12.75" customHeight="1">
      <c r="A387" s="33">
        <v>377</v>
      </c>
      <c r="B387" s="53" t="s">
        <v>871</v>
      </c>
      <c r="C387" s="31">
        <v>1740.2</v>
      </c>
      <c r="D387" s="36">
        <v>1751.6166666666668</v>
      </c>
      <c r="E387" s="36">
        <v>1713.2333333333336</v>
      </c>
      <c r="F387" s="36">
        <v>1686.2666666666669</v>
      </c>
      <c r="G387" s="36">
        <v>1647.8833333333337</v>
      </c>
      <c r="H387" s="36">
        <v>1778.5833333333335</v>
      </c>
      <c r="I387" s="36">
        <v>1816.9666666666667</v>
      </c>
      <c r="J387" s="36">
        <v>1843.9333333333334</v>
      </c>
      <c r="K387" s="31">
        <v>1790</v>
      </c>
      <c r="L387" s="31">
        <v>1724.65</v>
      </c>
      <c r="M387" s="31">
        <v>3.82639</v>
      </c>
      <c r="N387" s="1"/>
      <c r="O387" s="1"/>
    </row>
    <row r="388" spans="1:15" ht="12.75" customHeight="1">
      <c r="A388" s="33">
        <v>378</v>
      </c>
      <c r="B388" s="53" t="s">
        <v>203</v>
      </c>
      <c r="C388" s="31">
        <v>231.12</v>
      </c>
      <c r="D388" s="36">
        <v>232.88</v>
      </c>
      <c r="E388" s="36">
        <v>228.81</v>
      </c>
      <c r="F388" s="36">
        <v>226.5</v>
      </c>
      <c r="G388" s="36">
        <v>222.43</v>
      </c>
      <c r="H388" s="36">
        <v>235.19</v>
      </c>
      <c r="I388" s="36">
        <v>239.26</v>
      </c>
      <c r="J388" s="36">
        <v>241.57</v>
      </c>
      <c r="K388" s="31">
        <v>236.95</v>
      </c>
      <c r="L388" s="31">
        <v>230.57</v>
      </c>
      <c r="M388" s="31">
        <v>55.528440000000003</v>
      </c>
      <c r="N388" s="1"/>
      <c r="O388" s="1"/>
    </row>
    <row r="389" spans="1:15" ht="12.75" customHeight="1">
      <c r="A389" s="33">
        <v>379</v>
      </c>
      <c r="B389" s="53" t="s">
        <v>204</v>
      </c>
      <c r="C389" s="31">
        <v>625.20000000000005</v>
      </c>
      <c r="D389" s="36">
        <v>632.03333333333342</v>
      </c>
      <c r="E389" s="36">
        <v>617.11666666666679</v>
      </c>
      <c r="F389" s="36">
        <v>609.03333333333342</v>
      </c>
      <c r="G389" s="36">
        <v>594.11666666666679</v>
      </c>
      <c r="H389" s="36">
        <v>640.11666666666679</v>
      </c>
      <c r="I389" s="36">
        <v>655.03333333333353</v>
      </c>
      <c r="J389" s="36">
        <v>663.11666666666679</v>
      </c>
      <c r="K389" s="31">
        <v>646.95000000000005</v>
      </c>
      <c r="L389" s="31">
        <v>623.95000000000005</v>
      </c>
      <c r="M389" s="31">
        <v>105.56749000000001</v>
      </c>
      <c r="N389" s="1"/>
      <c r="O389" s="1"/>
    </row>
    <row r="390" spans="1:15" ht="12.75" customHeight="1">
      <c r="A390" s="33">
        <v>380</v>
      </c>
      <c r="B390" s="53" t="s">
        <v>457</v>
      </c>
      <c r="C390" s="31">
        <v>601</v>
      </c>
      <c r="D390" s="36">
        <v>602.29999999999995</v>
      </c>
      <c r="E390" s="36">
        <v>593.74999999999989</v>
      </c>
      <c r="F390" s="36">
        <v>586.49999999999989</v>
      </c>
      <c r="G390" s="36">
        <v>577.94999999999982</v>
      </c>
      <c r="H390" s="36">
        <v>609.54999999999995</v>
      </c>
      <c r="I390" s="36">
        <v>618.10000000000014</v>
      </c>
      <c r="J390" s="36">
        <v>625.35</v>
      </c>
      <c r="K390" s="31">
        <v>610.85</v>
      </c>
      <c r="L390" s="31">
        <v>595.04999999999995</v>
      </c>
      <c r="M390" s="31">
        <v>1.1385400000000001</v>
      </c>
      <c r="N390" s="1"/>
      <c r="O390" s="1"/>
    </row>
    <row r="391" spans="1:15" ht="12.75" customHeight="1">
      <c r="A391" s="33">
        <v>381</v>
      </c>
      <c r="B391" s="53" t="s">
        <v>458</v>
      </c>
      <c r="C391" s="31">
        <v>721.7</v>
      </c>
      <c r="D391" s="36">
        <v>723.25</v>
      </c>
      <c r="E391" s="36">
        <v>712.7</v>
      </c>
      <c r="F391" s="36">
        <v>703.7</v>
      </c>
      <c r="G391" s="36">
        <v>693.15000000000009</v>
      </c>
      <c r="H391" s="36">
        <v>732.25</v>
      </c>
      <c r="I391" s="36">
        <v>742.8</v>
      </c>
      <c r="J391" s="36">
        <v>751.8</v>
      </c>
      <c r="K391" s="31">
        <v>733.8</v>
      </c>
      <c r="L391" s="31">
        <v>714.25</v>
      </c>
      <c r="M391" s="31">
        <v>24.152170000000002</v>
      </c>
      <c r="N391" s="1"/>
      <c r="O391" s="1"/>
    </row>
    <row r="392" spans="1:15" ht="12.75" customHeight="1">
      <c r="A392" s="33">
        <v>382</v>
      </c>
      <c r="B392" s="53" t="s">
        <v>459</v>
      </c>
      <c r="C392" s="31">
        <v>1710.3</v>
      </c>
      <c r="D392" s="36">
        <v>1715.6833333333332</v>
      </c>
      <c r="E392" s="36">
        <v>1686.7166666666662</v>
      </c>
      <c r="F392" s="36">
        <v>1663.133333333333</v>
      </c>
      <c r="G392" s="36">
        <v>1634.1666666666661</v>
      </c>
      <c r="H392" s="36">
        <v>1739.2666666666664</v>
      </c>
      <c r="I392" s="36">
        <v>1768.2333333333331</v>
      </c>
      <c r="J392" s="36">
        <v>1791.8166666666666</v>
      </c>
      <c r="K392" s="31">
        <v>1744.65</v>
      </c>
      <c r="L392" s="31">
        <v>1692.1</v>
      </c>
      <c r="M392" s="31">
        <v>0.91395999999999999</v>
      </c>
      <c r="N392" s="1"/>
      <c r="O392" s="1"/>
    </row>
    <row r="393" spans="1:15" ht="12.75" customHeight="1">
      <c r="A393" s="33">
        <v>383</v>
      </c>
      <c r="B393" s="53" t="s">
        <v>460</v>
      </c>
      <c r="C393" s="31">
        <v>595.5</v>
      </c>
      <c r="D393" s="36">
        <v>597.83333333333337</v>
      </c>
      <c r="E393" s="36">
        <v>588.66666666666674</v>
      </c>
      <c r="F393" s="36">
        <v>581.83333333333337</v>
      </c>
      <c r="G393" s="36">
        <v>572.66666666666674</v>
      </c>
      <c r="H393" s="36">
        <v>604.66666666666674</v>
      </c>
      <c r="I393" s="36">
        <v>613.83333333333348</v>
      </c>
      <c r="J393" s="36">
        <v>620.66666666666674</v>
      </c>
      <c r="K393" s="31">
        <v>607</v>
      </c>
      <c r="L393" s="31">
        <v>591</v>
      </c>
      <c r="M393" s="31">
        <v>95.074510000000004</v>
      </c>
      <c r="N393" s="1"/>
      <c r="O393" s="1"/>
    </row>
    <row r="394" spans="1:15" ht="12.75" customHeight="1">
      <c r="A394" s="33">
        <v>384</v>
      </c>
      <c r="B394" s="53" t="s">
        <v>872</v>
      </c>
      <c r="C394" s="31">
        <v>496.4</v>
      </c>
      <c r="D394" s="36">
        <v>498.63333333333338</v>
      </c>
      <c r="E394" s="36">
        <v>491.76666666666677</v>
      </c>
      <c r="F394" s="36">
        <v>487.13333333333338</v>
      </c>
      <c r="G394" s="36">
        <v>480.26666666666677</v>
      </c>
      <c r="H394" s="36">
        <v>503.26666666666677</v>
      </c>
      <c r="I394" s="36">
        <v>510.13333333333344</v>
      </c>
      <c r="J394" s="36">
        <v>514.76666666666677</v>
      </c>
      <c r="K394" s="31">
        <v>505.5</v>
      </c>
      <c r="L394" s="31">
        <v>494</v>
      </c>
      <c r="M394" s="31">
        <v>29.358149999999998</v>
      </c>
      <c r="N394" s="1"/>
      <c r="O394" s="1"/>
    </row>
    <row r="395" spans="1:15" ht="12.75" customHeight="1">
      <c r="A395" s="33">
        <v>385</v>
      </c>
      <c r="B395" s="53" t="s">
        <v>461</v>
      </c>
      <c r="C395" s="31">
        <v>1194.6500000000001</v>
      </c>
      <c r="D395" s="36">
        <v>1190.55</v>
      </c>
      <c r="E395" s="36">
        <v>1182.0999999999999</v>
      </c>
      <c r="F395" s="36">
        <v>1169.55</v>
      </c>
      <c r="G395" s="36">
        <v>1161.0999999999999</v>
      </c>
      <c r="H395" s="36">
        <v>1203.0999999999999</v>
      </c>
      <c r="I395" s="36">
        <v>1211.5500000000002</v>
      </c>
      <c r="J395" s="36">
        <v>1224.0999999999999</v>
      </c>
      <c r="K395" s="31">
        <v>1199</v>
      </c>
      <c r="L395" s="31">
        <v>1178</v>
      </c>
      <c r="M395" s="31">
        <v>1.2355100000000001</v>
      </c>
      <c r="N395" s="1"/>
      <c r="O395" s="1"/>
    </row>
    <row r="396" spans="1:15" ht="12.75" customHeight="1">
      <c r="A396" s="33">
        <v>386</v>
      </c>
      <c r="B396" s="53" t="s">
        <v>462</v>
      </c>
      <c r="C396" s="31">
        <v>308.45</v>
      </c>
      <c r="D396" s="36">
        <v>310.45</v>
      </c>
      <c r="E396" s="36">
        <v>305.2</v>
      </c>
      <c r="F396" s="36">
        <v>301.95</v>
      </c>
      <c r="G396" s="36">
        <v>296.7</v>
      </c>
      <c r="H396" s="36">
        <v>313.7</v>
      </c>
      <c r="I396" s="36">
        <v>318.95</v>
      </c>
      <c r="J396" s="36">
        <v>322.2</v>
      </c>
      <c r="K396" s="31">
        <v>315.7</v>
      </c>
      <c r="L396" s="31">
        <v>307.2</v>
      </c>
      <c r="M396" s="31">
        <v>4.0218299999999996</v>
      </c>
      <c r="N396" s="1"/>
      <c r="O396" s="1"/>
    </row>
    <row r="397" spans="1:15" ht="12.75" customHeight="1">
      <c r="A397" s="33">
        <v>387</v>
      </c>
      <c r="B397" s="53" t="s">
        <v>804</v>
      </c>
      <c r="C397" s="31">
        <v>847.8</v>
      </c>
      <c r="D397" s="36">
        <v>853.23333333333323</v>
      </c>
      <c r="E397" s="36">
        <v>836.56666666666649</v>
      </c>
      <c r="F397" s="36">
        <v>825.33333333333326</v>
      </c>
      <c r="G397" s="36">
        <v>808.66666666666652</v>
      </c>
      <c r="H397" s="36">
        <v>864.46666666666647</v>
      </c>
      <c r="I397" s="36">
        <v>881.13333333333321</v>
      </c>
      <c r="J397" s="36">
        <v>892.36666666666645</v>
      </c>
      <c r="K397" s="31">
        <v>869.9</v>
      </c>
      <c r="L397" s="31">
        <v>842</v>
      </c>
      <c r="M397" s="31">
        <v>2.5433400000000002</v>
      </c>
      <c r="N397" s="1"/>
      <c r="O397" s="1"/>
    </row>
    <row r="398" spans="1:15" ht="12.75" customHeight="1">
      <c r="A398" s="33">
        <v>388</v>
      </c>
      <c r="B398" s="53" t="s">
        <v>463</v>
      </c>
      <c r="C398" s="31">
        <v>216.36</v>
      </c>
      <c r="D398" s="36">
        <v>217.62</v>
      </c>
      <c r="E398" s="36">
        <v>213.84</v>
      </c>
      <c r="F398" s="36">
        <v>211.32</v>
      </c>
      <c r="G398" s="36">
        <v>207.54</v>
      </c>
      <c r="H398" s="36">
        <v>220.14000000000001</v>
      </c>
      <c r="I398" s="36">
        <v>223.92</v>
      </c>
      <c r="J398" s="36">
        <v>226.44000000000003</v>
      </c>
      <c r="K398" s="31">
        <v>221.4</v>
      </c>
      <c r="L398" s="31">
        <v>215.1</v>
      </c>
      <c r="M398" s="31">
        <v>61.918790000000001</v>
      </c>
      <c r="N398" s="1"/>
      <c r="O398" s="1"/>
    </row>
    <row r="399" spans="1:15" ht="12.75" customHeight="1">
      <c r="A399" s="33">
        <v>389</v>
      </c>
      <c r="B399" s="53" t="s">
        <v>464</v>
      </c>
      <c r="C399" s="31">
        <v>3629.2</v>
      </c>
      <c r="D399" s="36">
        <v>3653.1333333333332</v>
      </c>
      <c r="E399" s="36">
        <v>3567.7166666666662</v>
      </c>
      <c r="F399" s="36">
        <v>3506.2333333333331</v>
      </c>
      <c r="G399" s="36">
        <v>3420.8166666666662</v>
      </c>
      <c r="H399" s="36">
        <v>3714.6166666666663</v>
      </c>
      <c r="I399" s="36">
        <v>3800.0333333333333</v>
      </c>
      <c r="J399" s="36">
        <v>3861.5166666666664</v>
      </c>
      <c r="K399" s="31">
        <v>3738.55</v>
      </c>
      <c r="L399" s="31">
        <v>3591.65</v>
      </c>
      <c r="M399" s="31">
        <v>0.47728999999999999</v>
      </c>
      <c r="N399" s="1"/>
      <c r="O399" s="1"/>
    </row>
    <row r="400" spans="1:15" ht="12.75" customHeight="1">
      <c r="A400" s="33">
        <v>390</v>
      </c>
      <c r="B400" s="53" t="s">
        <v>465</v>
      </c>
      <c r="C400" s="31">
        <v>78.069999999999993</v>
      </c>
      <c r="D400" s="36">
        <v>78.623333333333335</v>
      </c>
      <c r="E400" s="36">
        <v>77.146666666666675</v>
      </c>
      <c r="F400" s="36">
        <v>76.223333333333343</v>
      </c>
      <c r="G400" s="36">
        <v>74.746666666666684</v>
      </c>
      <c r="H400" s="36">
        <v>79.546666666666667</v>
      </c>
      <c r="I400" s="36">
        <v>81.023333333333326</v>
      </c>
      <c r="J400" s="36">
        <v>81.946666666666658</v>
      </c>
      <c r="K400" s="31">
        <v>80.099999999999994</v>
      </c>
      <c r="L400" s="31">
        <v>77.7</v>
      </c>
      <c r="M400" s="31">
        <v>25.354749999999999</v>
      </c>
      <c r="N400" s="1"/>
      <c r="O400" s="1"/>
    </row>
    <row r="401" spans="1:15" ht="12.75" customHeight="1">
      <c r="A401" s="33">
        <v>391</v>
      </c>
      <c r="B401" s="53" t="s">
        <v>466</v>
      </c>
      <c r="C401" s="31">
        <v>1996.1</v>
      </c>
      <c r="D401" s="36">
        <v>2000.0333333333335</v>
      </c>
      <c r="E401" s="36">
        <v>1971.0666666666671</v>
      </c>
      <c r="F401" s="36">
        <v>1946.0333333333335</v>
      </c>
      <c r="G401" s="36">
        <v>1917.0666666666671</v>
      </c>
      <c r="H401" s="36">
        <v>2025.0666666666671</v>
      </c>
      <c r="I401" s="36">
        <v>2054.0333333333338</v>
      </c>
      <c r="J401" s="36">
        <v>2079.0666666666671</v>
      </c>
      <c r="K401" s="31">
        <v>2029</v>
      </c>
      <c r="L401" s="31">
        <v>1975</v>
      </c>
      <c r="M401" s="31">
        <v>1.80423</v>
      </c>
      <c r="N401" s="1"/>
      <c r="O401" s="1"/>
    </row>
    <row r="402" spans="1:15" ht="12.75" customHeight="1">
      <c r="A402" s="33">
        <v>392</v>
      </c>
      <c r="B402" s="53" t="s">
        <v>467</v>
      </c>
      <c r="C402" s="31">
        <v>203.32</v>
      </c>
      <c r="D402" s="36">
        <v>205.10999999999999</v>
      </c>
      <c r="E402" s="36">
        <v>200.25999999999996</v>
      </c>
      <c r="F402" s="36">
        <v>197.2</v>
      </c>
      <c r="G402" s="36">
        <v>192.34999999999997</v>
      </c>
      <c r="H402" s="36">
        <v>208.16999999999996</v>
      </c>
      <c r="I402" s="36">
        <v>213.01999999999998</v>
      </c>
      <c r="J402" s="36">
        <v>216.07999999999996</v>
      </c>
      <c r="K402" s="31">
        <v>209.96</v>
      </c>
      <c r="L402" s="31">
        <v>202.05</v>
      </c>
      <c r="M402" s="31">
        <v>21.42202</v>
      </c>
      <c r="N402" s="1"/>
      <c r="O402" s="1"/>
    </row>
    <row r="403" spans="1:15" ht="12.75" customHeight="1">
      <c r="A403" s="33">
        <v>393</v>
      </c>
      <c r="B403" s="53" t="s">
        <v>205</v>
      </c>
      <c r="C403" s="31">
        <v>3030.6</v>
      </c>
      <c r="D403" s="36">
        <v>3025.0666666666671</v>
      </c>
      <c r="E403" s="36">
        <v>3014.1333333333341</v>
      </c>
      <c r="F403" s="36">
        <v>2997.666666666667</v>
      </c>
      <c r="G403" s="36">
        <v>2986.733333333334</v>
      </c>
      <c r="H403" s="36">
        <v>3041.5333333333342</v>
      </c>
      <c r="I403" s="36">
        <v>3052.4666666666676</v>
      </c>
      <c r="J403" s="36">
        <v>3068.9333333333343</v>
      </c>
      <c r="K403" s="31">
        <v>3036</v>
      </c>
      <c r="L403" s="31">
        <v>3008.6</v>
      </c>
      <c r="M403" s="31">
        <v>53.821109999999997</v>
      </c>
      <c r="N403" s="1"/>
      <c r="O403" s="1"/>
    </row>
    <row r="404" spans="1:15" ht="12.75" customHeight="1">
      <c r="A404" s="33">
        <v>394</v>
      </c>
      <c r="B404" s="53" t="s">
        <v>468</v>
      </c>
      <c r="C404" s="31">
        <v>110.81</v>
      </c>
      <c r="D404" s="36">
        <v>111.11666666666667</v>
      </c>
      <c r="E404" s="36">
        <v>107.49333333333335</v>
      </c>
      <c r="F404" s="36">
        <v>104.17666666666668</v>
      </c>
      <c r="G404" s="36">
        <v>100.55333333333336</v>
      </c>
      <c r="H404" s="36">
        <v>114.43333333333335</v>
      </c>
      <c r="I404" s="36">
        <v>118.05666666666669</v>
      </c>
      <c r="J404" s="36">
        <v>121.37333333333335</v>
      </c>
      <c r="K404" s="31">
        <v>114.74</v>
      </c>
      <c r="L404" s="31">
        <v>107.8</v>
      </c>
      <c r="M404" s="31">
        <v>101.36284000000001</v>
      </c>
      <c r="N404" s="1"/>
      <c r="O404" s="1"/>
    </row>
    <row r="405" spans="1:15" ht="12.75" customHeight="1">
      <c r="A405" s="33">
        <v>395</v>
      </c>
      <c r="B405" s="53" t="s">
        <v>469</v>
      </c>
      <c r="C405" s="31">
        <v>1628.4</v>
      </c>
      <c r="D405" s="36">
        <v>1633.6333333333334</v>
      </c>
      <c r="E405" s="36">
        <v>1617.3166666666668</v>
      </c>
      <c r="F405" s="36">
        <v>1606.2333333333333</v>
      </c>
      <c r="G405" s="36">
        <v>1589.9166666666667</v>
      </c>
      <c r="H405" s="36">
        <v>1644.7166666666669</v>
      </c>
      <c r="I405" s="36">
        <v>1661.0333333333335</v>
      </c>
      <c r="J405" s="36">
        <v>1672.116666666667</v>
      </c>
      <c r="K405" s="31">
        <v>1649.95</v>
      </c>
      <c r="L405" s="31">
        <v>1622.55</v>
      </c>
      <c r="M405" s="31">
        <v>1.03468</v>
      </c>
      <c r="N405" s="1"/>
      <c r="O405" s="1"/>
    </row>
    <row r="406" spans="1:15" ht="12.75" customHeight="1">
      <c r="A406" s="33">
        <v>396</v>
      </c>
      <c r="B406" s="53" t="s">
        <v>873</v>
      </c>
      <c r="C406" s="31">
        <v>84.17</v>
      </c>
      <c r="D406" s="36">
        <v>84.47</v>
      </c>
      <c r="E406" s="36">
        <v>83.55</v>
      </c>
      <c r="F406" s="36">
        <v>82.929999999999993</v>
      </c>
      <c r="G406" s="36">
        <v>82.009999999999991</v>
      </c>
      <c r="H406" s="36">
        <v>85.09</v>
      </c>
      <c r="I406" s="36">
        <v>86.010000000000019</v>
      </c>
      <c r="J406" s="36">
        <v>86.63000000000001</v>
      </c>
      <c r="K406" s="31">
        <v>85.39</v>
      </c>
      <c r="L406" s="31">
        <v>83.85</v>
      </c>
      <c r="M406" s="31">
        <v>12.542149999999999</v>
      </c>
      <c r="N406" s="1"/>
      <c r="O406" s="1"/>
    </row>
    <row r="407" spans="1:15" ht="12.75" customHeight="1">
      <c r="A407" s="33">
        <v>397</v>
      </c>
      <c r="B407" s="53" t="s">
        <v>207</v>
      </c>
      <c r="C407" s="31">
        <v>720.45</v>
      </c>
      <c r="D407" s="36">
        <v>721.56666666666661</v>
      </c>
      <c r="E407" s="36">
        <v>716.88333333333321</v>
      </c>
      <c r="F407" s="36">
        <v>713.31666666666661</v>
      </c>
      <c r="G407" s="36">
        <v>708.63333333333321</v>
      </c>
      <c r="H407" s="36">
        <v>725.13333333333321</v>
      </c>
      <c r="I407" s="36">
        <v>729.81666666666661</v>
      </c>
      <c r="J407" s="36">
        <v>733.38333333333321</v>
      </c>
      <c r="K407" s="31">
        <v>726.25</v>
      </c>
      <c r="L407" s="31">
        <v>718</v>
      </c>
      <c r="M407" s="31">
        <v>5.6028000000000002</v>
      </c>
      <c r="N407" s="1"/>
      <c r="O407" s="1"/>
    </row>
    <row r="408" spans="1:15" ht="12.75" customHeight="1">
      <c r="A408" s="33">
        <v>398</v>
      </c>
      <c r="B408" t="s">
        <v>208</v>
      </c>
      <c r="C408" s="31">
        <v>1767.25</v>
      </c>
      <c r="D408" s="36">
        <v>1772.1666666666667</v>
      </c>
      <c r="E408" s="36">
        <v>1753.1833333333334</v>
      </c>
      <c r="F408" s="36">
        <v>1739.1166666666666</v>
      </c>
      <c r="G408" s="36">
        <v>1720.1333333333332</v>
      </c>
      <c r="H408" s="36">
        <v>1786.2333333333336</v>
      </c>
      <c r="I408" s="36">
        <v>1805.2166666666667</v>
      </c>
      <c r="J408" s="36">
        <v>1819.2833333333338</v>
      </c>
      <c r="K408" s="31">
        <v>1791.15</v>
      </c>
      <c r="L408" s="31">
        <v>1758.1</v>
      </c>
      <c r="M408" s="31">
        <v>12.473610000000001</v>
      </c>
      <c r="N408" s="1"/>
      <c r="O408" s="1"/>
    </row>
    <row r="409" spans="1:15" ht="12.75" customHeight="1">
      <c r="A409" s="33">
        <v>399</v>
      </c>
      <c r="B409" s="53" t="s">
        <v>470</v>
      </c>
      <c r="C409" s="31">
        <v>146.51</v>
      </c>
      <c r="D409" s="36">
        <v>147.50333333333333</v>
      </c>
      <c r="E409" s="36">
        <v>145.00666666666666</v>
      </c>
      <c r="F409" s="36">
        <v>143.50333333333333</v>
      </c>
      <c r="G409" s="36">
        <v>141.00666666666666</v>
      </c>
      <c r="H409" s="36">
        <v>149.00666666666666</v>
      </c>
      <c r="I409" s="36">
        <v>151.50333333333333</v>
      </c>
      <c r="J409" s="36">
        <v>153.00666666666666</v>
      </c>
      <c r="K409" s="31">
        <v>150</v>
      </c>
      <c r="L409" s="31">
        <v>146</v>
      </c>
      <c r="M409" s="31">
        <v>115.03149999999999</v>
      </c>
      <c r="N409" s="1"/>
      <c r="O409" s="1"/>
    </row>
    <row r="410" spans="1:15" ht="12.75" customHeight="1">
      <c r="A410" s="33">
        <v>400</v>
      </c>
      <c r="B410" s="53" t="s">
        <v>471</v>
      </c>
      <c r="C410" s="31">
        <v>5681.9</v>
      </c>
      <c r="D410" s="36">
        <v>5678.916666666667</v>
      </c>
      <c r="E410" s="36">
        <v>5619.8333333333339</v>
      </c>
      <c r="F410" s="36">
        <v>5557.7666666666673</v>
      </c>
      <c r="G410" s="36">
        <v>5498.6833333333343</v>
      </c>
      <c r="H410" s="36">
        <v>5740.9833333333336</v>
      </c>
      <c r="I410" s="36">
        <v>5800.0666666666675</v>
      </c>
      <c r="J410" s="36">
        <v>5862.1333333333332</v>
      </c>
      <c r="K410" s="31">
        <v>5738</v>
      </c>
      <c r="L410" s="31">
        <v>5616.85</v>
      </c>
      <c r="M410" s="31">
        <v>0.57616000000000001</v>
      </c>
      <c r="N410" s="1"/>
      <c r="O410" s="1"/>
    </row>
    <row r="411" spans="1:15" ht="12.75" customHeight="1">
      <c r="A411" s="33">
        <v>401</v>
      </c>
      <c r="B411" s="53" t="s">
        <v>212</v>
      </c>
      <c r="C411" s="31">
        <v>2624.9</v>
      </c>
      <c r="D411" s="36">
        <v>2626.6333333333337</v>
      </c>
      <c r="E411" s="36">
        <v>2599.7166666666672</v>
      </c>
      <c r="F411" s="36">
        <v>2574.5333333333333</v>
      </c>
      <c r="G411" s="36">
        <v>2547.6166666666668</v>
      </c>
      <c r="H411" s="36">
        <v>2651.8166666666675</v>
      </c>
      <c r="I411" s="36">
        <v>2678.7333333333345</v>
      </c>
      <c r="J411" s="36">
        <v>2703.9166666666679</v>
      </c>
      <c r="K411" s="31">
        <v>2653.55</v>
      </c>
      <c r="L411" s="31">
        <v>2601.4499999999998</v>
      </c>
      <c r="M411" s="31">
        <v>8.1048799999999996</v>
      </c>
      <c r="N411" s="1"/>
      <c r="O411" s="1"/>
    </row>
    <row r="412" spans="1:15" ht="12.75" customHeight="1">
      <c r="A412" s="33">
        <v>402</v>
      </c>
      <c r="B412" s="53" t="s">
        <v>831</v>
      </c>
      <c r="C412" s="31">
        <v>2105.65</v>
      </c>
      <c r="D412" s="36">
        <v>2102.3666666666663</v>
      </c>
      <c r="E412" s="36">
        <v>2079.7333333333327</v>
      </c>
      <c r="F412" s="36">
        <v>2053.8166666666662</v>
      </c>
      <c r="G412" s="36">
        <v>2031.1833333333325</v>
      </c>
      <c r="H412" s="36">
        <v>2128.2833333333328</v>
      </c>
      <c r="I412" s="36">
        <v>2150.916666666667</v>
      </c>
      <c r="J412" s="36">
        <v>2176.833333333333</v>
      </c>
      <c r="K412" s="31">
        <v>2125</v>
      </c>
      <c r="L412" s="31">
        <v>2076.4499999999998</v>
      </c>
      <c r="M412" s="31">
        <v>0.34038000000000002</v>
      </c>
      <c r="N412" s="1"/>
      <c r="O412" s="1"/>
    </row>
    <row r="413" spans="1:15" ht="12.75" customHeight="1">
      <c r="A413" s="33">
        <v>403</v>
      </c>
      <c r="B413" s="53" t="s">
        <v>176</v>
      </c>
      <c r="C413" s="31">
        <v>196.3</v>
      </c>
      <c r="D413" s="36">
        <v>196.17999999999998</v>
      </c>
      <c r="E413" s="36">
        <v>194.35999999999996</v>
      </c>
      <c r="F413" s="36">
        <v>192.42</v>
      </c>
      <c r="G413" s="36">
        <v>190.59999999999997</v>
      </c>
      <c r="H413" s="36">
        <v>198.11999999999995</v>
      </c>
      <c r="I413" s="36">
        <v>199.93999999999994</v>
      </c>
      <c r="J413" s="36">
        <v>201.87999999999994</v>
      </c>
      <c r="K413" s="31">
        <v>198</v>
      </c>
      <c r="L413" s="31">
        <v>194.24</v>
      </c>
      <c r="M413" s="31">
        <v>64.860680000000002</v>
      </c>
      <c r="N413" s="1"/>
      <c r="O413" s="1"/>
    </row>
    <row r="414" spans="1:15" ht="12.75" customHeight="1">
      <c r="A414" s="33">
        <v>404</v>
      </c>
      <c r="B414" s="53" t="s">
        <v>472</v>
      </c>
      <c r="C414" s="31">
        <v>6593.9</v>
      </c>
      <c r="D414" s="36">
        <v>6599.583333333333</v>
      </c>
      <c r="E414" s="36">
        <v>6549.3666666666659</v>
      </c>
      <c r="F414" s="36">
        <v>6504.833333333333</v>
      </c>
      <c r="G414" s="36">
        <v>6454.6166666666659</v>
      </c>
      <c r="H414" s="36">
        <v>6644.1166666666659</v>
      </c>
      <c r="I414" s="36">
        <v>6694.333333333333</v>
      </c>
      <c r="J414" s="36">
        <v>6738.8666666666659</v>
      </c>
      <c r="K414" s="31">
        <v>6649.8</v>
      </c>
      <c r="L414" s="31">
        <v>6555.05</v>
      </c>
      <c r="M414" s="31">
        <v>0.24870999999999999</v>
      </c>
      <c r="N414" s="1"/>
      <c r="O414" s="1"/>
    </row>
    <row r="415" spans="1:15" ht="12.75" customHeight="1">
      <c r="A415" s="33">
        <v>405</v>
      </c>
      <c r="B415" s="53" t="s">
        <v>473</v>
      </c>
      <c r="C415" s="31">
        <v>1695.45</v>
      </c>
      <c r="D415" s="36">
        <v>1721.7833333333335</v>
      </c>
      <c r="E415" s="36">
        <v>1626.366666666667</v>
      </c>
      <c r="F415" s="36">
        <v>1557.2833333333335</v>
      </c>
      <c r="G415" s="36">
        <v>1461.866666666667</v>
      </c>
      <c r="H415" s="36">
        <v>1790.866666666667</v>
      </c>
      <c r="I415" s="36">
        <v>1886.2833333333335</v>
      </c>
      <c r="J415" s="36">
        <v>1955.366666666667</v>
      </c>
      <c r="K415" s="31">
        <v>1817.2</v>
      </c>
      <c r="L415" s="31">
        <v>1652.7</v>
      </c>
      <c r="M415" s="31">
        <v>10.11491</v>
      </c>
      <c r="N415" s="1"/>
      <c r="O415" s="1"/>
    </row>
    <row r="416" spans="1:15" ht="12.75" customHeight="1">
      <c r="A416" s="33">
        <v>406</v>
      </c>
      <c r="B416" s="53" t="s">
        <v>832</v>
      </c>
      <c r="C416" s="31">
        <v>536.9</v>
      </c>
      <c r="D416" s="36">
        <v>548.25</v>
      </c>
      <c r="E416" s="36">
        <v>522.65</v>
      </c>
      <c r="F416" s="36">
        <v>508.4</v>
      </c>
      <c r="G416" s="36">
        <v>482.79999999999995</v>
      </c>
      <c r="H416" s="36">
        <v>562.5</v>
      </c>
      <c r="I416" s="36">
        <v>588.09999999999991</v>
      </c>
      <c r="J416" s="36">
        <v>602.35</v>
      </c>
      <c r="K416" s="31">
        <v>573.85</v>
      </c>
      <c r="L416" s="31">
        <v>534</v>
      </c>
      <c r="M416" s="31">
        <v>3.4951500000000002</v>
      </c>
      <c r="N416" s="1"/>
      <c r="O416" s="1"/>
    </row>
    <row r="417" spans="1:15" ht="12.75" customHeight="1">
      <c r="A417" s="33">
        <v>407</v>
      </c>
      <c r="B417" s="53" t="s">
        <v>474</v>
      </c>
      <c r="C417" s="31">
        <v>4163.6499999999996</v>
      </c>
      <c r="D417" s="36">
        <v>4200.0333333333328</v>
      </c>
      <c r="E417" s="36">
        <v>4113.6666666666661</v>
      </c>
      <c r="F417" s="36">
        <v>4063.6833333333334</v>
      </c>
      <c r="G417" s="36">
        <v>3977.3166666666666</v>
      </c>
      <c r="H417" s="36">
        <v>4250.0166666666655</v>
      </c>
      <c r="I417" s="36">
        <v>4336.3833333333323</v>
      </c>
      <c r="J417" s="36">
        <v>4386.366666666665</v>
      </c>
      <c r="K417" s="31">
        <v>4286.3999999999996</v>
      </c>
      <c r="L417" s="31">
        <v>4150.05</v>
      </c>
      <c r="M417" s="31">
        <v>0.47415000000000002</v>
      </c>
      <c r="N417" s="1"/>
      <c r="O417" s="1"/>
    </row>
    <row r="418" spans="1:15" ht="12.75" customHeight="1">
      <c r="A418" s="33">
        <v>408</v>
      </c>
      <c r="B418" s="53" t="s">
        <v>874</v>
      </c>
      <c r="C418" s="31">
        <v>803.7</v>
      </c>
      <c r="D418" s="36">
        <v>792.55000000000007</v>
      </c>
      <c r="E418" s="36">
        <v>771.25000000000011</v>
      </c>
      <c r="F418" s="36">
        <v>738.80000000000007</v>
      </c>
      <c r="G418" s="36">
        <v>717.50000000000011</v>
      </c>
      <c r="H418" s="36">
        <v>825.00000000000011</v>
      </c>
      <c r="I418" s="36">
        <v>846.30000000000007</v>
      </c>
      <c r="J418" s="36">
        <v>878.75000000000011</v>
      </c>
      <c r="K418" s="31">
        <v>813.85</v>
      </c>
      <c r="L418" s="31">
        <v>760.1</v>
      </c>
      <c r="M418" s="31">
        <v>5.8667299999999996</v>
      </c>
      <c r="N418" s="1"/>
      <c r="O418" s="1"/>
    </row>
    <row r="419" spans="1:15" ht="12.75" customHeight="1">
      <c r="A419" s="33">
        <v>409</v>
      </c>
      <c r="B419" s="53" t="s">
        <v>210</v>
      </c>
      <c r="C419" s="31">
        <v>27768.5</v>
      </c>
      <c r="D419" s="36">
        <v>27718.783333333336</v>
      </c>
      <c r="E419" s="36">
        <v>27537.766666666674</v>
      </c>
      <c r="F419" s="36">
        <v>27307.033333333336</v>
      </c>
      <c r="G419" s="36">
        <v>27126.016666666674</v>
      </c>
      <c r="H419" s="36">
        <v>27949.516666666674</v>
      </c>
      <c r="I419" s="36">
        <v>28130.533333333336</v>
      </c>
      <c r="J419" s="36">
        <v>28361.266666666674</v>
      </c>
      <c r="K419" s="31">
        <v>27899.8</v>
      </c>
      <c r="L419" s="31">
        <v>27488.05</v>
      </c>
      <c r="M419" s="31">
        <v>0.29620999999999997</v>
      </c>
      <c r="N419" s="1"/>
      <c r="O419" s="1"/>
    </row>
    <row r="420" spans="1:15" ht="12.75" customHeight="1">
      <c r="A420" s="33">
        <v>410</v>
      </c>
      <c r="B420" s="53" t="s">
        <v>475</v>
      </c>
      <c r="C420" s="31">
        <v>48.81</v>
      </c>
      <c r="D420" s="36">
        <v>49.536666666666669</v>
      </c>
      <c r="E420" s="36">
        <v>47.88333333333334</v>
      </c>
      <c r="F420" s="36">
        <v>46.956666666666671</v>
      </c>
      <c r="G420" s="36">
        <v>45.303333333333342</v>
      </c>
      <c r="H420" s="36">
        <v>50.463333333333338</v>
      </c>
      <c r="I420" s="36">
        <v>52.11666666666666</v>
      </c>
      <c r="J420" s="36">
        <v>53.043333333333337</v>
      </c>
      <c r="K420" s="31">
        <v>51.19</v>
      </c>
      <c r="L420" s="31">
        <v>48.61</v>
      </c>
      <c r="M420" s="31">
        <v>229.92209</v>
      </c>
      <c r="N420" s="1"/>
      <c r="O420" s="1"/>
    </row>
    <row r="421" spans="1:15" ht="12.75" customHeight="1">
      <c r="A421" s="33">
        <v>411</v>
      </c>
      <c r="B421" s="53" t="s">
        <v>213</v>
      </c>
      <c r="C421" s="31">
        <v>2989.25</v>
      </c>
      <c r="D421" s="36">
        <v>2969.4</v>
      </c>
      <c r="E421" s="36">
        <v>2939.8</v>
      </c>
      <c r="F421" s="36">
        <v>2890.35</v>
      </c>
      <c r="G421" s="36">
        <v>2860.75</v>
      </c>
      <c r="H421" s="36">
        <v>3018.8500000000004</v>
      </c>
      <c r="I421" s="36">
        <v>3048.45</v>
      </c>
      <c r="J421" s="36">
        <v>3097.9000000000005</v>
      </c>
      <c r="K421" s="31">
        <v>2999</v>
      </c>
      <c r="L421" s="31">
        <v>2919.95</v>
      </c>
      <c r="M421" s="31">
        <v>17.719439999999999</v>
      </c>
      <c r="N421" s="1"/>
      <c r="O421" s="1"/>
    </row>
    <row r="422" spans="1:15" ht="12.75" customHeight="1">
      <c r="A422" s="33">
        <v>412</v>
      </c>
      <c r="B422" s="53" t="s">
        <v>476</v>
      </c>
      <c r="C422" s="31">
        <v>739.75</v>
      </c>
      <c r="D422" s="36">
        <v>746.80000000000007</v>
      </c>
      <c r="E422" s="36">
        <v>723.65000000000009</v>
      </c>
      <c r="F422" s="36">
        <v>707.55000000000007</v>
      </c>
      <c r="G422" s="36">
        <v>684.40000000000009</v>
      </c>
      <c r="H422" s="36">
        <v>762.90000000000009</v>
      </c>
      <c r="I422" s="36">
        <v>786.05</v>
      </c>
      <c r="J422" s="36">
        <v>802.15000000000009</v>
      </c>
      <c r="K422" s="31">
        <v>769.95</v>
      </c>
      <c r="L422" s="31">
        <v>730.7</v>
      </c>
      <c r="M422" s="31">
        <v>21.600729999999999</v>
      </c>
      <c r="N422" s="1"/>
      <c r="O422" s="1"/>
    </row>
    <row r="423" spans="1:15" ht="12.75" customHeight="1">
      <c r="A423" s="33">
        <v>413</v>
      </c>
      <c r="B423" s="53" t="s">
        <v>211</v>
      </c>
      <c r="C423" s="31">
        <v>7028.8</v>
      </c>
      <c r="D423" s="36">
        <v>7046.8166666666666</v>
      </c>
      <c r="E423" s="36">
        <v>6929.7333333333336</v>
      </c>
      <c r="F423" s="36">
        <v>6830.666666666667</v>
      </c>
      <c r="G423" s="36">
        <v>6713.5833333333339</v>
      </c>
      <c r="H423" s="36">
        <v>7145.8833333333332</v>
      </c>
      <c r="I423" s="36">
        <v>7262.9666666666672</v>
      </c>
      <c r="J423" s="36">
        <v>7362.0333333333328</v>
      </c>
      <c r="K423" s="31">
        <v>7163.9</v>
      </c>
      <c r="L423" s="31">
        <v>6947.75</v>
      </c>
      <c r="M423" s="31">
        <v>5.3703599999999998</v>
      </c>
      <c r="N423" s="1"/>
      <c r="O423" s="1"/>
    </row>
    <row r="424" spans="1:15" ht="12.75" customHeight="1">
      <c r="A424" s="33">
        <v>414</v>
      </c>
      <c r="B424" s="53" t="s">
        <v>875</v>
      </c>
      <c r="C424" s="31">
        <v>1448.5</v>
      </c>
      <c r="D424" s="36">
        <v>1465.55</v>
      </c>
      <c r="E424" s="36">
        <v>1425.25</v>
      </c>
      <c r="F424" s="36">
        <v>1402</v>
      </c>
      <c r="G424" s="36">
        <v>1361.7</v>
      </c>
      <c r="H424" s="36">
        <v>1488.8</v>
      </c>
      <c r="I424" s="36">
        <v>1529.0999999999997</v>
      </c>
      <c r="J424" s="36">
        <v>1552.35</v>
      </c>
      <c r="K424" s="31">
        <v>1505.85</v>
      </c>
      <c r="L424" s="31">
        <v>1442.3</v>
      </c>
      <c r="M424" s="31">
        <v>6.4227699999999999</v>
      </c>
      <c r="N424" s="1"/>
      <c r="O424" s="1"/>
    </row>
    <row r="425" spans="1:15" ht="12.75" customHeight="1">
      <c r="A425" s="33">
        <v>415</v>
      </c>
      <c r="B425" s="53" t="s">
        <v>477</v>
      </c>
      <c r="C425" s="31">
        <v>1788.2</v>
      </c>
      <c r="D425" s="36">
        <v>1788.05</v>
      </c>
      <c r="E425" s="36">
        <v>1775.1499999999999</v>
      </c>
      <c r="F425" s="36">
        <v>1762.1</v>
      </c>
      <c r="G425" s="36">
        <v>1749.1999999999998</v>
      </c>
      <c r="H425" s="36">
        <v>1801.1</v>
      </c>
      <c r="I425" s="36">
        <v>1814</v>
      </c>
      <c r="J425" s="36">
        <v>1827.05</v>
      </c>
      <c r="K425" s="31">
        <v>1800.95</v>
      </c>
      <c r="L425" s="31">
        <v>1775</v>
      </c>
      <c r="M425" s="31">
        <v>2.1447500000000002</v>
      </c>
      <c r="N425" s="1"/>
      <c r="O425" s="1"/>
    </row>
    <row r="426" spans="1:15" ht="12.75" customHeight="1">
      <c r="A426" s="33">
        <v>416</v>
      </c>
      <c r="B426" s="53" t="s">
        <v>478</v>
      </c>
      <c r="C426" s="31">
        <v>10719.95</v>
      </c>
      <c r="D426" s="36">
        <v>10743.283333333333</v>
      </c>
      <c r="E426" s="36">
        <v>10636.566666666666</v>
      </c>
      <c r="F426" s="36">
        <v>10553.183333333332</v>
      </c>
      <c r="G426" s="36">
        <v>10446.466666666665</v>
      </c>
      <c r="H426" s="36">
        <v>10826.666666666666</v>
      </c>
      <c r="I426" s="36">
        <v>10933.383333333333</v>
      </c>
      <c r="J426" s="36">
        <v>11016.766666666666</v>
      </c>
      <c r="K426" s="31">
        <v>10850</v>
      </c>
      <c r="L426" s="31">
        <v>10659.9</v>
      </c>
      <c r="M426" s="31">
        <v>0.28416999999999998</v>
      </c>
      <c r="N426" s="1"/>
      <c r="O426" s="1"/>
    </row>
    <row r="427" spans="1:15" ht="12.75" customHeight="1">
      <c r="A427" s="33">
        <v>417</v>
      </c>
      <c r="B427" s="53" t="s">
        <v>290</v>
      </c>
      <c r="C427" s="31">
        <v>672.55</v>
      </c>
      <c r="D427" s="36">
        <v>674.63333333333333</v>
      </c>
      <c r="E427" s="36">
        <v>666.16666666666663</v>
      </c>
      <c r="F427" s="36">
        <v>659.7833333333333</v>
      </c>
      <c r="G427" s="36">
        <v>651.31666666666661</v>
      </c>
      <c r="H427" s="36">
        <v>681.01666666666665</v>
      </c>
      <c r="I427" s="36">
        <v>689.48333333333335</v>
      </c>
      <c r="J427" s="36">
        <v>695.86666666666667</v>
      </c>
      <c r="K427" s="31">
        <v>683.1</v>
      </c>
      <c r="L427" s="31">
        <v>668.25</v>
      </c>
      <c r="M427" s="31">
        <v>7.9286599999999998</v>
      </c>
      <c r="N427" s="1"/>
      <c r="O427" s="1"/>
    </row>
    <row r="428" spans="1:15" ht="12.75" customHeight="1">
      <c r="A428" s="33">
        <v>418</v>
      </c>
      <c r="B428" s="53" t="s">
        <v>479</v>
      </c>
      <c r="C428" s="31">
        <v>664.15</v>
      </c>
      <c r="D428" s="36">
        <v>683.78333333333342</v>
      </c>
      <c r="E428" s="36">
        <v>637.56666666666683</v>
      </c>
      <c r="F428" s="36">
        <v>610.98333333333346</v>
      </c>
      <c r="G428" s="36">
        <v>564.76666666666688</v>
      </c>
      <c r="H428" s="36">
        <v>710.36666666666679</v>
      </c>
      <c r="I428" s="36">
        <v>756.58333333333326</v>
      </c>
      <c r="J428" s="36">
        <v>783.16666666666674</v>
      </c>
      <c r="K428" s="31">
        <v>730</v>
      </c>
      <c r="L428" s="31">
        <v>657.2</v>
      </c>
      <c r="M428" s="31">
        <v>46.25808</v>
      </c>
      <c r="N428" s="1"/>
      <c r="O428" s="1"/>
    </row>
    <row r="429" spans="1:15" ht="12.75" customHeight="1">
      <c r="A429" s="33">
        <v>419</v>
      </c>
      <c r="B429" s="53" t="s">
        <v>480</v>
      </c>
      <c r="C429" s="31">
        <v>602.20000000000005</v>
      </c>
      <c r="D429" s="36">
        <v>605.93333333333339</v>
      </c>
      <c r="E429" s="36">
        <v>594.36666666666679</v>
      </c>
      <c r="F429" s="36">
        <v>586.53333333333342</v>
      </c>
      <c r="G429" s="36">
        <v>574.96666666666681</v>
      </c>
      <c r="H429" s="36">
        <v>613.76666666666677</v>
      </c>
      <c r="I429" s="36">
        <v>625.33333333333337</v>
      </c>
      <c r="J429" s="36">
        <v>633.16666666666674</v>
      </c>
      <c r="K429" s="31">
        <v>617.5</v>
      </c>
      <c r="L429" s="31">
        <v>598.1</v>
      </c>
      <c r="M429" s="31">
        <v>6.0032699999999997</v>
      </c>
      <c r="N429" s="1"/>
      <c r="O429" s="1"/>
    </row>
    <row r="430" spans="1:15" ht="12.75" customHeight="1">
      <c r="A430" s="33">
        <v>420</v>
      </c>
      <c r="B430" s="53" t="s">
        <v>209</v>
      </c>
      <c r="C430" s="31">
        <v>862.65</v>
      </c>
      <c r="D430" s="36">
        <v>867.83333333333337</v>
      </c>
      <c r="E430" s="36">
        <v>854.26666666666677</v>
      </c>
      <c r="F430" s="36">
        <v>845.88333333333344</v>
      </c>
      <c r="G430" s="36">
        <v>832.31666666666683</v>
      </c>
      <c r="H430" s="36">
        <v>876.2166666666667</v>
      </c>
      <c r="I430" s="36">
        <v>889.7833333333333</v>
      </c>
      <c r="J430" s="36">
        <v>898.16666666666663</v>
      </c>
      <c r="K430" s="31">
        <v>881.4</v>
      </c>
      <c r="L430" s="31">
        <v>859.45</v>
      </c>
      <c r="M430" s="31">
        <v>117.87203</v>
      </c>
      <c r="N430" s="1"/>
      <c r="O430" s="1"/>
    </row>
    <row r="431" spans="1:15" ht="12.75" customHeight="1">
      <c r="A431" s="33">
        <v>421</v>
      </c>
      <c r="B431" s="53" t="s">
        <v>206</v>
      </c>
      <c r="C431" s="31">
        <v>150.03</v>
      </c>
      <c r="D431" s="36">
        <v>151.80333333333331</v>
      </c>
      <c r="E431" s="36">
        <v>147.25666666666663</v>
      </c>
      <c r="F431" s="36">
        <v>144.48333333333332</v>
      </c>
      <c r="G431" s="36">
        <v>139.93666666666664</v>
      </c>
      <c r="H431" s="36">
        <v>154.57666666666663</v>
      </c>
      <c r="I431" s="36">
        <v>159.12333333333331</v>
      </c>
      <c r="J431" s="36">
        <v>161.89666666666662</v>
      </c>
      <c r="K431" s="31">
        <v>156.35</v>
      </c>
      <c r="L431" s="31">
        <v>149.03</v>
      </c>
      <c r="M431" s="31">
        <v>372.81189999999998</v>
      </c>
      <c r="N431" s="1"/>
      <c r="O431" s="1"/>
    </row>
    <row r="432" spans="1:15" ht="12.75" customHeight="1">
      <c r="A432" s="33">
        <v>422</v>
      </c>
      <c r="B432" s="53" t="s">
        <v>481</v>
      </c>
      <c r="C432" s="31">
        <v>677.1</v>
      </c>
      <c r="D432" s="36">
        <v>680.28333333333342</v>
      </c>
      <c r="E432" s="36">
        <v>666.86666666666679</v>
      </c>
      <c r="F432" s="36">
        <v>656.63333333333333</v>
      </c>
      <c r="G432" s="36">
        <v>643.2166666666667</v>
      </c>
      <c r="H432" s="36">
        <v>690.51666666666688</v>
      </c>
      <c r="I432" s="36">
        <v>703.93333333333362</v>
      </c>
      <c r="J432" s="36">
        <v>714.16666666666697</v>
      </c>
      <c r="K432" s="31">
        <v>693.7</v>
      </c>
      <c r="L432" s="31">
        <v>670.05</v>
      </c>
      <c r="M432" s="31">
        <v>5.9451900000000002</v>
      </c>
      <c r="N432" s="1"/>
      <c r="O432" s="1"/>
    </row>
    <row r="433" spans="1:15" ht="12.75" customHeight="1">
      <c r="A433" s="33">
        <v>423</v>
      </c>
      <c r="B433" s="53" t="s">
        <v>482</v>
      </c>
      <c r="C433" s="31">
        <v>136.11000000000001</v>
      </c>
      <c r="D433" s="36">
        <v>138.48000000000002</v>
      </c>
      <c r="E433" s="36">
        <v>133.16000000000003</v>
      </c>
      <c r="F433" s="36">
        <v>130.21</v>
      </c>
      <c r="G433" s="36">
        <v>124.89000000000001</v>
      </c>
      <c r="H433" s="36">
        <v>141.43000000000004</v>
      </c>
      <c r="I433" s="36">
        <v>146.75000000000003</v>
      </c>
      <c r="J433" s="36">
        <v>149.70000000000005</v>
      </c>
      <c r="K433" s="31">
        <v>143.80000000000001</v>
      </c>
      <c r="L433" s="31">
        <v>135.53</v>
      </c>
      <c r="M433" s="31">
        <v>60.78257</v>
      </c>
      <c r="N433" s="1"/>
      <c r="O433" s="1"/>
    </row>
    <row r="434" spans="1:15" ht="12.75" customHeight="1">
      <c r="A434" s="33">
        <v>424</v>
      </c>
      <c r="B434" s="53" t="s">
        <v>483</v>
      </c>
      <c r="C434" s="31">
        <v>513.65</v>
      </c>
      <c r="D434" s="36">
        <v>516</v>
      </c>
      <c r="E434" s="36">
        <v>506.4</v>
      </c>
      <c r="F434" s="36">
        <v>499.15</v>
      </c>
      <c r="G434" s="36">
        <v>489.54999999999995</v>
      </c>
      <c r="H434" s="36">
        <v>523.25</v>
      </c>
      <c r="I434" s="36">
        <v>532.84999999999991</v>
      </c>
      <c r="J434" s="36">
        <v>540.1</v>
      </c>
      <c r="K434" s="31">
        <v>525.6</v>
      </c>
      <c r="L434" s="31">
        <v>508.75</v>
      </c>
      <c r="M434" s="31">
        <v>4.6889500000000002</v>
      </c>
      <c r="N434" s="1"/>
      <c r="O434" s="1"/>
    </row>
    <row r="435" spans="1:15" ht="12.75" customHeight="1">
      <c r="A435" s="33">
        <v>425</v>
      </c>
      <c r="B435" s="53" t="s">
        <v>484</v>
      </c>
      <c r="C435" s="31">
        <v>227.25</v>
      </c>
      <c r="D435" s="36">
        <v>228.67</v>
      </c>
      <c r="E435" s="36">
        <v>224.57999999999998</v>
      </c>
      <c r="F435" s="36">
        <v>221.91</v>
      </c>
      <c r="G435" s="36">
        <v>217.82</v>
      </c>
      <c r="H435" s="36">
        <v>231.33999999999997</v>
      </c>
      <c r="I435" s="36">
        <v>235.42999999999995</v>
      </c>
      <c r="J435" s="36">
        <v>238.09999999999997</v>
      </c>
      <c r="K435" s="31">
        <v>232.76</v>
      </c>
      <c r="L435" s="31">
        <v>226</v>
      </c>
      <c r="M435" s="31">
        <v>3.7436500000000001</v>
      </c>
      <c r="N435" s="1"/>
      <c r="O435" s="1"/>
    </row>
    <row r="436" spans="1:15" ht="12.75" customHeight="1">
      <c r="A436" s="33">
        <v>426</v>
      </c>
      <c r="B436" s="53" t="s">
        <v>214</v>
      </c>
      <c r="C436" s="31">
        <v>1715.2</v>
      </c>
      <c r="D436" s="36">
        <v>1714.3166666666666</v>
      </c>
      <c r="E436" s="36">
        <v>1682.1833333333332</v>
      </c>
      <c r="F436" s="36">
        <v>1649.1666666666665</v>
      </c>
      <c r="G436" s="36">
        <v>1617.0333333333331</v>
      </c>
      <c r="H436" s="36">
        <v>1747.3333333333333</v>
      </c>
      <c r="I436" s="36">
        <v>1779.4666666666665</v>
      </c>
      <c r="J436" s="36">
        <v>1812.4833333333333</v>
      </c>
      <c r="K436" s="31">
        <v>1746.45</v>
      </c>
      <c r="L436" s="31">
        <v>1681.3</v>
      </c>
      <c r="M436" s="31">
        <v>52.582909999999998</v>
      </c>
      <c r="N436" s="1"/>
      <c r="O436" s="1"/>
    </row>
    <row r="437" spans="1:15" ht="12.75" customHeight="1">
      <c r="A437" s="33">
        <v>427</v>
      </c>
      <c r="B437" s="53" t="s">
        <v>215</v>
      </c>
      <c r="C437" s="31">
        <v>890.1</v>
      </c>
      <c r="D437" s="36">
        <v>894.4666666666667</v>
      </c>
      <c r="E437" s="36">
        <v>880.98333333333335</v>
      </c>
      <c r="F437" s="36">
        <v>871.86666666666667</v>
      </c>
      <c r="G437" s="36">
        <v>858.38333333333333</v>
      </c>
      <c r="H437" s="36">
        <v>903.58333333333337</v>
      </c>
      <c r="I437" s="36">
        <v>917.06666666666672</v>
      </c>
      <c r="J437" s="36">
        <v>926.18333333333339</v>
      </c>
      <c r="K437" s="31">
        <v>907.95</v>
      </c>
      <c r="L437" s="31">
        <v>885.35</v>
      </c>
      <c r="M437" s="31">
        <v>11.13273</v>
      </c>
      <c r="N437" s="1"/>
      <c r="O437" s="1"/>
    </row>
    <row r="438" spans="1:15" ht="12.75" customHeight="1">
      <c r="A438" s="33">
        <v>428</v>
      </c>
      <c r="B438" s="53" t="s">
        <v>485</v>
      </c>
      <c r="C438" s="31">
        <v>4328.2</v>
      </c>
      <c r="D438" s="36">
        <v>4315.2</v>
      </c>
      <c r="E438" s="36">
        <v>4257.8499999999995</v>
      </c>
      <c r="F438" s="36">
        <v>4187.5</v>
      </c>
      <c r="G438" s="36">
        <v>4130.1499999999996</v>
      </c>
      <c r="H438" s="36">
        <v>4385.5499999999993</v>
      </c>
      <c r="I438" s="36">
        <v>4442.8999999999996</v>
      </c>
      <c r="J438" s="36">
        <v>4513.2499999999991</v>
      </c>
      <c r="K438" s="31">
        <v>4372.55</v>
      </c>
      <c r="L438" s="31">
        <v>4244.8500000000004</v>
      </c>
      <c r="M438" s="31">
        <v>0.38663999999999998</v>
      </c>
      <c r="N438" s="1"/>
      <c r="O438" s="1"/>
    </row>
    <row r="439" spans="1:15" ht="12.75" customHeight="1">
      <c r="A439" s="33">
        <v>429</v>
      </c>
      <c r="B439" s="53" t="s">
        <v>486</v>
      </c>
      <c r="C439" s="31">
        <v>1398.35</v>
      </c>
      <c r="D439" s="36">
        <v>1410.8166666666666</v>
      </c>
      <c r="E439" s="36">
        <v>1371.6333333333332</v>
      </c>
      <c r="F439" s="36">
        <v>1344.9166666666665</v>
      </c>
      <c r="G439" s="36">
        <v>1305.7333333333331</v>
      </c>
      <c r="H439" s="36">
        <v>1437.5333333333333</v>
      </c>
      <c r="I439" s="36">
        <v>1476.7166666666667</v>
      </c>
      <c r="J439" s="36">
        <v>1503.4333333333334</v>
      </c>
      <c r="K439" s="31">
        <v>1450</v>
      </c>
      <c r="L439" s="31">
        <v>1384.1</v>
      </c>
      <c r="M439" s="31">
        <v>2.1239599999999998</v>
      </c>
      <c r="N439" s="1"/>
      <c r="O439" s="1"/>
    </row>
    <row r="440" spans="1:15" ht="12.75" customHeight="1">
      <c r="A440" s="33">
        <v>430</v>
      </c>
      <c r="B440" s="53" t="s">
        <v>487</v>
      </c>
      <c r="C440" s="31">
        <v>591.70000000000005</v>
      </c>
      <c r="D440" s="36">
        <v>596.01666666666677</v>
      </c>
      <c r="E440" s="36">
        <v>584.93333333333351</v>
      </c>
      <c r="F440" s="36">
        <v>578.16666666666674</v>
      </c>
      <c r="G440" s="36">
        <v>567.08333333333348</v>
      </c>
      <c r="H440" s="36">
        <v>602.78333333333353</v>
      </c>
      <c r="I440" s="36">
        <v>613.86666666666679</v>
      </c>
      <c r="J440" s="36">
        <v>620.63333333333355</v>
      </c>
      <c r="K440" s="31">
        <v>607.1</v>
      </c>
      <c r="L440" s="31">
        <v>589.25</v>
      </c>
      <c r="M440" s="31">
        <v>2.3449399999999998</v>
      </c>
      <c r="N440" s="1"/>
      <c r="O440" s="1"/>
    </row>
    <row r="441" spans="1:15" ht="12.75" customHeight="1">
      <c r="A441" s="33">
        <v>431</v>
      </c>
      <c r="B441" s="53" t="s">
        <v>488</v>
      </c>
      <c r="C441" s="31">
        <v>5244.55</v>
      </c>
      <c r="D441" s="36">
        <v>5295.1166666666668</v>
      </c>
      <c r="E441" s="36">
        <v>5177.4333333333334</v>
      </c>
      <c r="F441" s="36">
        <v>5110.3166666666666</v>
      </c>
      <c r="G441" s="36">
        <v>4992.6333333333332</v>
      </c>
      <c r="H441" s="36">
        <v>5362.2333333333336</v>
      </c>
      <c r="I441" s="36">
        <v>5479.9166666666679</v>
      </c>
      <c r="J441" s="36">
        <v>5547.0333333333338</v>
      </c>
      <c r="K441" s="31">
        <v>5412.8</v>
      </c>
      <c r="L441" s="31">
        <v>5228</v>
      </c>
      <c r="M441" s="31">
        <v>0.91327000000000003</v>
      </c>
      <c r="N441" s="1"/>
      <c r="O441" s="1"/>
    </row>
    <row r="442" spans="1:15" ht="12.75" customHeight="1">
      <c r="A442" s="33">
        <v>432</v>
      </c>
      <c r="B442" s="53" t="s">
        <v>489</v>
      </c>
      <c r="C442" s="31">
        <v>990.3</v>
      </c>
      <c r="D442" s="36">
        <v>988.66666666666663</v>
      </c>
      <c r="E442" s="36">
        <v>967.63333333333321</v>
      </c>
      <c r="F442" s="36">
        <v>944.96666666666658</v>
      </c>
      <c r="G442" s="36">
        <v>923.93333333333317</v>
      </c>
      <c r="H442" s="36">
        <v>1011.3333333333333</v>
      </c>
      <c r="I442" s="36">
        <v>1032.3666666666668</v>
      </c>
      <c r="J442" s="36">
        <v>1055.0333333333333</v>
      </c>
      <c r="K442" s="31">
        <v>1009.7</v>
      </c>
      <c r="L442" s="31">
        <v>966</v>
      </c>
      <c r="M442" s="31">
        <v>10.28041</v>
      </c>
      <c r="N442" s="1"/>
      <c r="O442" s="1"/>
    </row>
    <row r="443" spans="1:15" ht="12.75" customHeight="1">
      <c r="A443" s="33">
        <v>433</v>
      </c>
      <c r="B443" s="53" t="s">
        <v>490</v>
      </c>
      <c r="C443" s="31">
        <v>67.98</v>
      </c>
      <c r="D443" s="36">
        <v>68.396666666666661</v>
      </c>
      <c r="E443" s="36">
        <v>65.803333333333327</v>
      </c>
      <c r="F443" s="36">
        <v>63.626666666666665</v>
      </c>
      <c r="G443" s="36">
        <v>61.033333333333331</v>
      </c>
      <c r="H443" s="36">
        <v>70.573333333333323</v>
      </c>
      <c r="I443" s="36">
        <v>73.166666666666657</v>
      </c>
      <c r="J443" s="36">
        <v>75.34333333333332</v>
      </c>
      <c r="K443" s="31">
        <v>70.989999999999995</v>
      </c>
      <c r="L443" s="31">
        <v>66.22</v>
      </c>
      <c r="M443" s="31">
        <v>1348.2465</v>
      </c>
      <c r="N443" s="1"/>
      <c r="O443" s="1"/>
    </row>
    <row r="444" spans="1:15" ht="12.75" customHeight="1">
      <c r="A444" s="33">
        <v>434</v>
      </c>
      <c r="B444" s="53" t="s">
        <v>491</v>
      </c>
      <c r="C444" s="31">
        <v>729.15</v>
      </c>
      <c r="D444" s="36">
        <v>738.44999999999993</v>
      </c>
      <c r="E444" s="36">
        <v>712.49999999999989</v>
      </c>
      <c r="F444" s="36">
        <v>695.84999999999991</v>
      </c>
      <c r="G444" s="36">
        <v>669.89999999999986</v>
      </c>
      <c r="H444" s="36">
        <v>755.09999999999991</v>
      </c>
      <c r="I444" s="36">
        <v>781.05</v>
      </c>
      <c r="J444" s="36">
        <v>797.69999999999993</v>
      </c>
      <c r="K444" s="31">
        <v>764.4</v>
      </c>
      <c r="L444" s="31">
        <v>721.8</v>
      </c>
      <c r="M444" s="31">
        <v>31.23293</v>
      </c>
      <c r="N444" s="1"/>
      <c r="O444" s="1"/>
    </row>
    <row r="445" spans="1:15" ht="12.75" customHeight="1">
      <c r="A445" s="33">
        <v>435</v>
      </c>
      <c r="B445" s="53" t="s">
        <v>216</v>
      </c>
      <c r="C445" s="31">
        <v>828.5</v>
      </c>
      <c r="D445" s="36">
        <v>823.75</v>
      </c>
      <c r="E445" s="36">
        <v>812.5</v>
      </c>
      <c r="F445" s="36">
        <v>796.5</v>
      </c>
      <c r="G445" s="36">
        <v>785.25</v>
      </c>
      <c r="H445" s="36">
        <v>839.75</v>
      </c>
      <c r="I445" s="36">
        <v>851</v>
      </c>
      <c r="J445" s="36">
        <v>867</v>
      </c>
      <c r="K445" s="31">
        <v>835</v>
      </c>
      <c r="L445" s="31">
        <v>807.75</v>
      </c>
      <c r="M445" s="31">
        <v>14.848839999999999</v>
      </c>
      <c r="N445" s="1"/>
      <c r="O445" s="1"/>
    </row>
    <row r="446" spans="1:15" ht="12.75" customHeight="1">
      <c r="A446" s="33">
        <v>436</v>
      </c>
      <c r="B446" s="53" t="s">
        <v>833</v>
      </c>
      <c r="C446" s="31">
        <v>500.8</v>
      </c>
      <c r="D446" s="36">
        <v>500.09999999999997</v>
      </c>
      <c r="E446" s="36">
        <v>494.49999999999994</v>
      </c>
      <c r="F446" s="36">
        <v>488.2</v>
      </c>
      <c r="G446" s="36">
        <v>482.59999999999997</v>
      </c>
      <c r="H446" s="36">
        <v>506.39999999999992</v>
      </c>
      <c r="I446" s="36">
        <v>511.99999999999994</v>
      </c>
      <c r="J446" s="36">
        <v>518.29999999999995</v>
      </c>
      <c r="K446" s="31">
        <v>505.7</v>
      </c>
      <c r="L446" s="31">
        <v>493.8</v>
      </c>
      <c r="M446" s="31">
        <v>6.8409700000000004</v>
      </c>
      <c r="N446" s="1"/>
      <c r="O446" s="1"/>
    </row>
    <row r="447" spans="1:15" ht="12.75" customHeight="1">
      <c r="A447" s="33">
        <v>437</v>
      </c>
      <c r="B447" s="53" t="s">
        <v>492</v>
      </c>
      <c r="C447" s="31">
        <v>46.12</v>
      </c>
      <c r="D447" s="36">
        <v>46.473333333333336</v>
      </c>
      <c r="E447" s="36">
        <v>45.346666666666671</v>
      </c>
      <c r="F447" s="36">
        <v>44.573333333333338</v>
      </c>
      <c r="G447" s="36">
        <v>43.446666666666673</v>
      </c>
      <c r="H447" s="36">
        <v>47.24666666666667</v>
      </c>
      <c r="I447" s="36">
        <v>48.373333333333335</v>
      </c>
      <c r="J447" s="36">
        <v>49.146666666666668</v>
      </c>
      <c r="K447" s="31">
        <v>47.6</v>
      </c>
      <c r="L447" s="31">
        <v>45.7</v>
      </c>
      <c r="M447" s="31">
        <v>98.878129999999999</v>
      </c>
      <c r="N447" s="1"/>
      <c r="O447" s="1"/>
    </row>
    <row r="448" spans="1:15" ht="12.75" customHeight="1">
      <c r="A448" s="33">
        <v>438</v>
      </c>
      <c r="B448" s="53" t="s">
        <v>228</v>
      </c>
      <c r="C448" s="31">
        <v>2584.1999999999998</v>
      </c>
      <c r="D448" s="36">
        <v>2568.7833333333333</v>
      </c>
      <c r="E448" s="36">
        <v>2535.4166666666665</v>
      </c>
      <c r="F448" s="36">
        <v>2486.6333333333332</v>
      </c>
      <c r="G448" s="36">
        <v>2453.2666666666664</v>
      </c>
      <c r="H448" s="36">
        <v>2617.5666666666666</v>
      </c>
      <c r="I448" s="36">
        <v>2650.9333333333334</v>
      </c>
      <c r="J448" s="36">
        <v>2699.7166666666667</v>
      </c>
      <c r="K448" s="31">
        <v>2602.15</v>
      </c>
      <c r="L448" s="31">
        <v>2520</v>
      </c>
      <c r="M448" s="31">
        <v>24.774550000000001</v>
      </c>
      <c r="N448" s="1"/>
      <c r="O448" s="1"/>
    </row>
    <row r="449" spans="1:15" ht="12.75" customHeight="1">
      <c r="A449" s="33">
        <v>439</v>
      </c>
      <c r="B449" s="53" t="s">
        <v>876</v>
      </c>
      <c r="C449" s="31">
        <v>192.16</v>
      </c>
      <c r="D449" s="36">
        <v>193.06666666666669</v>
      </c>
      <c r="E449" s="36">
        <v>189.43333333333339</v>
      </c>
      <c r="F449" s="36">
        <v>186.70666666666671</v>
      </c>
      <c r="G449" s="36">
        <v>183.07333333333341</v>
      </c>
      <c r="H449" s="36">
        <v>195.79333333333338</v>
      </c>
      <c r="I449" s="36">
        <v>199.42666666666665</v>
      </c>
      <c r="J449" s="36">
        <v>202.15333333333336</v>
      </c>
      <c r="K449" s="31">
        <v>196.7</v>
      </c>
      <c r="L449" s="31">
        <v>190.34</v>
      </c>
      <c r="M449" s="31">
        <v>15.07011</v>
      </c>
      <c r="N449" s="1"/>
      <c r="O449" s="1"/>
    </row>
    <row r="450" spans="1:15" ht="12.75" customHeight="1">
      <c r="A450" s="33">
        <v>440</v>
      </c>
      <c r="B450" s="53" t="s">
        <v>877</v>
      </c>
      <c r="C450" s="31">
        <v>455.7</v>
      </c>
      <c r="D450" s="36">
        <v>458.91666666666669</v>
      </c>
      <c r="E450" s="36">
        <v>451.43333333333339</v>
      </c>
      <c r="F450" s="36">
        <v>447.16666666666669</v>
      </c>
      <c r="G450" s="36">
        <v>439.68333333333339</v>
      </c>
      <c r="H450" s="36">
        <v>463.18333333333339</v>
      </c>
      <c r="I450" s="36">
        <v>470.66666666666663</v>
      </c>
      <c r="J450" s="36">
        <v>474.93333333333339</v>
      </c>
      <c r="K450" s="31">
        <v>466.4</v>
      </c>
      <c r="L450" s="31">
        <v>454.65</v>
      </c>
      <c r="M450" s="31">
        <v>1.22688</v>
      </c>
      <c r="N450" s="1"/>
      <c r="O450" s="1"/>
    </row>
    <row r="451" spans="1:15" ht="12.75" customHeight="1">
      <c r="A451" s="33">
        <v>441</v>
      </c>
      <c r="B451" s="53" t="s">
        <v>493</v>
      </c>
      <c r="C451" s="31">
        <v>977.5</v>
      </c>
      <c r="D451" s="36">
        <v>983.48333333333323</v>
      </c>
      <c r="E451" s="36">
        <v>963.01666666666642</v>
      </c>
      <c r="F451" s="36">
        <v>948.53333333333319</v>
      </c>
      <c r="G451" s="36">
        <v>928.06666666666638</v>
      </c>
      <c r="H451" s="36">
        <v>997.96666666666647</v>
      </c>
      <c r="I451" s="36">
        <v>1018.4333333333334</v>
      </c>
      <c r="J451" s="36">
        <v>1032.9166666666665</v>
      </c>
      <c r="K451" s="31">
        <v>1003.95</v>
      </c>
      <c r="L451" s="31">
        <v>969</v>
      </c>
      <c r="M451" s="31">
        <v>7.28322</v>
      </c>
      <c r="N451" s="1"/>
      <c r="O451" s="1"/>
    </row>
    <row r="452" spans="1:15" ht="12.75" customHeight="1">
      <c r="A452" s="33">
        <v>442</v>
      </c>
      <c r="B452" s="53" t="s">
        <v>217</v>
      </c>
      <c r="C452" s="31">
        <v>1103.75</v>
      </c>
      <c r="D452" s="36">
        <v>1110.6499999999999</v>
      </c>
      <c r="E452" s="36">
        <v>1088.2999999999997</v>
      </c>
      <c r="F452" s="36">
        <v>1072.8499999999999</v>
      </c>
      <c r="G452" s="36">
        <v>1050.4999999999998</v>
      </c>
      <c r="H452" s="36">
        <v>1126.0999999999997</v>
      </c>
      <c r="I452" s="36">
        <v>1148.4499999999996</v>
      </c>
      <c r="J452" s="36">
        <v>1163.8999999999996</v>
      </c>
      <c r="K452" s="31">
        <v>1133</v>
      </c>
      <c r="L452" s="31">
        <v>1095.2</v>
      </c>
      <c r="M452" s="31">
        <v>8.7225000000000001</v>
      </c>
      <c r="N452" s="1"/>
      <c r="O452" s="1"/>
    </row>
    <row r="453" spans="1:15" ht="12.75" customHeight="1">
      <c r="A453" s="33">
        <v>443</v>
      </c>
      <c r="B453" s="53" t="s">
        <v>218</v>
      </c>
      <c r="C453" s="31">
        <v>1970.85</v>
      </c>
      <c r="D453" s="36">
        <v>1977.7833333333335</v>
      </c>
      <c r="E453" s="36">
        <v>1949.7166666666672</v>
      </c>
      <c r="F453" s="36">
        <v>1928.5833333333337</v>
      </c>
      <c r="G453" s="36">
        <v>1900.5166666666673</v>
      </c>
      <c r="H453" s="36">
        <v>1998.916666666667</v>
      </c>
      <c r="I453" s="36">
        <v>2026.9833333333331</v>
      </c>
      <c r="J453" s="36">
        <v>2048.1166666666668</v>
      </c>
      <c r="K453" s="31">
        <v>2005.85</v>
      </c>
      <c r="L453" s="31">
        <v>1956.65</v>
      </c>
      <c r="M453" s="31">
        <v>6.0124399999999998</v>
      </c>
      <c r="N453" s="1"/>
      <c r="O453" s="1"/>
    </row>
    <row r="454" spans="1:15" ht="12.75" customHeight="1">
      <c r="A454" s="33">
        <v>444</v>
      </c>
      <c r="B454" s="53" t="s">
        <v>223</v>
      </c>
      <c r="C454" s="31">
        <v>4397.1000000000004</v>
      </c>
      <c r="D454" s="36">
        <v>4393.8166666666666</v>
      </c>
      <c r="E454" s="36">
        <v>4368.333333333333</v>
      </c>
      <c r="F454" s="36">
        <v>4339.5666666666666</v>
      </c>
      <c r="G454" s="36">
        <v>4314.083333333333</v>
      </c>
      <c r="H454" s="36">
        <v>4422.583333333333</v>
      </c>
      <c r="I454" s="36">
        <v>4448.0666666666666</v>
      </c>
      <c r="J454" s="36">
        <v>4476.833333333333</v>
      </c>
      <c r="K454" s="31">
        <v>4419.3</v>
      </c>
      <c r="L454" s="31">
        <v>4365.05</v>
      </c>
      <c r="M454" s="31">
        <v>22.02244</v>
      </c>
      <c r="N454" s="1"/>
      <c r="O454" s="1"/>
    </row>
    <row r="455" spans="1:15" ht="12.75" customHeight="1">
      <c r="A455" s="33">
        <v>445</v>
      </c>
      <c r="B455" s="53" t="s">
        <v>219</v>
      </c>
      <c r="C455" s="31">
        <v>1208.3499999999999</v>
      </c>
      <c r="D455" s="36">
        <v>1204.1166666666666</v>
      </c>
      <c r="E455" s="36">
        <v>1192.2333333333331</v>
      </c>
      <c r="F455" s="36">
        <v>1176.1166666666666</v>
      </c>
      <c r="G455" s="36">
        <v>1164.2333333333331</v>
      </c>
      <c r="H455" s="36">
        <v>1220.2333333333331</v>
      </c>
      <c r="I455" s="36">
        <v>1232.1166666666668</v>
      </c>
      <c r="J455" s="36">
        <v>1248.2333333333331</v>
      </c>
      <c r="K455" s="31">
        <v>1216</v>
      </c>
      <c r="L455" s="31">
        <v>1188</v>
      </c>
      <c r="M455" s="31">
        <v>16.753630000000001</v>
      </c>
      <c r="N455" s="1"/>
      <c r="O455" s="1"/>
    </row>
    <row r="456" spans="1:15" ht="12.75" customHeight="1">
      <c r="A456" s="33">
        <v>446</v>
      </c>
      <c r="B456" s="53" t="s">
        <v>291</v>
      </c>
      <c r="C456" s="31">
        <v>6942.95</v>
      </c>
      <c r="D456" s="36">
        <v>6958.05</v>
      </c>
      <c r="E456" s="36">
        <v>6904.25</v>
      </c>
      <c r="F456" s="36">
        <v>6865.55</v>
      </c>
      <c r="G456" s="36">
        <v>6811.75</v>
      </c>
      <c r="H456" s="36">
        <v>6996.75</v>
      </c>
      <c r="I456" s="36">
        <v>7050.5500000000011</v>
      </c>
      <c r="J456" s="36">
        <v>7089.25</v>
      </c>
      <c r="K456" s="31">
        <v>7011.85</v>
      </c>
      <c r="L456" s="31">
        <v>6919.35</v>
      </c>
      <c r="M456" s="31">
        <v>0.55664999999999998</v>
      </c>
      <c r="N456" s="1"/>
      <c r="O456" s="1"/>
    </row>
    <row r="457" spans="1:15" ht="12.75" customHeight="1">
      <c r="A457" s="33">
        <v>447</v>
      </c>
      <c r="B457" s="53" t="s">
        <v>494</v>
      </c>
      <c r="C457" s="31">
        <v>6280.35</v>
      </c>
      <c r="D457" s="36">
        <v>6314.45</v>
      </c>
      <c r="E457" s="36">
        <v>6227.9</v>
      </c>
      <c r="F457" s="36">
        <v>6175.45</v>
      </c>
      <c r="G457" s="36">
        <v>6088.9</v>
      </c>
      <c r="H457" s="36">
        <v>6366.9</v>
      </c>
      <c r="I457" s="36">
        <v>6453.4500000000007</v>
      </c>
      <c r="J457" s="36">
        <v>6505.9</v>
      </c>
      <c r="K457" s="31">
        <v>6401</v>
      </c>
      <c r="L457" s="31">
        <v>6262</v>
      </c>
      <c r="M457" s="31">
        <v>0.23094000000000001</v>
      </c>
      <c r="N457" s="1"/>
      <c r="O457" s="1"/>
    </row>
    <row r="458" spans="1:15" ht="12.75" customHeight="1">
      <c r="A458" s="33">
        <v>448</v>
      </c>
      <c r="B458" s="53" t="s">
        <v>495</v>
      </c>
      <c r="C458" s="31">
        <v>783.55</v>
      </c>
      <c r="D458" s="36">
        <v>788.11666666666667</v>
      </c>
      <c r="E458" s="36">
        <v>773.43333333333339</v>
      </c>
      <c r="F458" s="36">
        <v>763.31666666666672</v>
      </c>
      <c r="G458" s="36">
        <v>748.63333333333344</v>
      </c>
      <c r="H458" s="36">
        <v>798.23333333333335</v>
      </c>
      <c r="I458" s="36">
        <v>812.91666666666652</v>
      </c>
      <c r="J458" s="36">
        <v>823.0333333333333</v>
      </c>
      <c r="K458" s="31">
        <v>802.8</v>
      </c>
      <c r="L458" s="31">
        <v>778</v>
      </c>
      <c r="M458" s="31">
        <v>17.009370000000001</v>
      </c>
      <c r="N458" s="1"/>
      <c r="O458" s="1"/>
    </row>
    <row r="459" spans="1:15" ht="12.75" customHeight="1">
      <c r="A459" s="33">
        <v>449</v>
      </c>
      <c r="B459" s="53" t="s">
        <v>220</v>
      </c>
      <c r="C459" s="31">
        <v>1144.4000000000001</v>
      </c>
      <c r="D459" s="36">
        <v>1152.3</v>
      </c>
      <c r="E459" s="36">
        <v>1128.5999999999999</v>
      </c>
      <c r="F459" s="36">
        <v>1112.8</v>
      </c>
      <c r="G459" s="36">
        <v>1089.0999999999999</v>
      </c>
      <c r="H459" s="36">
        <v>1168.0999999999999</v>
      </c>
      <c r="I459" s="36">
        <v>1191.8000000000002</v>
      </c>
      <c r="J459" s="36">
        <v>1207.5999999999999</v>
      </c>
      <c r="K459" s="31">
        <v>1176</v>
      </c>
      <c r="L459" s="31">
        <v>1136.5</v>
      </c>
      <c r="M459" s="31">
        <v>143.75948</v>
      </c>
      <c r="N459" s="1"/>
      <c r="O459" s="1"/>
    </row>
    <row r="460" spans="1:15" ht="12.75" customHeight="1">
      <c r="A460" s="33">
        <v>450</v>
      </c>
      <c r="B460" s="53" t="s">
        <v>221</v>
      </c>
      <c r="C460" s="31">
        <v>464.4</v>
      </c>
      <c r="D460" s="36">
        <v>461.43333333333334</v>
      </c>
      <c r="E460" s="36">
        <v>457.01666666666665</v>
      </c>
      <c r="F460" s="36">
        <v>449.63333333333333</v>
      </c>
      <c r="G460" s="36">
        <v>445.21666666666664</v>
      </c>
      <c r="H460" s="36">
        <v>468.81666666666666</v>
      </c>
      <c r="I460" s="36">
        <v>473.23333333333329</v>
      </c>
      <c r="J460" s="36">
        <v>480.61666666666667</v>
      </c>
      <c r="K460" s="31">
        <v>465.85</v>
      </c>
      <c r="L460" s="31">
        <v>454.05</v>
      </c>
      <c r="M460" s="31">
        <v>340.19551999999999</v>
      </c>
      <c r="N460" s="1"/>
      <c r="O460" s="1"/>
    </row>
    <row r="461" spans="1:15" ht="12.75" customHeight="1">
      <c r="A461" s="33">
        <v>451</v>
      </c>
      <c r="B461" s="53" t="s">
        <v>222</v>
      </c>
      <c r="C461" s="31">
        <v>163.06</v>
      </c>
      <c r="D461" s="36">
        <v>164.30333333333331</v>
      </c>
      <c r="E461" s="36">
        <v>159.65666666666664</v>
      </c>
      <c r="F461" s="36">
        <v>156.25333333333333</v>
      </c>
      <c r="G461" s="36">
        <v>151.60666666666665</v>
      </c>
      <c r="H461" s="36">
        <v>167.70666666666662</v>
      </c>
      <c r="I461" s="36">
        <v>172.35333333333332</v>
      </c>
      <c r="J461" s="36">
        <v>175.7566666666666</v>
      </c>
      <c r="K461" s="31">
        <v>168.95</v>
      </c>
      <c r="L461" s="31">
        <v>160.9</v>
      </c>
      <c r="M461" s="31">
        <v>1183.41338</v>
      </c>
      <c r="N461" s="1"/>
      <c r="O461" s="1"/>
    </row>
    <row r="462" spans="1:15" ht="12.75" customHeight="1">
      <c r="A462" s="33">
        <v>452</v>
      </c>
      <c r="B462" s="53" t="s">
        <v>878</v>
      </c>
      <c r="C462" s="31">
        <v>995.4</v>
      </c>
      <c r="D462" s="36">
        <v>997.80000000000007</v>
      </c>
      <c r="E462" s="36">
        <v>991.60000000000014</v>
      </c>
      <c r="F462" s="36">
        <v>987.80000000000007</v>
      </c>
      <c r="G462" s="36">
        <v>981.60000000000014</v>
      </c>
      <c r="H462" s="36">
        <v>1001.6000000000001</v>
      </c>
      <c r="I462" s="36">
        <v>1007.8000000000002</v>
      </c>
      <c r="J462" s="36">
        <v>1011.6000000000001</v>
      </c>
      <c r="K462" s="31">
        <v>1004</v>
      </c>
      <c r="L462" s="31">
        <v>994</v>
      </c>
      <c r="M462" s="31">
        <v>5.7883699999999996</v>
      </c>
      <c r="N462" s="1"/>
      <c r="O462" s="1"/>
    </row>
    <row r="463" spans="1:15" ht="12.75" customHeight="1">
      <c r="A463" s="33">
        <v>453</v>
      </c>
      <c r="B463" s="53" t="s">
        <v>292</v>
      </c>
      <c r="C463" s="31">
        <v>93.04</v>
      </c>
      <c r="D463" s="36">
        <v>94.106666666666669</v>
      </c>
      <c r="E463" s="36">
        <v>90.643333333333345</v>
      </c>
      <c r="F463" s="36">
        <v>88.24666666666667</v>
      </c>
      <c r="G463" s="36">
        <v>84.783333333333346</v>
      </c>
      <c r="H463" s="36">
        <v>96.503333333333345</v>
      </c>
      <c r="I463" s="36">
        <v>99.966666666666683</v>
      </c>
      <c r="J463" s="36">
        <v>102.36333333333334</v>
      </c>
      <c r="K463" s="31">
        <v>97.57</v>
      </c>
      <c r="L463" s="31">
        <v>91.71</v>
      </c>
      <c r="M463" s="31">
        <v>114.42897000000001</v>
      </c>
      <c r="N463" s="1"/>
      <c r="O463" s="1"/>
    </row>
    <row r="464" spans="1:15" ht="12.75" customHeight="1">
      <c r="A464" s="33">
        <v>454</v>
      </c>
      <c r="B464" s="53" t="s">
        <v>224</v>
      </c>
      <c r="C464" s="31">
        <v>1544.45</v>
      </c>
      <c r="D464" s="36">
        <v>1550.3499999999997</v>
      </c>
      <c r="E464" s="36">
        <v>1531.6999999999994</v>
      </c>
      <c r="F464" s="36">
        <v>1518.9499999999996</v>
      </c>
      <c r="G464" s="36">
        <v>1500.2999999999993</v>
      </c>
      <c r="H464" s="36">
        <v>1563.0999999999995</v>
      </c>
      <c r="I464" s="36">
        <v>1581.7499999999995</v>
      </c>
      <c r="J464" s="36">
        <v>1594.4999999999995</v>
      </c>
      <c r="K464" s="31">
        <v>1569</v>
      </c>
      <c r="L464" s="31">
        <v>1537.6</v>
      </c>
      <c r="M464" s="31">
        <v>13.15921</v>
      </c>
      <c r="N464" s="1"/>
      <c r="O464" s="1"/>
    </row>
    <row r="465" spans="1:15" ht="12.75" customHeight="1">
      <c r="A465" s="33">
        <v>455</v>
      </c>
      <c r="B465" s="53" t="s">
        <v>496</v>
      </c>
      <c r="C465" s="31">
        <v>1230.2</v>
      </c>
      <c r="D465" s="36">
        <v>1240.1666666666667</v>
      </c>
      <c r="E465" s="36">
        <v>1212.5833333333335</v>
      </c>
      <c r="F465" s="36">
        <v>1194.9666666666667</v>
      </c>
      <c r="G465" s="36">
        <v>1167.3833333333334</v>
      </c>
      <c r="H465" s="36">
        <v>1257.7833333333335</v>
      </c>
      <c r="I465" s="36">
        <v>1285.366666666667</v>
      </c>
      <c r="J465" s="36">
        <v>1302.9833333333336</v>
      </c>
      <c r="K465" s="31">
        <v>1267.75</v>
      </c>
      <c r="L465" s="31">
        <v>1222.55</v>
      </c>
      <c r="M465" s="31">
        <v>2.6953800000000001</v>
      </c>
      <c r="N465" s="1"/>
      <c r="O465" s="1"/>
    </row>
    <row r="466" spans="1:15" ht="12.75" customHeight="1">
      <c r="A466" s="33">
        <v>456</v>
      </c>
      <c r="B466" s="53" t="s">
        <v>497</v>
      </c>
      <c r="C466" s="31">
        <v>279.85000000000002</v>
      </c>
      <c r="D466" s="36">
        <v>286.76666666666665</v>
      </c>
      <c r="E466" s="36">
        <v>271.58333333333331</v>
      </c>
      <c r="F466" s="36">
        <v>263.31666666666666</v>
      </c>
      <c r="G466" s="36">
        <v>248.13333333333333</v>
      </c>
      <c r="H466" s="36">
        <v>295.0333333333333</v>
      </c>
      <c r="I466" s="36">
        <v>310.2166666666667</v>
      </c>
      <c r="J466" s="36">
        <v>318.48333333333329</v>
      </c>
      <c r="K466" s="31">
        <v>301.95</v>
      </c>
      <c r="L466" s="31">
        <v>278.5</v>
      </c>
      <c r="M466" s="31">
        <v>74.938810000000004</v>
      </c>
      <c r="N466" s="1"/>
      <c r="O466" s="1"/>
    </row>
    <row r="467" spans="1:15" ht="12.75" customHeight="1">
      <c r="A467" s="33">
        <v>457</v>
      </c>
      <c r="B467" s="53" t="s">
        <v>202</v>
      </c>
      <c r="C467" s="31">
        <v>825.1</v>
      </c>
      <c r="D467" s="36">
        <v>824.9</v>
      </c>
      <c r="E467" s="36">
        <v>819</v>
      </c>
      <c r="F467" s="36">
        <v>812.9</v>
      </c>
      <c r="G467" s="36">
        <v>807</v>
      </c>
      <c r="H467" s="36">
        <v>831</v>
      </c>
      <c r="I467" s="36">
        <v>836.89999999999986</v>
      </c>
      <c r="J467" s="36">
        <v>843</v>
      </c>
      <c r="K467" s="31">
        <v>830.8</v>
      </c>
      <c r="L467" s="31">
        <v>818.8</v>
      </c>
      <c r="M467" s="31">
        <v>7.4258699999999997</v>
      </c>
      <c r="N467" s="1"/>
      <c r="O467" s="1"/>
    </row>
    <row r="468" spans="1:15" ht="12.75" customHeight="1">
      <c r="A468" s="33">
        <v>458</v>
      </c>
      <c r="B468" s="53" t="s">
        <v>498</v>
      </c>
      <c r="C468" s="31">
        <v>5180.2</v>
      </c>
      <c r="D468" s="36">
        <v>5151.05</v>
      </c>
      <c r="E468" s="36">
        <v>5087.05</v>
      </c>
      <c r="F468" s="36">
        <v>4993.8999999999996</v>
      </c>
      <c r="G468" s="36">
        <v>4929.8999999999996</v>
      </c>
      <c r="H468" s="36">
        <v>5244.2000000000007</v>
      </c>
      <c r="I468" s="36">
        <v>5308.2000000000007</v>
      </c>
      <c r="J468" s="36">
        <v>5401.3500000000013</v>
      </c>
      <c r="K468" s="31">
        <v>5215.05</v>
      </c>
      <c r="L468" s="31">
        <v>5057.8999999999996</v>
      </c>
      <c r="M468" s="31">
        <v>0.88390000000000002</v>
      </c>
      <c r="N468" s="1"/>
      <c r="O468" s="1"/>
    </row>
    <row r="469" spans="1:15" ht="12.75" customHeight="1">
      <c r="A469" s="33">
        <v>459</v>
      </c>
      <c r="B469" s="53" t="s">
        <v>499</v>
      </c>
      <c r="C469" s="31">
        <v>4325.6499999999996</v>
      </c>
      <c r="D469" s="36">
        <v>4325.3666666666659</v>
      </c>
      <c r="E469" s="36">
        <v>4268.2333333333318</v>
      </c>
      <c r="F469" s="36">
        <v>4210.8166666666657</v>
      </c>
      <c r="G469" s="36">
        <v>4153.6833333333316</v>
      </c>
      <c r="H469" s="36">
        <v>4382.7833333333319</v>
      </c>
      <c r="I469" s="36">
        <v>4439.9166666666652</v>
      </c>
      <c r="J469" s="36">
        <v>4497.3333333333321</v>
      </c>
      <c r="K469" s="31">
        <v>4382.5</v>
      </c>
      <c r="L469" s="31">
        <v>4267.95</v>
      </c>
      <c r="M469" s="31">
        <v>1.2963199999999999</v>
      </c>
      <c r="N469" s="1"/>
      <c r="O469" s="1"/>
    </row>
    <row r="470" spans="1:15" ht="12.75" customHeight="1">
      <c r="A470" s="33">
        <v>460</v>
      </c>
      <c r="B470" s="53" t="s">
        <v>879</v>
      </c>
      <c r="C470" s="31">
        <v>1568.95</v>
      </c>
      <c r="D470" s="36">
        <v>1588.5666666666666</v>
      </c>
      <c r="E470" s="36">
        <v>1540.3833333333332</v>
      </c>
      <c r="F470" s="36">
        <v>1511.8166666666666</v>
      </c>
      <c r="G470" s="36">
        <v>1463.6333333333332</v>
      </c>
      <c r="H470" s="36">
        <v>1617.1333333333332</v>
      </c>
      <c r="I470" s="36">
        <v>1665.3166666666666</v>
      </c>
      <c r="J470" s="36">
        <v>1693.8833333333332</v>
      </c>
      <c r="K470" s="31">
        <v>1636.75</v>
      </c>
      <c r="L470" s="31">
        <v>1560</v>
      </c>
      <c r="M470" s="31">
        <v>13.92141</v>
      </c>
      <c r="N470" s="1"/>
      <c r="O470" s="1"/>
    </row>
    <row r="471" spans="1:15" ht="12.75" customHeight="1">
      <c r="A471" s="33">
        <v>461</v>
      </c>
      <c r="B471" s="53" t="s">
        <v>225</v>
      </c>
      <c r="C471" s="31">
        <v>3468.35</v>
      </c>
      <c r="D471" s="36">
        <v>3467.6166666666668</v>
      </c>
      <c r="E471" s="36">
        <v>3443.2333333333336</v>
      </c>
      <c r="F471" s="36">
        <v>3418.1166666666668</v>
      </c>
      <c r="G471" s="36">
        <v>3393.7333333333336</v>
      </c>
      <c r="H471" s="36">
        <v>3492.7333333333336</v>
      </c>
      <c r="I471" s="36">
        <v>3517.1166666666668</v>
      </c>
      <c r="J471" s="36">
        <v>3542.2333333333336</v>
      </c>
      <c r="K471" s="31">
        <v>3492</v>
      </c>
      <c r="L471" s="31">
        <v>3442.5</v>
      </c>
      <c r="M471" s="31">
        <v>8.7939900000000009</v>
      </c>
      <c r="N471" s="1"/>
      <c r="O471" s="1"/>
    </row>
    <row r="472" spans="1:15" ht="12.75" customHeight="1">
      <c r="A472" s="33">
        <v>462</v>
      </c>
      <c r="B472" s="53" t="s">
        <v>226</v>
      </c>
      <c r="C472" s="31">
        <v>3205</v>
      </c>
      <c r="D472" s="36">
        <v>3207.1333333333337</v>
      </c>
      <c r="E472" s="36">
        <v>3157.9166666666674</v>
      </c>
      <c r="F472" s="36">
        <v>3110.8333333333339</v>
      </c>
      <c r="G472" s="36">
        <v>3061.6166666666677</v>
      </c>
      <c r="H472" s="36">
        <v>3254.2166666666672</v>
      </c>
      <c r="I472" s="36">
        <v>3303.4333333333334</v>
      </c>
      <c r="J472" s="36">
        <v>3350.5166666666669</v>
      </c>
      <c r="K472" s="31">
        <v>3256.35</v>
      </c>
      <c r="L472" s="31">
        <v>3160.05</v>
      </c>
      <c r="M472" s="31">
        <v>4.0074500000000004</v>
      </c>
      <c r="N472" s="1"/>
      <c r="O472" s="1"/>
    </row>
    <row r="473" spans="1:15" ht="12.75" customHeight="1">
      <c r="A473" s="33">
        <v>463</v>
      </c>
      <c r="B473" s="53" t="s">
        <v>293</v>
      </c>
      <c r="C473" s="31">
        <v>1827.3</v>
      </c>
      <c r="D473" s="36">
        <v>1841.1000000000001</v>
      </c>
      <c r="E473" s="36">
        <v>1786.2000000000003</v>
      </c>
      <c r="F473" s="36">
        <v>1745.1000000000001</v>
      </c>
      <c r="G473" s="36">
        <v>1690.2000000000003</v>
      </c>
      <c r="H473" s="36">
        <v>1882.2000000000003</v>
      </c>
      <c r="I473" s="36">
        <v>1937.1000000000004</v>
      </c>
      <c r="J473" s="36">
        <v>1978.2000000000003</v>
      </c>
      <c r="K473" s="31">
        <v>1896</v>
      </c>
      <c r="L473" s="31">
        <v>1800</v>
      </c>
      <c r="M473" s="31">
        <v>37.468809999999998</v>
      </c>
      <c r="N473" s="1"/>
      <c r="O473" s="1"/>
    </row>
    <row r="474" spans="1:15" ht="12.75" customHeight="1">
      <c r="A474" s="33">
        <v>464</v>
      </c>
      <c r="B474" s="53" t="s">
        <v>227</v>
      </c>
      <c r="C474" s="31">
        <v>5770.8</v>
      </c>
      <c r="D474" s="36">
        <v>5795.916666666667</v>
      </c>
      <c r="E474" s="36">
        <v>5697.8333333333339</v>
      </c>
      <c r="F474" s="36">
        <v>5624.8666666666668</v>
      </c>
      <c r="G474" s="36">
        <v>5526.7833333333338</v>
      </c>
      <c r="H474" s="36">
        <v>5868.8833333333341</v>
      </c>
      <c r="I474" s="36">
        <v>5966.9666666666681</v>
      </c>
      <c r="J474" s="36">
        <v>6039.9333333333343</v>
      </c>
      <c r="K474" s="31">
        <v>5894</v>
      </c>
      <c r="L474" s="31">
        <v>5722.95</v>
      </c>
      <c r="M474" s="31">
        <v>7.6756200000000003</v>
      </c>
      <c r="N474" s="1"/>
      <c r="O474" s="1"/>
    </row>
    <row r="475" spans="1:15" ht="12.75" customHeight="1">
      <c r="A475" s="33">
        <v>465</v>
      </c>
      <c r="B475" s="53" t="s">
        <v>294</v>
      </c>
      <c r="C475" s="31">
        <v>38.42</v>
      </c>
      <c r="D475" s="36">
        <v>38.803333333333335</v>
      </c>
      <c r="E475" s="36">
        <v>37.926666666666669</v>
      </c>
      <c r="F475" s="36">
        <v>37.433333333333337</v>
      </c>
      <c r="G475" s="36">
        <v>36.556666666666672</v>
      </c>
      <c r="H475" s="36">
        <v>39.296666666666667</v>
      </c>
      <c r="I475" s="36">
        <v>40.173333333333332</v>
      </c>
      <c r="J475" s="36">
        <v>40.666666666666664</v>
      </c>
      <c r="K475" s="31">
        <v>39.68</v>
      </c>
      <c r="L475" s="31">
        <v>38.31</v>
      </c>
      <c r="M475" s="31">
        <v>166.8098</v>
      </c>
      <c r="N475" s="1"/>
      <c r="O475" s="1"/>
    </row>
    <row r="476" spans="1:15" ht="12.75" customHeight="1">
      <c r="A476" s="33">
        <v>466</v>
      </c>
      <c r="B476" s="53" t="s">
        <v>501</v>
      </c>
      <c r="C476" s="31">
        <v>415.75</v>
      </c>
      <c r="D476" s="36">
        <v>418.36666666666662</v>
      </c>
      <c r="E476" s="36">
        <v>410.38333333333321</v>
      </c>
      <c r="F476" s="36">
        <v>405.01666666666659</v>
      </c>
      <c r="G476" s="36">
        <v>397.03333333333319</v>
      </c>
      <c r="H476" s="36">
        <v>423.73333333333323</v>
      </c>
      <c r="I476" s="36">
        <v>431.7166666666667</v>
      </c>
      <c r="J476" s="36">
        <v>437.08333333333326</v>
      </c>
      <c r="K476" s="31">
        <v>426.35</v>
      </c>
      <c r="L476" s="31">
        <v>413</v>
      </c>
      <c r="M476" s="31">
        <v>3.1084700000000001</v>
      </c>
      <c r="N476" s="1"/>
      <c r="O476" s="1"/>
    </row>
    <row r="477" spans="1:15" ht="12.75" customHeight="1">
      <c r="A477" s="33">
        <v>467</v>
      </c>
      <c r="B477" s="31" t="s">
        <v>502</v>
      </c>
      <c r="C477" s="36">
        <v>604.54999999999995</v>
      </c>
      <c r="D477" s="36">
        <v>598.56666666666661</v>
      </c>
      <c r="E477" s="36">
        <v>588.33333333333326</v>
      </c>
      <c r="F477" s="36">
        <v>572.11666666666667</v>
      </c>
      <c r="G477" s="36">
        <v>561.88333333333333</v>
      </c>
      <c r="H477" s="36">
        <v>614.78333333333319</v>
      </c>
      <c r="I477" s="36">
        <v>625.01666666666654</v>
      </c>
      <c r="J477" s="31">
        <v>641.23333333333312</v>
      </c>
      <c r="K477" s="31">
        <v>608.79999999999995</v>
      </c>
      <c r="L477" s="31">
        <v>582.35</v>
      </c>
      <c r="M477" s="53">
        <v>5.8830200000000001</v>
      </c>
      <c r="N477" s="1"/>
      <c r="O477" s="1"/>
    </row>
    <row r="478" spans="1:15" ht="12.75" customHeight="1">
      <c r="A478" s="33">
        <v>468</v>
      </c>
      <c r="B478" s="31" t="s">
        <v>295</v>
      </c>
      <c r="C478" s="36">
        <v>4089.85</v>
      </c>
      <c r="D478" s="36">
        <v>4098.7166666666662</v>
      </c>
      <c r="E478" s="36">
        <v>4026.2833333333328</v>
      </c>
      <c r="F478" s="36">
        <v>3962.7166666666667</v>
      </c>
      <c r="G478" s="36">
        <v>3890.2833333333333</v>
      </c>
      <c r="H478" s="36">
        <v>4162.2833333333328</v>
      </c>
      <c r="I478" s="36">
        <v>4234.7166666666653</v>
      </c>
      <c r="J478" s="31">
        <v>4298.2833333333319</v>
      </c>
      <c r="K478" s="31">
        <v>4171.1499999999996</v>
      </c>
      <c r="L478" s="31">
        <v>4035.15</v>
      </c>
      <c r="M478" s="53">
        <v>2.7818900000000002</v>
      </c>
      <c r="N478" s="1"/>
      <c r="O478" s="1"/>
    </row>
    <row r="479" spans="1:15" ht="12.75" customHeight="1">
      <c r="A479" s="33">
        <v>469</v>
      </c>
      <c r="B479" s="31" t="s">
        <v>503</v>
      </c>
      <c r="C479" s="31">
        <v>55.54</v>
      </c>
      <c r="D479" s="36">
        <v>56.056666666666665</v>
      </c>
      <c r="E479" s="36">
        <v>54.773333333333326</v>
      </c>
      <c r="F479" s="36">
        <v>54.006666666666661</v>
      </c>
      <c r="G479" s="36">
        <v>52.723333333333322</v>
      </c>
      <c r="H479" s="36">
        <v>56.823333333333331</v>
      </c>
      <c r="I479" s="36">
        <v>58.106666666666676</v>
      </c>
      <c r="J479" s="36">
        <v>58.873333333333335</v>
      </c>
      <c r="K479" s="31">
        <v>57.34</v>
      </c>
      <c r="L479" s="31">
        <v>55.29</v>
      </c>
      <c r="M479" s="31">
        <v>85.695310000000006</v>
      </c>
      <c r="N479" s="1"/>
      <c r="O479" s="1"/>
    </row>
    <row r="480" spans="1:15" ht="12.75" customHeight="1">
      <c r="A480" s="33">
        <v>470</v>
      </c>
      <c r="B480" s="31" t="s">
        <v>504</v>
      </c>
      <c r="C480" s="36">
        <v>1038.9000000000001</v>
      </c>
      <c r="D480" s="36">
        <v>1036.3</v>
      </c>
      <c r="E480" s="36">
        <v>1022.6999999999998</v>
      </c>
      <c r="F480" s="36">
        <v>1006.4999999999999</v>
      </c>
      <c r="G480" s="36">
        <v>992.89999999999975</v>
      </c>
      <c r="H480" s="36">
        <v>1052.5</v>
      </c>
      <c r="I480" s="36">
        <v>1066.0999999999999</v>
      </c>
      <c r="J480" s="31">
        <v>1082.3</v>
      </c>
      <c r="K480" s="31">
        <v>1049.9000000000001</v>
      </c>
      <c r="L480" s="31">
        <v>1020.1</v>
      </c>
      <c r="M480" s="53">
        <v>9.2230299999999996</v>
      </c>
      <c r="N480" s="1"/>
      <c r="O480" s="1"/>
    </row>
    <row r="481" spans="1:15" ht="12.75" customHeight="1">
      <c r="A481" s="33">
        <v>471</v>
      </c>
      <c r="B481" s="31" t="s">
        <v>231</v>
      </c>
      <c r="C481" s="31">
        <v>560.45000000000005</v>
      </c>
      <c r="D481" s="36">
        <v>564.85</v>
      </c>
      <c r="E481" s="36">
        <v>552.70000000000005</v>
      </c>
      <c r="F481" s="36">
        <v>544.95000000000005</v>
      </c>
      <c r="G481" s="36">
        <v>532.80000000000007</v>
      </c>
      <c r="H481" s="36">
        <v>572.6</v>
      </c>
      <c r="I481" s="36">
        <v>584.74999999999989</v>
      </c>
      <c r="J481" s="36">
        <v>592.5</v>
      </c>
      <c r="K481" s="31">
        <v>577</v>
      </c>
      <c r="L481" s="31">
        <v>557.1</v>
      </c>
      <c r="M481" s="31">
        <v>19.00787</v>
      </c>
      <c r="N481" s="1"/>
      <c r="O481" s="1"/>
    </row>
    <row r="482" spans="1:15" ht="12.75" customHeight="1">
      <c r="A482" s="33">
        <v>472</v>
      </c>
      <c r="B482" s="31" t="s">
        <v>505</v>
      </c>
      <c r="C482" s="36">
        <v>1028.95</v>
      </c>
      <c r="D482" s="36">
        <v>1035.8833333333334</v>
      </c>
      <c r="E482" s="36">
        <v>1018.6166666666668</v>
      </c>
      <c r="F482" s="36">
        <v>1008.2833333333333</v>
      </c>
      <c r="G482" s="36">
        <v>991.01666666666665</v>
      </c>
      <c r="H482" s="36">
        <v>1046.2166666666669</v>
      </c>
      <c r="I482" s="36">
        <v>1063.4833333333338</v>
      </c>
      <c r="J482" s="36">
        <v>1073.8166666666671</v>
      </c>
      <c r="K482" s="31">
        <v>1053.1500000000001</v>
      </c>
      <c r="L482" s="31">
        <v>1025.55</v>
      </c>
      <c r="M482" s="31">
        <v>2.3001100000000001</v>
      </c>
      <c r="N482" s="1"/>
      <c r="O482" s="1"/>
    </row>
    <row r="483" spans="1:15" ht="12.75" customHeight="1">
      <c r="A483" s="33">
        <v>473</v>
      </c>
      <c r="B483" s="31" t="s">
        <v>834</v>
      </c>
      <c r="C483" s="31">
        <v>45.11</v>
      </c>
      <c r="D483" s="36">
        <v>45.206666666666671</v>
      </c>
      <c r="E483" s="36">
        <v>44.713333333333338</v>
      </c>
      <c r="F483" s="36">
        <v>44.31666666666667</v>
      </c>
      <c r="G483" s="36">
        <v>43.823333333333338</v>
      </c>
      <c r="H483" s="36">
        <v>45.603333333333339</v>
      </c>
      <c r="I483" s="36">
        <v>46.096666666666664</v>
      </c>
      <c r="J483" s="36">
        <v>46.493333333333339</v>
      </c>
      <c r="K483" s="31">
        <v>45.7</v>
      </c>
      <c r="L483" s="31">
        <v>44.81</v>
      </c>
      <c r="M483" s="31">
        <v>101.26455</v>
      </c>
      <c r="N483" s="1"/>
      <c r="O483" s="1"/>
    </row>
    <row r="484" spans="1:15" ht="12.75" customHeight="1">
      <c r="A484" s="33">
        <v>474</v>
      </c>
      <c r="B484" s="31" t="s">
        <v>230</v>
      </c>
      <c r="C484" s="36">
        <v>11984.5</v>
      </c>
      <c r="D484" s="36">
        <v>11940.1</v>
      </c>
      <c r="E484" s="36">
        <v>11847.900000000001</v>
      </c>
      <c r="F484" s="36">
        <v>11711.300000000001</v>
      </c>
      <c r="G484" s="36">
        <v>11619.100000000002</v>
      </c>
      <c r="H484" s="36">
        <v>12076.7</v>
      </c>
      <c r="I484" s="36">
        <v>12168.900000000001</v>
      </c>
      <c r="J484" s="36">
        <v>12305.5</v>
      </c>
      <c r="K484" s="31">
        <v>12032.3</v>
      </c>
      <c r="L484" s="31">
        <v>11803.5</v>
      </c>
      <c r="M484" s="31">
        <v>2.5012599999999998</v>
      </c>
      <c r="N484" s="1"/>
      <c r="O484" s="1"/>
    </row>
    <row r="485" spans="1:15" ht="12.75" customHeight="1">
      <c r="A485" s="33">
        <v>475</v>
      </c>
      <c r="B485" s="53" t="s">
        <v>296</v>
      </c>
      <c r="C485" s="31">
        <v>135.26</v>
      </c>
      <c r="D485" s="36">
        <v>135.25</v>
      </c>
      <c r="E485" s="36">
        <v>134.41</v>
      </c>
      <c r="F485" s="36">
        <v>133.56</v>
      </c>
      <c r="G485" s="36">
        <v>132.72</v>
      </c>
      <c r="H485" s="36">
        <v>136.1</v>
      </c>
      <c r="I485" s="36">
        <v>136.94000000000003</v>
      </c>
      <c r="J485" s="36">
        <v>137.79</v>
      </c>
      <c r="K485" s="31">
        <v>136.09</v>
      </c>
      <c r="L485" s="31">
        <v>134.4</v>
      </c>
      <c r="M485" s="31">
        <v>75.005939999999995</v>
      </c>
      <c r="N485" s="1"/>
      <c r="O485" s="1"/>
    </row>
    <row r="486" spans="1:15" ht="12.75" customHeight="1">
      <c r="A486" s="33">
        <v>476</v>
      </c>
      <c r="B486" s="53" t="s">
        <v>229</v>
      </c>
      <c r="C486" s="36">
        <v>2001.4</v>
      </c>
      <c r="D486" s="36">
        <v>2014.4333333333334</v>
      </c>
      <c r="E486" s="36">
        <v>1985.9166666666667</v>
      </c>
      <c r="F486" s="36">
        <v>1970.4333333333334</v>
      </c>
      <c r="G486" s="36">
        <v>1941.9166666666667</v>
      </c>
      <c r="H486" s="36">
        <v>2029.9166666666667</v>
      </c>
      <c r="I486" s="36">
        <v>2058.4333333333334</v>
      </c>
      <c r="J486" s="36">
        <v>2073.916666666667</v>
      </c>
      <c r="K486" s="31">
        <v>2042.95</v>
      </c>
      <c r="L486" s="31">
        <v>1998.95</v>
      </c>
      <c r="M486" s="31">
        <v>5.3259499999999997</v>
      </c>
      <c r="N486" s="1"/>
      <c r="O486" s="1"/>
    </row>
    <row r="487" spans="1:15" ht="12.75" customHeight="1">
      <c r="A487" s="33">
        <v>477</v>
      </c>
      <c r="B487" s="53" t="s">
        <v>884</v>
      </c>
      <c r="C487" s="31">
        <v>1413.75</v>
      </c>
      <c r="D487" s="36">
        <v>1413.6000000000001</v>
      </c>
      <c r="E487" s="36">
        <v>1406.2000000000003</v>
      </c>
      <c r="F487" s="36">
        <v>1398.65</v>
      </c>
      <c r="G487" s="36">
        <v>1391.2500000000002</v>
      </c>
      <c r="H487" s="36">
        <v>1421.1500000000003</v>
      </c>
      <c r="I487" s="36">
        <v>1428.5500000000004</v>
      </c>
      <c r="J487" s="36">
        <v>1436.1000000000004</v>
      </c>
      <c r="K487" s="31">
        <v>1421</v>
      </c>
      <c r="L487" s="31">
        <v>1406.05</v>
      </c>
      <c r="M487" s="31">
        <v>4.8992500000000003</v>
      </c>
      <c r="N487" s="1"/>
      <c r="O487" s="1"/>
    </row>
    <row r="488" spans="1:15" ht="12.75" customHeight="1">
      <c r="A488" s="33">
        <v>478</v>
      </c>
      <c r="B488" s="53" t="s">
        <v>835</v>
      </c>
      <c r="C488" s="36">
        <v>380.95</v>
      </c>
      <c r="D488" s="36">
        <v>382.25</v>
      </c>
      <c r="E488" s="36">
        <v>377.5</v>
      </c>
      <c r="F488" s="36">
        <v>374.05</v>
      </c>
      <c r="G488" s="36">
        <v>369.3</v>
      </c>
      <c r="H488" s="36">
        <v>385.7</v>
      </c>
      <c r="I488" s="36">
        <v>390.45</v>
      </c>
      <c r="J488" s="36">
        <v>393.9</v>
      </c>
      <c r="K488" s="31">
        <v>387</v>
      </c>
      <c r="L488" s="31">
        <v>378.8</v>
      </c>
      <c r="M488" s="31">
        <v>6.85053</v>
      </c>
      <c r="N488" s="1"/>
      <c r="O488" s="1"/>
    </row>
    <row r="489" spans="1:15" ht="12.75" customHeight="1">
      <c r="A489" s="33">
        <v>479</v>
      </c>
      <c r="B489" s="53" t="s">
        <v>506</v>
      </c>
      <c r="C489" s="36">
        <v>461.05</v>
      </c>
      <c r="D489" s="36">
        <v>462.65000000000003</v>
      </c>
      <c r="E489" s="36">
        <v>457.40000000000009</v>
      </c>
      <c r="F489" s="36">
        <v>453.75000000000006</v>
      </c>
      <c r="G489" s="36">
        <v>448.50000000000011</v>
      </c>
      <c r="H489" s="36">
        <v>466.30000000000007</v>
      </c>
      <c r="I489" s="36">
        <v>471.54999999999995</v>
      </c>
      <c r="J489" s="36">
        <v>475.20000000000005</v>
      </c>
      <c r="K489" s="31">
        <v>467.9</v>
      </c>
      <c r="L489" s="31">
        <v>459</v>
      </c>
      <c r="M489" s="31">
        <v>2.1282700000000001</v>
      </c>
      <c r="N489" s="1"/>
      <c r="O489" s="1"/>
    </row>
    <row r="490" spans="1:15" ht="12.75" customHeight="1">
      <c r="A490" s="33">
        <v>480</v>
      </c>
      <c r="B490" s="53" t="s">
        <v>507</v>
      </c>
      <c r="C490" s="36">
        <v>466.55</v>
      </c>
      <c r="D490" s="36">
        <v>468.84999999999997</v>
      </c>
      <c r="E490" s="36">
        <v>463.69999999999993</v>
      </c>
      <c r="F490" s="36">
        <v>460.84999999999997</v>
      </c>
      <c r="G490" s="36">
        <v>455.69999999999993</v>
      </c>
      <c r="H490" s="36">
        <v>471.69999999999993</v>
      </c>
      <c r="I490" s="36">
        <v>476.84999999999991</v>
      </c>
      <c r="J490" s="36">
        <v>479.69999999999993</v>
      </c>
      <c r="K490" s="31">
        <v>474</v>
      </c>
      <c r="L490" s="31">
        <v>466</v>
      </c>
      <c r="M490" s="31">
        <v>1.73919</v>
      </c>
      <c r="N490" s="1"/>
      <c r="O490" s="1"/>
    </row>
    <row r="491" spans="1:15" ht="12.75" customHeight="1">
      <c r="A491" s="33">
        <v>481</v>
      </c>
      <c r="B491" s="53" t="s">
        <v>508</v>
      </c>
      <c r="C491" s="36">
        <v>339.9</v>
      </c>
      <c r="D491" s="36">
        <v>343.2166666666667</v>
      </c>
      <c r="E491" s="36">
        <v>333.68333333333339</v>
      </c>
      <c r="F491" s="36">
        <v>327.4666666666667</v>
      </c>
      <c r="G491" s="36">
        <v>317.93333333333339</v>
      </c>
      <c r="H491" s="36">
        <v>349.43333333333339</v>
      </c>
      <c r="I491" s="36">
        <v>358.9666666666667</v>
      </c>
      <c r="J491" s="36">
        <v>365.18333333333339</v>
      </c>
      <c r="K491" s="31">
        <v>352.75</v>
      </c>
      <c r="L491" s="31">
        <v>337</v>
      </c>
      <c r="M491" s="31">
        <v>16.140250000000002</v>
      </c>
      <c r="N491" s="1"/>
      <c r="O491" s="1"/>
    </row>
    <row r="492" spans="1:15" ht="12.75" customHeight="1">
      <c r="A492" s="33">
        <v>482</v>
      </c>
      <c r="B492" s="53" t="s">
        <v>509</v>
      </c>
      <c r="C492" s="36">
        <v>541.70000000000005</v>
      </c>
      <c r="D492" s="36">
        <v>544.80000000000007</v>
      </c>
      <c r="E492" s="36">
        <v>534.85000000000014</v>
      </c>
      <c r="F492" s="36">
        <v>528.00000000000011</v>
      </c>
      <c r="G492" s="36">
        <v>518.05000000000018</v>
      </c>
      <c r="H492" s="36">
        <v>551.65000000000009</v>
      </c>
      <c r="I492" s="36">
        <v>561.60000000000014</v>
      </c>
      <c r="J492" s="36">
        <v>568.45000000000005</v>
      </c>
      <c r="K492" s="31">
        <v>554.75</v>
      </c>
      <c r="L492" s="31">
        <v>537.95000000000005</v>
      </c>
      <c r="M492" s="31">
        <v>1.2855000000000001</v>
      </c>
      <c r="N492" s="1"/>
      <c r="O492" s="1"/>
    </row>
    <row r="493" spans="1:15" ht="12.75" customHeight="1">
      <c r="A493" s="33">
        <v>483</v>
      </c>
      <c r="B493" s="53" t="s">
        <v>510</v>
      </c>
      <c r="C493" s="36">
        <v>629.54999999999995</v>
      </c>
      <c r="D493" s="36">
        <v>631.88333333333333</v>
      </c>
      <c r="E493" s="36">
        <v>619.76666666666665</v>
      </c>
      <c r="F493" s="36">
        <v>609.98333333333335</v>
      </c>
      <c r="G493" s="36">
        <v>597.86666666666667</v>
      </c>
      <c r="H493" s="36">
        <v>641.66666666666663</v>
      </c>
      <c r="I493" s="36">
        <v>653.78333333333319</v>
      </c>
      <c r="J493" s="36">
        <v>663.56666666666661</v>
      </c>
      <c r="K493" s="31">
        <v>644</v>
      </c>
      <c r="L493" s="31">
        <v>622.1</v>
      </c>
      <c r="M493" s="31">
        <v>1.46329</v>
      </c>
      <c r="N493" s="1"/>
      <c r="O493" s="1"/>
    </row>
    <row r="494" spans="1:15" ht="12.75" customHeight="1">
      <c r="A494" s="33">
        <v>484</v>
      </c>
      <c r="B494" s="53" t="s">
        <v>297</v>
      </c>
      <c r="C494" s="36">
        <v>1575.75</v>
      </c>
      <c r="D494" s="36">
        <v>1577.2666666666667</v>
      </c>
      <c r="E494" s="36">
        <v>1561.5333333333333</v>
      </c>
      <c r="F494" s="36">
        <v>1547.3166666666666</v>
      </c>
      <c r="G494" s="36">
        <v>1531.5833333333333</v>
      </c>
      <c r="H494" s="36">
        <v>1591.4833333333333</v>
      </c>
      <c r="I494" s="36">
        <v>1607.2166666666665</v>
      </c>
      <c r="J494" s="36">
        <v>1621.4333333333334</v>
      </c>
      <c r="K494" s="31">
        <v>1593</v>
      </c>
      <c r="L494" s="31">
        <v>1563.05</v>
      </c>
      <c r="M494" s="31">
        <v>16.601769999999998</v>
      </c>
      <c r="N494" s="1"/>
      <c r="O494" s="1"/>
    </row>
    <row r="495" spans="1:15" ht="12.75" customHeight="1">
      <c r="A495" s="33">
        <v>485</v>
      </c>
      <c r="B495" s="53" t="s">
        <v>511</v>
      </c>
      <c r="C495" s="53">
        <v>1150.05</v>
      </c>
      <c r="D495" s="36">
        <v>1146.0166666666667</v>
      </c>
      <c r="E495" s="36">
        <v>1134.0333333333333</v>
      </c>
      <c r="F495" s="36">
        <v>1118.0166666666667</v>
      </c>
      <c r="G495" s="36">
        <v>1106.0333333333333</v>
      </c>
      <c r="H495" s="36">
        <v>1162.0333333333333</v>
      </c>
      <c r="I495" s="36">
        <v>1174.0166666666664</v>
      </c>
      <c r="J495" s="36">
        <v>1190.0333333333333</v>
      </c>
      <c r="K495" s="31">
        <v>1158</v>
      </c>
      <c r="L495" s="31">
        <v>1130</v>
      </c>
      <c r="M495" s="31">
        <v>1.32941</v>
      </c>
      <c r="N495" s="1"/>
      <c r="O495" s="1"/>
    </row>
    <row r="496" spans="1:15" ht="12.75" customHeight="1">
      <c r="A496" s="33">
        <v>486</v>
      </c>
      <c r="B496" s="53" t="s">
        <v>232</v>
      </c>
      <c r="C496" s="53">
        <v>448.1</v>
      </c>
      <c r="D496" s="36">
        <v>451.3</v>
      </c>
      <c r="E496" s="36">
        <v>440.35</v>
      </c>
      <c r="F496" s="36">
        <v>432.6</v>
      </c>
      <c r="G496" s="36">
        <v>421.65000000000003</v>
      </c>
      <c r="H496" s="36">
        <v>459.05</v>
      </c>
      <c r="I496" s="36">
        <v>469.99999999999994</v>
      </c>
      <c r="J496" s="36">
        <v>477.75</v>
      </c>
      <c r="K496" s="31">
        <v>462.25</v>
      </c>
      <c r="L496" s="31">
        <v>443.55</v>
      </c>
      <c r="M496" s="31">
        <v>197.49879999999999</v>
      </c>
      <c r="N496" s="1"/>
      <c r="O496" s="1"/>
    </row>
    <row r="497" spans="1:15" ht="12.75" customHeight="1">
      <c r="A497" s="33">
        <v>487</v>
      </c>
      <c r="B497" s="53" t="s">
        <v>512</v>
      </c>
      <c r="C497" s="53">
        <v>793.4</v>
      </c>
      <c r="D497" s="36">
        <v>791.80000000000007</v>
      </c>
      <c r="E497" s="36">
        <v>786.60000000000014</v>
      </c>
      <c r="F497" s="36">
        <v>779.80000000000007</v>
      </c>
      <c r="G497" s="36">
        <v>774.60000000000014</v>
      </c>
      <c r="H497" s="36">
        <v>798.60000000000014</v>
      </c>
      <c r="I497" s="36">
        <v>803.80000000000018</v>
      </c>
      <c r="J497" s="36">
        <v>810.60000000000014</v>
      </c>
      <c r="K497" s="31">
        <v>797</v>
      </c>
      <c r="L497" s="31">
        <v>785</v>
      </c>
      <c r="M497" s="31">
        <v>0.37074000000000001</v>
      </c>
      <c r="N497" s="1"/>
      <c r="O497" s="1"/>
    </row>
    <row r="498" spans="1:15" ht="12.75" customHeight="1">
      <c r="A498" s="33">
        <v>488</v>
      </c>
      <c r="B498" s="53" t="s">
        <v>137</v>
      </c>
      <c r="C498" s="53">
        <v>15.99</v>
      </c>
      <c r="D498" s="36">
        <v>16.076666666666664</v>
      </c>
      <c r="E498" s="36">
        <v>15.783333333333328</v>
      </c>
      <c r="F498" s="36">
        <v>15.576666666666663</v>
      </c>
      <c r="G498" s="36">
        <v>15.283333333333326</v>
      </c>
      <c r="H498" s="36">
        <v>16.283333333333331</v>
      </c>
      <c r="I498" s="36">
        <v>16.576666666666668</v>
      </c>
      <c r="J498" s="36">
        <v>16.783333333333331</v>
      </c>
      <c r="K498" s="31">
        <v>16.37</v>
      </c>
      <c r="L498" s="31">
        <v>15.87</v>
      </c>
      <c r="M498" s="31">
        <v>3623.9526999999998</v>
      </c>
      <c r="N498" s="1"/>
      <c r="O498" s="1"/>
    </row>
    <row r="499" spans="1:15" ht="12.75" customHeight="1">
      <c r="A499" s="33">
        <v>489</v>
      </c>
      <c r="B499" s="53" t="s">
        <v>233</v>
      </c>
      <c r="C499" s="36">
        <v>1536.65</v>
      </c>
      <c r="D499" s="36">
        <v>1535.3</v>
      </c>
      <c r="E499" s="36">
        <v>1521.3</v>
      </c>
      <c r="F499" s="36">
        <v>1505.95</v>
      </c>
      <c r="G499" s="36">
        <v>1491.95</v>
      </c>
      <c r="H499" s="36">
        <v>1550.6499999999999</v>
      </c>
      <c r="I499" s="36">
        <v>1564.6499999999999</v>
      </c>
      <c r="J499" s="31">
        <v>1579.9999999999998</v>
      </c>
      <c r="K499" s="31">
        <v>1549.3</v>
      </c>
      <c r="L499" s="31">
        <v>1519.95</v>
      </c>
      <c r="M499" s="53">
        <v>6.2796399999999997</v>
      </c>
      <c r="N499" s="1"/>
      <c r="O499" s="1"/>
    </row>
    <row r="500" spans="1:15" ht="12.75" customHeight="1">
      <c r="A500" s="33">
        <v>490</v>
      </c>
      <c r="B500" s="53" t="s">
        <v>513</v>
      </c>
      <c r="C500" s="36">
        <v>649.75</v>
      </c>
      <c r="D500" s="36">
        <v>646.73333333333335</v>
      </c>
      <c r="E500" s="36">
        <v>639.31666666666672</v>
      </c>
      <c r="F500" s="36">
        <v>628.88333333333333</v>
      </c>
      <c r="G500" s="36">
        <v>621.4666666666667</v>
      </c>
      <c r="H500" s="36">
        <v>657.16666666666674</v>
      </c>
      <c r="I500" s="36">
        <v>664.58333333333326</v>
      </c>
      <c r="J500" s="31">
        <v>675.01666666666677</v>
      </c>
      <c r="K500" s="31">
        <v>654.15</v>
      </c>
      <c r="L500" s="31">
        <v>636.29999999999995</v>
      </c>
      <c r="M500" s="53">
        <v>10.76254</v>
      </c>
      <c r="N500" s="1"/>
      <c r="O500" s="1"/>
    </row>
    <row r="501" spans="1:15" ht="12.75" customHeight="1">
      <c r="A501" s="33">
        <v>491</v>
      </c>
      <c r="B501" s="53" t="s">
        <v>836</v>
      </c>
      <c r="C501" s="53">
        <v>186.8</v>
      </c>
      <c r="D501" s="36">
        <v>186.54999999999998</v>
      </c>
      <c r="E501" s="36">
        <v>182.49999999999997</v>
      </c>
      <c r="F501" s="36">
        <v>178.2</v>
      </c>
      <c r="G501" s="36">
        <v>174.14999999999998</v>
      </c>
      <c r="H501" s="36">
        <v>190.84999999999997</v>
      </c>
      <c r="I501" s="36">
        <v>194.89999999999998</v>
      </c>
      <c r="J501" s="36">
        <v>199.19999999999996</v>
      </c>
      <c r="K501" s="31">
        <v>190.6</v>
      </c>
      <c r="L501" s="31">
        <v>182.25</v>
      </c>
      <c r="M501" s="31">
        <v>60.823079999999997</v>
      </c>
      <c r="N501" s="1"/>
      <c r="O501" s="1"/>
    </row>
    <row r="502" spans="1:15" ht="12.75" customHeight="1">
      <c r="A502" s="33">
        <v>492</v>
      </c>
      <c r="B502" s="53" t="s">
        <v>514</v>
      </c>
      <c r="C502" s="53">
        <v>813.8</v>
      </c>
      <c r="D502" s="36">
        <v>822.0333333333333</v>
      </c>
      <c r="E502" s="36">
        <v>800.06666666666661</v>
      </c>
      <c r="F502" s="36">
        <v>786.33333333333326</v>
      </c>
      <c r="G502" s="36">
        <v>764.36666666666656</v>
      </c>
      <c r="H502" s="36">
        <v>835.76666666666665</v>
      </c>
      <c r="I502" s="36">
        <v>857.73333333333335</v>
      </c>
      <c r="J502" s="36">
        <v>871.4666666666667</v>
      </c>
      <c r="K502" s="31">
        <v>844</v>
      </c>
      <c r="L502" s="31">
        <v>808.3</v>
      </c>
      <c r="M502" s="31">
        <v>3.0562100000000001</v>
      </c>
      <c r="N502" s="1"/>
      <c r="O502" s="1"/>
    </row>
    <row r="503" spans="1:15" ht="12.75" customHeight="1">
      <c r="A503" s="33">
        <v>493</v>
      </c>
      <c r="B503" s="53" t="s">
        <v>298</v>
      </c>
      <c r="C503" s="36">
        <v>2132.8000000000002</v>
      </c>
      <c r="D503" s="36">
        <v>2126.1</v>
      </c>
      <c r="E503" s="36">
        <v>2101.6999999999998</v>
      </c>
      <c r="F503" s="36">
        <v>2070.6</v>
      </c>
      <c r="G503" s="36">
        <v>2046.1999999999998</v>
      </c>
      <c r="H503" s="36">
        <v>2157.1999999999998</v>
      </c>
      <c r="I503" s="36">
        <v>2181.6000000000004</v>
      </c>
      <c r="J503" s="31">
        <v>2212.6999999999998</v>
      </c>
      <c r="K503" s="31">
        <v>2150.5</v>
      </c>
      <c r="L503" s="31">
        <v>2095</v>
      </c>
      <c r="M503" s="53">
        <v>2.23407</v>
      </c>
      <c r="N503" s="1"/>
      <c r="O503" s="1"/>
    </row>
    <row r="504" spans="1:15" ht="12.75" customHeight="1">
      <c r="A504" s="33">
        <v>494</v>
      </c>
      <c r="B504" s="53" t="s">
        <v>234</v>
      </c>
      <c r="C504" s="53">
        <v>521.54999999999995</v>
      </c>
      <c r="D504" s="36">
        <v>521.94999999999993</v>
      </c>
      <c r="E504" s="36">
        <v>517.09999999999991</v>
      </c>
      <c r="F504" s="36">
        <v>512.65</v>
      </c>
      <c r="G504" s="36">
        <v>507.79999999999995</v>
      </c>
      <c r="H504" s="36">
        <v>526.39999999999986</v>
      </c>
      <c r="I504" s="36">
        <v>531.25</v>
      </c>
      <c r="J504" s="36">
        <v>535.69999999999982</v>
      </c>
      <c r="K504" s="31">
        <v>526.79999999999995</v>
      </c>
      <c r="L504" s="31">
        <v>517.5</v>
      </c>
      <c r="M504" s="31">
        <v>53.798760000000001</v>
      </c>
      <c r="N504" s="1"/>
      <c r="O504" s="1"/>
    </row>
    <row r="505" spans="1:15" ht="12.75" customHeight="1">
      <c r="A505" s="33">
        <v>495</v>
      </c>
      <c r="B505" s="199" t="s">
        <v>299</v>
      </c>
      <c r="C505" s="199">
        <v>26.28</v>
      </c>
      <c r="D505" s="200">
        <v>26.47666666666667</v>
      </c>
      <c r="E505" s="200">
        <v>26.013333333333339</v>
      </c>
      <c r="F505" s="200">
        <v>25.74666666666667</v>
      </c>
      <c r="G505" s="200">
        <v>25.283333333333339</v>
      </c>
      <c r="H505" s="200">
        <v>26.743333333333339</v>
      </c>
      <c r="I505" s="200">
        <v>27.206666666666671</v>
      </c>
      <c r="J505" s="200">
        <v>27.47333333333334</v>
      </c>
      <c r="K505" s="201">
        <v>26.94</v>
      </c>
      <c r="L505" s="201">
        <v>26.21</v>
      </c>
      <c r="M505" s="201">
        <v>2525.0922399999999</v>
      </c>
      <c r="N505" s="1"/>
      <c r="O505" s="1"/>
    </row>
    <row r="506" spans="1:15" ht="12.75" customHeight="1">
      <c r="A506" s="33">
        <v>496</v>
      </c>
      <c r="B506" s="275" t="s">
        <v>515</v>
      </c>
      <c r="C506" s="275">
        <v>15826.7</v>
      </c>
      <c r="D506" s="276">
        <v>15860.833333333334</v>
      </c>
      <c r="E506" s="276">
        <v>15696.916666666668</v>
      </c>
      <c r="F506" s="276">
        <v>15567.133333333333</v>
      </c>
      <c r="G506" s="276">
        <v>15403.216666666667</v>
      </c>
      <c r="H506" s="276">
        <v>15990.616666666669</v>
      </c>
      <c r="I506" s="276">
        <v>16154.533333333336</v>
      </c>
      <c r="J506" s="276">
        <v>16284.316666666669</v>
      </c>
      <c r="K506" s="277">
        <v>16024.75</v>
      </c>
      <c r="L506" s="277">
        <v>15731.05</v>
      </c>
      <c r="M506" s="277">
        <v>7.4260000000000007E-2</v>
      </c>
      <c r="N506" s="1"/>
      <c r="O506" s="1"/>
    </row>
    <row r="507" spans="1:15" ht="12.75" customHeight="1">
      <c r="A507" s="33">
        <v>497</v>
      </c>
      <c r="B507" s="214" t="s">
        <v>235</v>
      </c>
      <c r="C507" s="214">
        <v>141.77000000000001</v>
      </c>
      <c r="D507" s="215">
        <v>144.32333333333335</v>
      </c>
      <c r="E507" s="215">
        <v>138.44666666666672</v>
      </c>
      <c r="F507" s="215">
        <v>135.12333333333336</v>
      </c>
      <c r="G507" s="215">
        <v>129.24666666666673</v>
      </c>
      <c r="H507" s="215">
        <v>147.6466666666667</v>
      </c>
      <c r="I507" s="215">
        <v>153.52333333333331</v>
      </c>
      <c r="J507" s="215">
        <v>156.84666666666669</v>
      </c>
      <c r="K507" s="213">
        <v>150.19999999999999</v>
      </c>
      <c r="L507" s="213">
        <v>141</v>
      </c>
      <c r="M507" s="213">
        <v>238.49671000000001</v>
      </c>
      <c r="N507" s="198"/>
      <c r="O507" s="198"/>
    </row>
    <row r="508" spans="1:15" ht="12.75" customHeight="1">
      <c r="A508" s="33">
        <v>498</v>
      </c>
      <c r="B508" s="278" t="s">
        <v>516</v>
      </c>
      <c r="C508" s="278">
        <v>776.85</v>
      </c>
      <c r="D508" s="278">
        <v>787.94999999999993</v>
      </c>
      <c r="E508" s="278">
        <v>763.89999999999986</v>
      </c>
      <c r="F508" s="278">
        <v>750.94999999999993</v>
      </c>
      <c r="G508" s="278">
        <v>726.89999999999986</v>
      </c>
      <c r="H508" s="278">
        <v>800.89999999999986</v>
      </c>
      <c r="I508" s="278">
        <v>824.94999999999982</v>
      </c>
      <c r="J508" s="278">
        <v>837.89999999999986</v>
      </c>
      <c r="K508" s="278">
        <v>812</v>
      </c>
      <c r="L508" s="278">
        <v>775</v>
      </c>
      <c r="M508" s="278">
        <v>10.9518</v>
      </c>
      <c r="N508" s="198"/>
      <c r="O508" s="198"/>
    </row>
    <row r="509" spans="1:15" ht="12.75" customHeight="1">
      <c r="A509" s="274">
        <v>499</v>
      </c>
      <c r="B509" s="280" t="s">
        <v>300</v>
      </c>
      <c r="C509" s="280">
        <v>234.09</v>
      </c>
      <c r="D509" s="280">
        <v>233.36333333333334</v>
      </c>
      <c r="E509" s="280">
        <v>228.72666666666669</v>
      </c>
      <c r="F509" s="280">
        <v>223.36333333333334</v>
      </c>
      <c r="G509" s="280">
        <v>218.72666666666669</v>
      </c>
      <c r="H509" s="280">
        <v>238.72666666666669</v>
      </c>
      <c r="I509" s="280">
        <v>243.36333333333334</v>
      </c>
      <c r="J509" s="280">
        <v>248.72666666666669</v>
      </c>
      <c r="K509" s="280">
        <v>238</v>
      </c>
      <c r="L509" s="280">
        <v>228</v>
      </c>
      <c r="M509" s="280">
        <v>878.88742000000002</v>
      </c>
      <c r="N509" s="198"/>
      <c r="O509" s="198"/>
    </row>
    <row r="510" spans="1:15" ht="12.75" customHeight="1">
      <c r="A510" s="213">
        <v>500</v>
      </c>
      <c r="B510" s="278" t="s">
        <v>236</v>
      </c>
      <c r="C510" s="278">
        <v>1241.4000000000001</v>
      </c>
      <c r="D510" s="278">
        <v>1247.3166666666666</v>
      </c>
      <c r="E510" s="278">
        <v>1229.6333333333332</v>
      </c>
      <c r="F510" s="278">
        <v>1217.8666666666666</v>
      </c>
      <c r="G510" s="278">
        <v>1200.1833333333332</v>
      </c>
      <c r="H510" s="278">
        <v>1259.0833333333333</v>
      </c>
      <c r="I510" s="278">
        <v>1276.7666666666667</v>
      </c>
      <c r="J510" s="278">
        <v>1288.5333333333333</v>
      </c>
      <c r="K510" s="278">
        <v>1265</v>
      </c>
      <c r="L510" s="278">
        <v>1235.55</v>
      </c>
      <c r="M510" s="278">
        <v>12.980359999999999</v>
      </c>
      <c r="N510" s="198"/>
      <c r="O510" s="198"/>
    </row>
    <row r="511" spans="1:15" ht="12.75" customHeight="1">
      <c r="A511" s="213">
        <v>501</v>
      </c>
      <c r="B511" s="281" t="s">
        <v>880</v>
      </c>
      <c r="C511" s="281">
        <v>2443.15</v>
      </c>
      <c r="D511" s="281">
        <v>2439.5666666666666</v>
      </c>
      <c r="E511" s="281">
        <v>2399.1333333333332</v>
      </c>
      <c r="F511" s="281">
        <v>2355.1166666666668</v>
      </c>
      <c r="G511" s="281">
        <v>2314.6833333333334</v>
      </c>
      <c r="H511" s="281">
        <v>2483.583333333333</v>
      </c>
      <c r="I511" s="281">
        <v>2524.0166666666664</v>
      </c>
      <c r="J511" s="281">
        <v>2568.0333333333328</v>
      </c>
      <c r="K511" s="281">
        <v>2480</v>
      </c>
      <c r="L511" s="281">
        <v>2395.5500000000002</v>
      </c>
      <c r="M511" s="281">
        <v>0.55581000000000003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239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248</v>
      </c>
      <c r="N530" s="1"/>
      <c r="O530" s="1"/>
    </row>
    <row r="531" spans="1:15" ht="12.75" customHeight="1">
      <c r="A531" s="64" t="s">
        <v>249</v>
      </c>
      <c r="N531" s="1"/>
      <c r="O531" s="1"/>
    </row>
    <row r="532" spans="1:15" ht="12.75" customHeight="1">
      <c r="A532" s="64" t="s">
        <v>250</v>
      </c>
      <c r="N532" s="1"/>
      <c r="O532" s="1"/>
    </row>
    <row r="533" spans="1:15" ht="12.75" customHeight="1">
      <c r="A533" s="64" t="s">
        <v>251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2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4140625" defaultRowHeight="15" customHeight="1"/>
  <cols>
    <col min="1" max="1" width="12.109375" style="83" customWidth="1"/>
    <col min="2" max="2" width="14.33203125" style="32" customWidth="1"/>
    <col min="3" max="3" width="28.33203125" style="31" customWidth="1"/>
    <col min="4" max="4" width="55.6640625" style="31" customWidth="1"/>
    <col min="5" max="5" width="12.44140625" style="31" customWidth="1"/>
    <col min="6" max="6" width="13.109375" style="84" customWidth="1"/>
    <col min="7" max="7" width="9.5546875" style="32" customWidth="1"/>
    <col min="8" max="8" width="10.33203125" style="32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68" t="s">
        <v>305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04"/>
      <c r="B5" s="305"/>
      <c r="C5" s="304"/>
      <c r="D5" s="305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304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518</v>
      </c>
      <c r="B7" s="306" t="s">
        <v>519</v>
      </c>
      <c r="C7" s="306"/>
      <c r="D7" s="7">
        <f>Main!B10</f>
        <v>45506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2.8">
      <c r="A9" s="81" t="s">
        <v>520</v>
      </c>
      <c r="B9" s="82" t="s">
        <v>521</v>
      </c>
      <c r="C9" s="82" t="s">
        <v>522</v>
      </c>
      <c r="D9" s="82" t="s">
        <v>523</v>
      </c>
      <c r="E9" s="82" t="s">
        <v>524</v>
      </c>
      <c r="F9" s="82" t="s">
        <v>525</v>
      </c>
      <c r="G9" s="82" t="s">
        <v>526</v>
      </c>
      <c r="H9" s="82" t="s">
        <v>527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45505</v>
      </c>
      <c r="B10" s="32">
        <v>543377</v>
      </c>
      <c r="C10" s="31" t="s">
        <v>999</v>
      </c>
      <c r="D10" s="31" t="s">
        <v>1000</v>
      </c>
      <c r="E10" s="31" t="s">
        <v>528</v>
      </c>
      <c r="F10" s="84">
        <v>30000</v>
      </c>
      <c r="G10" s="32">
        <v>11.81</v>
      </c>
      <c r="H10" s="32" t="s">
        <v>324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45505</v>
      </c>
      <c r="B11" s="32">
        <v>513513</v>
      </c>
      <c r="C11" s="31" t="s">
        <v>1001</v>
      </c>
      <c r="D11" s="31" t="s">
        <v>1000</v>
      </c>
      <c r="E11" s="31" t="s">
        <v>528</v>
      </c>
      <c r="F11" s="84">
        <v>101000</v>
      </c>
      <c r="G11" s="32">
        <v>12.29</v>
      </c>
      <c r="H11" s="32" t="s">
        <v>324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45505</v>
      </c>
      <c r="B12" s="32">
        <v>513513</v>
      </c>
      <c r="C12" s="31" t="s">
        <v>1001</v>
      </c>
      <c r="D12" s="31" t="s">
        <v>1002</v>
      </c>
      <c r="E12" s="31" t="s">
        <v>529</v>
      </c>
      <c r="F12" s="84">
        <v>89892</v>
      </c>
      <c r="G12" s="32">
        <v>12.29</v>
      </c>
      <c r="H12" s="32" t="s">
        <v>324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45505</v>
      </c>
      <c r="B13" s="32">
        <v>538351</v>
      </c>
      <c r="C13" s="31" t="s">
        <v>927</v>
      </c>
      <c r="D13" s="31" t="s">
        <v>928</v>
      </c>
      <c r="E13" s="31" t="s">
        <v>528</v>
      </c>
      <c r="F13" s="84">
        <v>79238</v>
      </c>
      <c r="G13" s="32">
        <v>16.239999999999998</v>
      </c>
      <c r="H13" s="32" t="s">
        <v>324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45505</v>
      </c>
      <c r="B14" s="32">
        <v>538351</v>
      </c>
      <c r="C14" s="31" t="s">
        <v>927</v>
      </c>
      <c r="D14" s="31" t="s">
        <v>928</v>
      </c>
      <c r="E14" s="31" t="s">
        <v>529</v>
      </c>
      <c r="F14" s="84">
        <v>60000</v>
      </c>
      <c r="G14" s="32">
        <v>16.239999999999998</v>
      </c>
      <c r="H14" s="32" t="s">
        <v>324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45505</v>
      </c>
      <c r="B15" s="32">
        <v>543349</v>
      </c>
      <c r="C15" s="31" t="s">
        <v>1003</v>
      </c>
      <c r="D15" s="31" t="s">
        <v>1004</v>
      </c>
      <c r="E15" s="31" t="s">
        <v>528</v>
      </c>
      <c r="F15" s="84">
        <v>1162265</v>
      </c>
      <c r="G15" s="32">
        <v>1350</v>
      </c>
      <c r="H15" s="32" t="s">
        <v>324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45505</v>
      </c>
      <c r="B16" s="32">
        <v>543349</v>
      </c>
      <c r="C16" s="31" t="s">
        <v>1003</v>
      </c>
      <c r="D16" s="31" t="s">
        <v>1005</v>
      </c>
      <c r="E16" s="31" t="s">
        <v>529</v>
      </c>
      <c r="F16" s="84">
        <v>1000000</v>
      </c>
      <c r="G16" s="32">
        <v>1350</v>
      </c>
      <c r="H16" s="32" t="s">
        <v>324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45505</v>
      </c>
      <c r="B17" s="32">
        <v>513401</v>
      </c>
      <c r="C17" s="31" t="s">
        <v>1006</v>
      </c>
      <c r="D17" s="31" t="s">
        <v>1007</v>
      </c>
      <c r="E17" s="31" t="s">
        <v>528</v>
      </c>
      <c r="F17" s="84">
        <v>50000</v>
      </c>
      <c r="G17" s="32">
        <v>42</v>
      </c>
      <c r="H17" s="32" t="s">
        <v>324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45505</v>
      </c>
      <c r="B18" s="32">
        <v>513401</v>
      </c>
      <c r="C18" s="31" t="s">
        <v>1006</v>
      </c>
      <c r="D18" s="31" t="s">
        <v>1008</v>
      </c>
      <c r="E18" s="31" t="s">
        <v>528</v>
      </c>
      <c r="F18" s="84">
        <v>50000</v>
      </c>
      <c r="G18" s="32">
        <v>41.99</v>
      </c>
      <c r="H18" s="32" t="s">
        <v>324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45505</v>
      </c>
      <c r="B19" s="32">
        <v>513401</v>
      </c>
      <c r="C19" s="31" t="s">
        <v>1006</v>
      </c>
      <c r="D19" s="31" t="s">
        <v>1008</v>
      </c>
      <c r="E19" s="31" t="s">
        <v>529</v>
      </c>
      <c r="F19" s="84">
        <v>244</v>
      </c>
      <c r="G19" s="32">
        <v>41.99</v>
      </c>
      <c r="H19" s="32" t="s">
        <v>324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45505</v>
      </c>
      <c r="B20" s="32">
        <v>513401</v>
      </c>
      <c r="C20" s="31" t="s">
        <v>1006</v>
      </c>
      <c r="D20" s="31" t="s">
        <v>1009</v>
      </c>
      <c r="E20" s="31" t="s">
        <v>529</v>
      </c>
      <c r="F20" s="84">
        <v>62659</v>
      </c>
      <c r="G20" s="32">
        <v>42</v>
      </c>
      <c r="H20" s="32" t="s">
        <v>324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45505</v>
      </c>
      <c r="B21" s="32">
        <v>530429</v>
      </c>
      <c r="C21" s="31" t="s">
        <v>1010</v>
      </c>
      <c r="D21" s="31" t="s">
        <v>1011</v>
      </c>
      <c r="E21" s="31" t="s">
        <v>528</v>
      </c>
      <c r="F21" s="84">
        <v>19965</v>
      </c>
      <c r="G21" s="32">
        <v>79.53</v>
      </c>
      <c r="H21" s="32" t="s">
        <v>324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45505</v>
      </c>
      <c r="B22" s="32">
        <v>532113</v>
      </c>
      <c r="C22" s="31" t="s">
        <v>1012</v>
      </c>
      <c r="D22" s="31" t="s">
        <v>1013</v>
      </c>
      <c r="E22" s="31" t="s">
        <v>529</v>
      </c>
      <c r="F22" s="84">
        <v>84477</v>
      </c>
      <c r="G22" s="32">
        <v>14.5</v>
      </c>
      <c r="H22" s="32" t="s">
        <v>324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45505</v>
      </c>
      <c r="B23" s="32">
        <v>532113</v>
      </c>
      <c r="C23" s="31" t="s">
        <v>1012</v>
      </c>
      <c r="D23" s="31" t="s">
        <v>1014</v>
      </c>
      <c r="E23" s="31" t="s">
        <v>529</v>
      </c>
      <c r="F23" s="84">
        <v>33338</v>
      </c>
      <c r="G23" s="32">
        <v>14.35</v>
      </c>
      <c r="H23" s="32" t="s">
        <v>324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45505</v>
      </c>
      <c r="B24" s="32">
        <v>532113</v>
      </c>
      <c r="C24" s="31" t="s">
        <v>1012</v>
      </c>
      <c r="D24" s="31" t="s">
        <v>1015</v>
      </c>
      <c r="E24" s="31" t="s">
        <v>529</v>
      </c>
      <c r="F24" s="84">
        <v>60193</v>
      </c>
      <c r="G24" s="32">
        <v>14.35</v>
      </c>
      <c r="H24" s="32" t="s">
        <v>324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45505</v>
      </c>
      <c r="B25" s="32">
        <v>532113</v>
      </c>
      <c r="C25" s="31" t="s">
        <v>1012</v>
      </c>
      <c r="D25" s="31" t="s">
        <v>1015</v>
      </c>
      <c r="E25" s="31" t="s">
        <v>528</v>
      </c>
      <c r="F25" s="84">
        <v>60193</v>
      </c>
      <c r="G25" s="32">
        <v>14.27</v>
      </c>
      <c r="H25" s="32" t="s">
        <v>324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45505</v>
      </c>
      <c r="B26" s="32">
        <v>512379</v>
      </c>
      <c r="C26" s="31" t="s">
        <v>1016</v>
      </c>
      <c r="D26" s="31" t="s">
        <v>1017</v>
      </c>
      <c r="E26" s="31" t="s">
        <v>528</v>
      </c>
      <c r="F26" s="84">
        <v>2000000</v>
      </c>
      <c r="G26" s="32">
        <v>13.35</v>
      </c>
      <c r="H26" s="32" t="s">
        <v>324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45505</v>
      </c>
      <c r="B27" s="32">
        <v>512379</v>
      </c>
      <c r="C27" s="31" t="s">
        <v>1016</v>
      </c>
      <c r="D27" s="31" t="s">
        <v>930</v>
      </c>
      <c r="E27" s="31" t="s">
        <v>529</v>
      </c>
      <c r="F27" s="84">
        <v>2074350</v>
      </c>
      <c r="G27" s="32">
        <v>13.35</v>
      </c>
      <c r="H27" s="32" t="s">
        <v>324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45505</v>
      </c>
      <c r="B28" s="32">
        <v>512379</v>
      </c>
      <c r="C28" s="31" t="s">
        <v>1016</v>
      </c>
      <c r="D28" s="31" t="s">
        <v>930</v>
      </c>
      <c r="E28" s="31" t="s">
        <v>528</v>
      </c>
      <c r="F28" s="84">
        <v>163226</v>
      </c>
      <c r="G28" s="32">
        <v>13.33</v>
      </c>
      <c r="H28" s="32" t="s">
        <v>324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45505</v>
      </c>
      <c r="B29" s="32">
        <v>544220</v>
      </c>
      <c r="C29" s="31" t="s">
        <v>1018</v>
      </c>
      <c r="D29" s="31" t="s">
        <v>1019</v>
      </c>
      <c r="E29" s="31" t="s">
        <v>528</v>
      </c>
      <c r="F29" s="84">
        <v>1200</v>
      </c>
      <c r="G29" s="32">
        <v>113.95</v>
      </c>
      <c r="H29" s="32" t="s">
        <v>324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45505</v>
      </c>
      <c r="B30" s="32">
        <v>544220</v>
      </c>
      <c r="C30" s="31" t="s">
        <v>1018</v>
      </c>
      <c r="D30" s="31" t="s">
        <v>1019</v>
      </c>
      <c r="E30" s="31" t="s">
        <v>529</v>
      </c>
      <c r="F30" s="84">
        <v>31200</v>
      </c>
      <c r="G30" s="32">
        <v>114.4</v>
      </c>
      <c r="H30" s="32" t="s">
        <v>324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45505</v>
      </c>
      <c r="B31" s="32">
        <v>544220</v>
      </c>
      <c r="C31" s="31" t="s">
        <v>1018</v>
      </c>
      <c r="D31" s="31" t="s">
        <v>882</v>
      </c>
      <c r="E31" s="31" t="s">
        <v>528</v>
      </c>
      <c r="F31" s="84">
        <v>12000</v>
      </c>
      <c r="G31" s="32">
        <v>115</v>
      </c>
      <c r="H31" s="32" t="s">
        <v>324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45505</v>
      </c>
      <c r="B32" s="32">
        <v>544220</v>
      </c>
      <c r="C32" s="31" t="s">
        <v>1018</v>
      </c>
      <c r="D32" s="31" t="s">
        <v>1020</v>
      </c>
      <c r="E32" s="31" t="s">
        <v>528</v>
      </c>
      <c r="F32" s="84">
        <v>32400</v>
      </c>
      <c r="G32" s="32">
        <v>119.51</v>
      </c>
      <c r="H32" s="32" t="s">
        <v>324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45505</v>
      </c>
      <c r="B33" s="32">
        <v>544220</v>
      </c>
      <c r="C33" s="31" t="s">
        <v>1018</v>
      </c>
      <c r="D33" s="31" t="s">
        <v>1021</v>
      </c>
      <c r="E33" s="31" t="s">
        <v>528</v>
      </c>
      <c r="F33" s="84">
        <v>14400</v>
      </c>
      <c r="G33" s="32">
        <v>115</v>
      </c>
      <c r="H33" s="32" t="s">
        <v>324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45505</v>
      </c>
      <c r="B34" s="32">
        <v>544220</v>
      </c>
      <c r="C34" s="31" t="s">
        <v>1018</v>
      </c>
      <c r="D34" s="31" t="s">
        <v>1022</v>
      </c>
      <c r="E34" s="31" t="s">
        <v>528</v>
      </c>
      <c r="F34" s="84">
        <v>12000</v>
      </c>
      <c r="G34" s="32">
        <v>115</v>
      </c>
      <c r="H34" s="32" t="s">
        <v>324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45505</v>
      </c>
      <c r="B35" s="32">
        <v>531502</v>
      </c>
      <c r="C35" s="31" t="s">
        <v>1023</v>
      </c>
      <c r="D35" s="31" t="s">
        <v>1024</v>
      </c>
      <c r="E35" s="31" t="s">
        <v>529</v>
      </c>
      <c r="F35" s="84">
        <v>261400</v>
      </c>
      <c r="G35" s="32">
        <v>5.96</v>
      </c>
      <c r="H35" s="32" t="s">
        <v>324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45505</v>
      </c>
      <c r="B36" s="32">
        <v>506414</v>
      </c>
      <c r="C36" s="31" t="s">
        <v>1025</v>
      </c>
      <c r="D36" s="31" t="s">
        <v>1026</v>
      </c>
      <c r="E36" s="31" t="s">
        <v>528</v>
      </c>
      <c r="F36" s="84">
        <v>405000</v>
      </c>
      <c r="G36" s="32">
        <v>255.95</v>
      </c>
      <c r="H36" s="32" t="s">
        <v>324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45505</v>
      </c>
      <c r="B37" s="32">
        <v>506414</v>
      </c>
      <c r="C37" s="31" t="s">
        <v>1025</v>
      </c>
      <c r="D37" s="31" t="s">
        <v>1027</v>
      </c>
      <c r="E37" s="31" t="s">
        <v>529</v>
      </c>
      <c r="F37" s="84">
        <v>405000</v>
      </c>
      <c r="G37" s="32">
        <v>255.95</v>
      </c>
      <c r="H37" s="32" t="s">
        <v>324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45505</v>
      </c>
      <c r="B38" s="32">
        <v>540190</v>
      </c>
      <c r="C38" s="31" t="s">
        <v>942</v>
      </c>
      <c r="D38" s="31" t="s">
        <v>1028</v>
      </c>
      <c r="E38" s="31" t="s">
        <v>529</v>
      </c>
      <c r="F38" s="84">
        <v>800000</v>
      </c>
      <c r="G38" s="32">
        <v>3.47</v>
      </c>
      <c r="H38" s="32" t="s">
        <v>324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45505</v>
      </c>
      <c r="B39" s="32">
        <v>543538</v>
      </c>
      <c r="C39" s="31" t="s">
        <v>1029</v>
      </c>
      <c r="D39" s="31" t="s">
        <v>1030</v>
      </c>
      <c r="E39" s="31" t="s">
        <v>529</v>
      </c>
      <c r="F39" s="84">
        <v>28000</v>
      </c>
      <c r="G39" s="32">
        <v>45.99</v>
      </c>
      <c r="H39" s="32" t="s">
        <v>324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45505</v>
      </c>
      <c r="B40" s="32">
        <v>539222</v>
      </c>
      <c r="C40" s="31" t="s">
        <v>1031</v>
      </c>
      <c r="D40" s="31" t="s">
        <v>1032</v>
      </c>
      <c r="E40" s="31" t="s">
        <v>528</v>
      </c>
      <c r="F40" s="84">
        <v>900000</v>
      </c>
      <c r="G40" s="32">
        <v>5.79</v>
      </c>
      <c r="H40" s="32" t="s">
        <v>324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45505</v>
      </c>
      <c r="B41" s="32">
        <v>513337</v>
      </c>
      <c r="C41" s="31" t="s">
        <v>1033</v>
      </c>
      <c r="D41" s="31" t="s">
        <v>1034</v>
      </c>
      <c r="E41" s="31" t="s">
        <v>529</v>
      </c>
      <c r="F41" s="84">
        <v>3182956</v>
      </c>
      <c r="G41" s="32">
        <v>12.33</v>
      </c>
      <c r="H41" s="32" t="s">
        <v>324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45505</v>
      </c>
      <c r="B42" s="32">
        <v>513337</v>
      </c>
      <c r="C42" s="31" t="s">
        <v>1033</v>
      </c>
      <c r="D42" s="31" t="s">
        <v>1034</v>
      </c>
      <c r="E42" s="31" t="s">
        <v>528</v>
      </c>
      <c r="F42" s="84">
        <v>92022</v>
      </c>
      <c r="G42" s="32">
        <v>13.17</v>
      </c>
      <c r="H42" s="32" t="s">
        <v>324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45505</v>
      </c>
      <c r="B43" s="32">
        <v>513337</v>
      </c>
      <c r="C43" s="31" t="s">
        <v>1033</v>
      </c>
      <c r="D43" s="31" t="s">
        <v>882</v>
      </c>
      <c r="E43" s="31" t="s">
        <v>528</v>
      </c>
      <c r="F43" s="84">
        <v>3778712</v>
      </c>
      <c r="G43" s="32">
        <v>12.09</v>
      </c>
      <c r="H43" s="32" t="s">
        <v>324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45505</v>
      </c>
      <c r="B44" s="32">
        <v>537709</v>
      </c>
      <c r="C44" s="31" t="s">
        <v>1035</v>
      </c>
      <c r="D44" s="31" t="s">
        <v>1011</v>
      </c>
      <c r="E44" s="31" t="s">
        <v>528</v>
      </c>
      <c r="F44" s="84">
        <v>215000</v>
      </c>
      <c r="G44" s="32">
        <v>10.7</v>
      </c>
      <c r="H44" s="32" t="s">
        <v>324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45505</v>
      </c>
      <c r="B45" s="32">
        <v>543546</v>
      </c>
      <c r="C45" s="31" t="s">
        <v>1036</v>
      </c>
      <c r="D45" s="31" t="s">
        <v>1037</v>
      </c>
      <c r="E45" s="31" t="s">
        <v>529</v>
      </c>
      <c r="F45" s="84">
        <v>220000</v>
      </c>
      <c r="G45" s="32">
        <v>35.36</v>
      </c>
      <c r="H45" s="32" t="s">
        <v>324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45505</v>
      </c>
      <c r="B46" s="32">
        <v>540377</v>
      </c>
      <c r="C46" s="31" t="s">
        <v>1038</v>
      </c>
      <c r="D46" s="31" t="s">
        <v>1039</v>
      </c>
      <c r="E46" s="31" t="s">
        <v>528</v>
      </c>
      <c r="F46" s="84">
        <v>7649993</v>
      </c>
      <c r="G46" s="32">
        <v>1.22</v>
      </c>
      <c r="H46" s="32" t="s">
        <v>324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45505</v>
      </c>
      <c r="B47" s="32">
        <v>541983</v>
      </c>
      <c r="C47" s="31" t="s">
        <v>943</v>
      </c>
      <c r="D47" s="31" t="s">
        <v>944</v>
      </c>
      <c r="E47" s="31" t="s">
        <v>529</v>
      </c>
      <c r="F47" s="84">
        <v>95000</v>
      </c>
      <c r="G47" s="32">
        <v>24.5</v>
      </c>
      <c r="H47" s="32" t="s">
        <v>324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45505</v>
      </c>
      <c r="B48" s="32">
        <v>524400</v>
      </c>
      <c r="C48" s="31" t="s">
        <v>945</v>
      </c>
      <c r="D48" s="31" t="s">
        <v>1040</v>
      </c>
      <c r="E48" s="31" t="s">
        <v>528</v>
      </c>
      <c r="F48" s="84">
        <v>39545</v>
      </c>
      <c r="G48" s="32">
        <v>103.11</v>
      </c>
      <c r="H48" s="32" t="s">
        <v>324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45505</v>
      </c>
      <c r="B49" s="32">
        <v>524400</v>
      </c>
      <c r="C49" s="31" t="s">
        <v>945</v>
      </c>
      <c r="D49" s="31" t="s">
        <v>934</v>
      </c>
      <c r="E49" s="31" t="s">
        <v>528</v>
      </c>
      <c r="F49" s="84">
        <v>18799</v>
      </c>
      <c r="G49" s="32">
        <v>96.42</v>
      </c>
      <c r="H49" s="32" t="s">
        <v>324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45505</v>
      </c>
      <c r="B50" s="32">
        <v>524400</v>
      </c>
      <c r="C50" s="31" t="s">
        <v>945</v>
      </c>
      <c r="D50" s="31" t="s">
        <v>934</v>
      </c>
      <c r="E50" s="31" t="s">
        <v>529</v>
      </c>
      <c r="F50" s="84">
        <v>18799</v>
      </c>
      <c r="G50" s="32">
        <v>100.6</v>
      </c>
      <c r="H50" s="32" t="s">
        <v>324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45505</v>
      </c>
      <c r="B51" s="32">
        <v>524400</v>
      </c>
      <c r="C51" s="31" t="s">
        <v>945</v>
      </c>
      <c r="D51" s="31" t="s">
        <v>921</v>
      </c>
      <c r="E51" s="31" t="s">
        <v>528</v>
      </c>
      <c r="F51" s="84">
        <v>31668</v>
      </c>
      <c r="G51" s="32">
        <v>102.08</v>
      </c>
      <c r="H51" s="32" t="s">
        <v>324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45505</v>
      </c>
      <c r="B52" s="32">
        <v>524400</v>
      </c>
      <c r="C52" s="31" t="s">
        <v>945</v>
      </c>
      <c r="D52" s="31" t="s">
        <v>1040</v>
      </c>
      <c r="E52" s="31" t="s">
        <v>529</v>
      </c>
      <c r="F52" s="84">
        <v>37612</v>
      </c>
      <c r="G52" s="32">
        <v>96.99</v>
      </c>
      <c r="H52" s="32" t="s">
        <v>324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5" customHeight="1">
      <c r="A53" s="83">
        <v>45505</v>
      </c>
      <c r="B53" s="32">
        <v>524400</v>
      </c>
      <c r="C53" s="31" t="s">
        <v>945</v>
      </c>
      <c r="D53" s="31" t="s">
        <v>921</v>
      </c>
      <c r="E53" s="31" t="s">
        <v>529</v>
      </c>
      <c r="F53" s="84">
        <v>26913</v>
      </c>
      <c r="G53" s="32">
        <v>97.39</v>
      </c>
      <c r="H53" s="32" t="s">
        <v>324</v>
      </c>
    </row>
    <row r="54" spans="1:28" ht="15" customHeight="1">
      <c r="A54" s="83">
        <v>45505</v>
      </c>
      <c r="B54" s="32">
        <v>544160</v>
      </c>
      <c r="C54" s="31" t="s">
        <v>946</v>
      </c>
      <c r="D54" s="31" t="s">
        <v>1041</v>
      </c>
      <c r="E54" s="31" t="s">
        <v>528</v>
      </c>
      <c r="F54" s="84">
        <v>25600</v>
      </c>
      <c r="G54" s="32">
        <v>70.95</v>
      </c>
      <c r="H54" s="32" t="s">
        <v>324</v>
      </c>
    </row>
    <row r="55" spans="1:28" ht="15" customHeight="1">
      <c r="A55" s="83">
        <v>45505</v>
      </c>
      <c r="B55" s="32">
        <v>543286</v>
      </c>
      <c r="C55" s="31" t="s">
        <v>1042</v>
      </c>
      <c r="D55" s="31" t="s">
        <v>1043</v>
      </c>
      <c r="E55" s="31" t="s">
        <v>528</v>
      </c>
      <c r="F55" s="84">
        <v>60000</v>
      </c>
      <c r="G55" s="32">
        <v>10.99</v>
      </c>
      <c r="H55" s="32" t="s">
        <v>324</v>
      </c>
    </row>
    <row r="56" spans="1:28" ht="15" customHeight="1">
      <c r="A56" s="83">
        <v>45505</v>
      </c>
      <c r="B56" s="32">
        <v>543286</v>
      </c>
      <c r="C56" s="31" t="s">
        <v>1042</v>
      </c>
      <c r="D56" s="31" t="s">
        <v>1044</v>
      </c>
      <c r="E56" s="31" t="s">
        <v>529</v>
      </c>
      <c r="F56" s="84">
        <v>36000</v>
      </c>
      <c r="G56" s="32">
        <v>11</v>
      </c>
      <c r="H56" s="32" t="s">
        <v>324</v>
      </c>
    </row>
    <row r="57" spans="1:28" ht="15" customHeight="1">
      <c r="A57" s="83">
        <v>45505</v>
      </c>
      <c r="B57" s="32">
        <v>523594</v>
      </c>
      <c r="C57" s="31" t="s">
        <v>947</v>
      </c>
      <c r="D57" s="31" t="s">
        <v>948</v>
      </c>
      <c r="E57" s="31" t="s">
        <v>529</v>
      </c>
      <c r="F57" s="84">
        <v>59240</v>
      </c>
      <c r="G57" s="32">
        <v>39.14</v>
      </c>
      <c r="H57" s="32" t="s">
        <v>324</v>
      </c>
    </row>
    <row r="58" spans="1:28" ht="15" customHeight="1">
      <c r="A58" s="83">
        <v>45505</v>
      </c>
      <c r="B58" s="32">
        <v>523594</v>
      </c>
      <c r="C58" s="31" t="s">
        <v>947</v>
      </c>
      <c r="D58" s="31" t="s">
        <v>948</v>
      </c>
      <c r="E58" s="31" t="s">
        <v>528</v>
      </c>
      <c r="F58" s="84">
        <v>50</v>
      </c>
      <c r="G58" s="32">
        <v>36.5</v>
      </c>
      <c r="H58" s="32" t="s">
        <v>324</v>
      </c>
    </row>
    <row r="59" spans="1:28" ht="15" customHeight="1">
      <c r="A59" s="83">
        <v>45505</v>
      </c>
      <c r="B59" s="32">
        <v>524748</v>
      </c>
      <c r="C59" s="31" t="s">
        <v>1045</v>
      </c>
      <c r="D59" s="31" t="s">
        <v>1046</v>
      </c>
      <c r="E59" s="31" t="s">
        <v>529</v>
      </c>
      <c r="F59" s="84">
        <v>25000</v>
      </c>
      <c r="G59" s="32">
        <v>41.67</v>
      </c>
      <c r="H59" s="32" t="s">
        <v>324</v>
      </c>
    </row>
    <row r="60" spans="1:28" ht="15" customHeight="1">
      <c r="A60" s="83">
        <v>45505</v>
      </c>
      <c r="B60" s="32">
        <v>539594</v>
      </c>
      <c r="C60" s="31" t="s">
        <v>1047</v>
      </c>
      <c r="D60" s="31" t="s">
        <v>1048</v>
      </c>
      <c r="E60" s="31" t="s">
        <v>529</v>
      </c>
      <c r="F60" s="84">
        <v>6000000</v>
      </c>
      <c r="G60" s="32">
        <v>16.399999999999999</v>
      </c>
      <c r="H60" s="32" t="s">
        <v>324</v>
      </c>
    </row>
    <row r="61" spans="1:28" ht="15" customHeight="1">
      <c r="A61" s="83">
        <v>45505</v>
      </c>
      <c r="B61" s="32">
        <v>539594</v>
      </c>
      <c r="C61" s="31" t="s">
        <v>1047</v>
      </c>
      <c r="D61" s="31" t="s">
        <v>1049</v>
      </c>
      <c r="E61" s="31" t="s">
        <v>528</v>
      </c>
      <c r="F61" s="84">
        <v>5600000</v>
      </c>
      <c r="G61" s="32">
        <v>16.399999999999999</v>
      </c>
      <c r="H61" s="32" t="s">
        <v>324</v>
      </c>
    </row>
    <row r="62" spans="1:28" ht="15" customHeight="1">
      <c r="A62" s="83">
        <v>45505</v>
      </c>
      <c r="B62" s="32">
        <v>531832</v>
      </c>
      <c r="C62" s="31" t="s">
        <v>949</v>
      </c>
      <c r="D62" s="31" t="s">
        <v>950</v>
      </c>
      <c r="E62" s="31" t="s">
        <v>528</v>
      </c>
      <c r="F62" s="84">
        <v>130000</v>
      </c>
      <c r="G62" s="32">
        <v>22.85</v>
      </c>
      <c r="H62" s="32" t="s">
        <v>324</v>
      </c>
    </row>
    <row r="63" spans="1:28" ht="15" customHeight="1">
      <c r="A63" s="83">
        <v>45505</v>
      </c>
      <c r="B63" s="32">
        <v>521062</v>
      </c>
      <c r="C63" s="31" t="s">
        <v>1050</v>
      </c>
      <c r="D63" s="31" t="s">
        <v>1015</v>
      </c>
      <c r="E63" s="31" t="s">
        <v>528</v>
      </c>
      <c r="F63" s="84">
        <v>171476</v>
      </c>
      <c r="G63" s="32">
        <v>5.15</v>
      </c>
      <c r="H63" s="32" t="s">
        <v>324</v>
      </c>
    </row>
    <row r="64" spans="1:28" ht="15" customHeight="1">
      <c r="A64" s="83">
        <v>45505</v>
      </c>
      <c r="B64" s="32">
        <v>521062</v>
      </c>
      <c r="C64" s="31" t="s">
        <v>1050</v>
      </c>
      <c r="D64" s="31" t="s">
        <v>882</v>
      </c>
      <c r="E64" s="31" t="s">
        <v>529</v>
      </c>
      <c r="F64" s="84">
        <v>175000</v>
      </c>
      <c r="G64" s="32">
        <v>5.26</v>
      </c>
      <c r="H64" s="32" t="s">
        <v>324</v>
      </c>
    </row>
    <row r="65" spans="1:8" ht="15" customHeight="1">
      <c r="A65" s="83">
        <v>45505</v>
      </c>
      <c r="B65" s="32">
        <v>521062</v>
      </c>
      <c r="C65" s="31" t="s">
        <v>1050</v>
      </c>
      <c r="D65" s="31" t="s">
        <v>882</v>
      </c>
      <c r="E65" s="31" t="s">
        <v>528</v>
      </c>
      <c r="F65" s="84">
        <v>100386</v>
      </c>
      <c r="G65" s="32">
        <v>5.26</v>
      </c>
      <c r="H65" s="32" t="s">
        <v>324</v>
      </c>
    </row>
    <row r="66" spans="1:8" ht="15" customHeight="1">
      <c r="A66" s="83">
        <v>45505</v>
      </c>
      <c r="B66" s="32">
        <v>521062</v>
      </c>
      <c r="C66" s="31" t="s">
        <v>1050</v>
      </c>
      <c r="D66" s="31" t="s">
        <v>1015</v>
      </c>
      <c r="E66" s="31" t="s">
        <v>529</v>
      </c>
      <c r="F66" s="84">
        <v>178223</v>
      </c>
      <c r="G66" s="32">
        <v>5.15</v>
      </c>
      <c r="H66" s="32" t="s">
        <v>324</v>
      </c>
    </row>
    <row r="67" spans="1:8" ht="15" customHeight="1">
      <c r="A67" s="83">
        <v>45505</v>
      </c>
      <c r="B67" s="32">
        <v>531512</v>
      </c>
      <c r="C67" s="31" t="s">
        <v>929</v>
      </c>
      <c r="D67" s="31" t="s">
        <v>951</v>
      </c>
      <c r="E67" s="31" t="s">
        <v>528</v>
      </c>
      <c r="F67" s="84">
        <v>80000</v>
      </c>
      <c r="G67" s="32">
        <v>14.59</v>
      </c>
      <c r="H67" s="32" t="s">
        <v>324</v>
      </c>
    </row>
    <row r="68" spans="1:8" ht="15" customHeight="1">
      <c r="A68" s="83">
        <v>45505</v>
      </c>
      <c r="B68" s="32">
        <v>531395</v>
      </c>
      <c r="C68" s="31" t="s">
        <v>952</v>
      </c>
      <c r="D68" s="31" t="s">
        <v>955</v>
      </c>
      <c r="E68" s="31" t="s">
        <v>528</v>
      </c>
      <c r="F68" s="84">
        <v>75500</v>
      </c>
      <c r="G68" s="32">
        <v>50.67</v>
      </c>
      <c r="H68" s="32" t="s">
        <v>324</v>
      </c>
    </row>
    <row r="69" spans="1:8" ht="15" customHeight="1">
      <c r="A69" s="83">
        <v>45505</v>
      </c>
      <c r="B69" s="32">
        <v>531395</v>
      </c>
      <c r="C69" s="31" t="s">
        <v>952</v>
      </c>
      <c r="D69" s="31" t="s">
        <v>954</v>
      </c>
      <c r="E69" s="31" t="s">
        <v>528</v>
      </c>
      <c r="F69" s="84">
        <v>26500</v>
      </c>
      <c r="G69" s="32">
        <v>49.62</v>
      </c>
      <c r="H69" s="32" t="s">
        <v>324</v>
      </c>
    </row>
    <row r="70" spans="1:8" ht="15" customHeight="1">
      <c r="A70" s="83">
        <v>45505</v>
      </c>
      <c r="B70" s="32">
        <v>531395</v>
      </c>
      <c r="C70" s="31" t="s">
        <v>952</v>
      </c>
      <c r="D70" s="31" t="s">
        <v>953</v>
      </c>
      <c r="E70" s="31" t="s">
        <v>529</v>
      </c>
      <c r="F70" s="84">
        <v>110000</v>
      </c>
      <c r="G70" s="32">
        <v>49.5</v>
      </c>
      <c r="H70" s="32" t="s">
        <v>324</v>
      </c>
    </row>
    <row r="71" spans="1:8" ht="15" customHeight="1">
      <c r="A71" s="83">
        <v>45505</v>
      </c>
      <c r="B71" s="32">
        <v>544141</v>
      </c>
      <c r="C71" s="31" t="s">
        <v>1051</v>
      </c>
      <c r="D71" s="31" t="s">
        <v>1052</v>
      </c>
      <c r="E71" s="31" t="s">
        <v>528</v>
      </c>
      <c r="F71" s="84">
        <v>164800</v>
      </c>
      <c r="G71" s="32">
        <v>184.36</v>
      </c>
      <c r="H71" s="32" t="s">
        <v>324</v>
      </c>
    </row>
    <row r="72" spans="1:8" ht="15" customHeight="1">
      <c r="A72" s="83">
        <v>45505</v>
      </c>
      <c r="B72" s="32">
        <v>530095</v>
      </c>
      <c r="C72" s="31" t="s">
        <v>908</v>
      </c>
      <c r="D72" s="31" t="s">
        <v>1053</v>
      </c>
      <c r="E72" s="31" t="s">
        <v>528</v>
      </c>
      <c r="F72" s="84">
        <v>32170</v>
      </c>
      <c r="G72" s="32">
        <v>40.619999999999997</v>
      </c>
      <c r="H72" s="32" t="s">
        <v>324</v>
      </c>
    </row>
    <row r="73" spans="1:8" ht="15" customHeight="1">
      <c r="A73" s="83">
        <v>45505</v>
      </c>
      <c r="B73" s="32">
        <v>530095</v>
      </c>
      <c r="C73" s="31" t="s">
        <v>908</v>
      </c>
      <c r="D73" s="31" t="s">
        <v>913</v>
      </c>
      <c r="E73" s="31" t="s">
        <v>529</v>
      </c>
      <c r="F73" s="84">
        <v>72615</v>
      </c>
      <c r="G73" s="32">
        <v>40.44</v>
      </c>
      <c r="H73" s="32" t="s">
        <v>324</v>
      </c>
    </row>
    <row r="74" spans="1:8" ht="15" customHeight="1">
      <c r="A74" s="83">
        <v>45505</v>
      </c>
      <c r="B74" s="32">
        <v>539495</v>
      </c>
      <c r="C74" s="31" t="s">
        <v>1054</v>
      </c>
      <c r="D74" s="31" t="s">
        <v>1055</v>
      </c>
      <c r="E74" s="31" t="s">
        <v>528</v>
      </c>
      <c r="F74" s="84">
        <v>5300</v>
      </c>
      <c r="G74" s="32">
        <v>44.17</v>
      </c>
      <c r="H74" s="32" t="s">
        <v>324</v>
      </c>
    </row>
    <row r="75" spans="1:8" ht="15" customHeight="1">
      <c r="A75" s="83">
        <v>45505</v>
      </c>
      <c r="B75" s="32">
        <v>522207</v>
      </c>
      <c r="C75" s="31" t="s">
        <v>1056</v>
      </c>
      <c r="D75" s="31" t="s">
        <v>1057</v>
      </c>
      <c r="E75" s="31" t="s">
        <v>528</v>
      </c>
      <c r="F75" s="84">
        <v>50000</v>
      </c>
      <c r="G75" s="32">
        <v>140.28</v>
      </c>
      <c r="H75" s="32" t="s">
        <v>324</v>
      </c>
    </row>
    <row r="76" spans="1:8" ht="15" customHeight="1">
      <c r="A76" s="83">
        <v>45505</v>
      </c>
      <c r="B76" s="32">
        <v>543248</v>
      </c>
      <c r="C76" s="31" t="s">
        <v>468</v>
      </c>
      <c r="D76" s="31" t="s">
        <v>1005</v>
      </c>
      <c r="E76" s="31" t="s">
        <v>529</v>
      </c>
      <c r="F76" s="84">
        <v>14400000</v>
      </c>
      <c r="G76" s="32">
        <v>113</v>
      </c>
      <c r="H76" s="32" t="s">
        <v>324</v>
      </c>
    </row>
    <row r="77" spans="1:8" ht="15" customHeight="1">
      <c r="A77" s="83">
        <v>45505</v>
      </c>
      <c r="B77" s="32">
        <v>543248</v>
      </c>
      <c r="C77" s="31" t="s">
        <v>468</v>
      </c>
      <c r="D77" s="31" t="s">
        <v>1058</v>
      </c>
      <c r="E77" s="31" t="s">
        <v>528</v>
      </c>
      <c r="F77" s="84">
        <v>12436709</v>
      </c>
      <c r="G77" s="32">
        <v>113</v>
      </c>
      <c r="H77" s="32" t="s">
        <v>324</v>
      </c>
    </row>
    <row r="78" spans="1:8" ht="15" customHeight="1">
      <c r="A78" s="83">
        <v>45505</v>
      </c>
      <c r="B78" s="32">
        <v>539760</v>
      </c>
      <c r="C78" s="31" t="s">
        <v>914</v>
      </c>
      <c r="D78" s="31" t="s">
        <v>915</v>
      </c>
      <c r="E78" s="31" t="s">
        <v>529</v>
      </c>
      <c r="F78" s="84">
        <v>74518</v>
      </c>
      <c r="G78" s="32">
        <v>129.22</v>
      </c>
      <c r="H78" s="32" t="s">
        <v>324</v>
      </c>
    </row>
    <row r="79" spans="1:8" ht="15" customHeight="1">
      <c r="A79" s="83">
        <v>45505</v>
      </c>
      <c r="B79" s="32">
        <v>512097</v>
      </c>
      <c r="C79" s="31" t="s">
        <v>1059</v>
      </c>
      <c r="D79" s="31" t="s">
        <v>1060</v>
      </c>
      <c r="E79" s="31" t="s">
        <v>529</v>
      </c>
      <c r="F79" s="84">
        <v>618155</v>
      </c>
      <c r="G79" s="32">
        <v>0.76</v>
      </c>
      <c r="H79" s="32" t="s">
        <v>324</v>
      </c>
    </row>
    <row r="80" spans="1:8" ht="15" customHeight="1">
      <c r="A80" s="83">
        <v>45505</v>
      </c>
      <c r="B80" s="32">
        <v>512097</v>
      </c>
      <c r="C80" s="31" t="s">
        <v>1059</v>
      </c>
      <c r="D80" s="31" t="s">
        <v>1060</v>
      </c>
      <c r="E80" s="31" t="s">
        <v>528</v>
      </c>
      <c r="F80" s="84">
        <v>1140402</v>
      </c>
      <c r="G80" s="32">
        <v>0.75</v>
      </c>
      <c r="H80" s="32" t="s">
        <v>324</v>
      </c>
    </row>
    <row r="81" spans="1:8" ht="15" customHeight="1">
      <c r="A81" s="83">
        <v>45505</v>
      </c>
      <c r="B81" s="32">
        <v>511672</v>
      </c>
      <c r="C81" s="31" t="s">
        <v>1061</v>
      </c>
      <c r="D81" s="31" t="s">
        <v>1062</v>
      </c>
      <c r="E81" s="31" t="s">
        <v>529</v>
      </c>
      <c r="F81" s="84">
        <v>336394</v>
      </c>
      <c r="G81" s="32">
        <v>68.06</v>
      </c>
      <c r="H81" s="32" t="s">
        <v>324</v>
      </c>
    </row>
    <row r="82" spans="1:8" ht="15" customHeight="1">
      <c r="A82" s="83">
        <v>45505</v>
      </c>
      <c r="B82" s="32">
        <v>511672</v>
      </c>
      <c r="C82" s="31" t="s">
        <v>1061</v>
      </c>
      <c r="D82" s="31" t="s">
        <v>1063</v>
      </c>
      <c r="E82" s="31" t="s">
        <v>529</v>
      </c>
      <c r="F82" s="84">
        <v>774173</v>
      </c>
      <c r="G82" s="32">
        <v>67.91</v>
      </c>
      <c r="H82" s="32" t="s">
        <v>324</v>
      </c>
    </row>
    <row r="83" spans="1:8" ht="15" customHeight="1">
      <c r="A83" s="83">
        <v>45505</v>
      </c>
      <c r="B83" s="32">
        <v>540147</v>
      </c>
      <c r="C83" s="31" t="s">
        <v>1064</v>
      </c>
      <c r="D83" s="31" t="s">
        <v>1065</v>
      </c>
      <c r="E83" s="31" t="s">
        <v>528</v>
      </c>
      <c r="F83" s="84">
        <v>327000</v>
      </c>
      <c r="G83" s="32">
        <v>7.1</v>
      </c>
      <c r="H83" s="32" t="s">
        <v>324</v>
      </c>
    </row>
    <row r="84" spans="1:8" ht="15" customHeight="1">
      <c r="A84" s="83">
        <v>45505</v>
      </c>
      <c r="B84" s="32">
        <v>516038</v>
      </c>
      <c r="C84" s="31" t="s">
        <v>1066</v>
      </c>
      <c r="D84" s="31" t="s">
        <v>1067</v>
      </c>
      <c r="E84" s="31" t="s">
        <v>528</v>
      </c>
      <c r="F84" s="84">
        <v>10000</v>
      </c>
      <c r="G84" s="32">
        <v>88.77</v>
      </c>
      <c r="H84" s="32" t="s">
        <v>324</v>
      </c>
    </row>
    <row r="85" spans="1:8" ht="15" customHeight="1">
      <c r="A85" s="83">
        <v>45505</v>
      </c>
      <c r="B85" s="32">
        <v>539217</v>
      </c>
      <c r="C85" s="31" t="s">
        <v>1068</v>
      </c>
      <c r="D85" s="31" t="s">
        <v>1069</v>
      </c>
      <c r="E85" s="31" t="s">
        <v>529</v>
      </c>
      <c r="F85" s="84">
        <v>350000</v>
      </c>
      <c r="G85" s="32">
        <v>2.17</v>
      </c>
      <c r="H85" s="32" t="s">
        <v>324</v>
      </c>
    </row>
    <row r="86" spans="1:8" ht="15" customHeight="1">
      <c r="A86" s="83">
        <v>45505</v>
      </c>
      <c r="B86" s="32">
        <v>539217</v>
      </c>
      <c r="C86" s="31" t="s">
        <v>1068</v>
      </c>
      <c r="D86" s="31" t="s">
        <v>1069</v>
      </c>
      <c r="E86" s="31" t="s">
        <v>528</v>
      </c>
      <c r="F86" s="84">
        <v>4500000</v>
      </c>
      <c r="G86" s="32">
        <v>2.19</v>
      </c>
      <c r="H86" s="32" t="s">
        <v>324</v>
      </c>
    </row>
    <row r="87" spans="1:8" ht="15" customHeight="1">
      <c r="A87" s="83">
        <v>45505</v>
      </c>
      <c r="B87" s="32">
        <v>539217</v>
      </c>
      <c r="C87" s="31" t="s">
        <v>1068</v>
      </c>
      <c r="D87" s="31" t="s">
        <v>1070</v>
      </c>
      <c r="E87" s="31" t="s">
        <v>528</v>
      </c>
      <c r="F87" s="84">
        <v>4609440</v>
      </c>
      <c r="G87" s="32">
        <v>2.17</v>
      </c>
      <c r="H87" s="32" t="s">
        <v>324</v>
      </c>
    </row>
    <row r="88" spans="1:8" ht="15" customHeight="1">
      <c r="A88" s="83">
        <v>45505</v>
      </c>
      <c r="B88" s="32">
        <v>539217</v>
      </c>
      <c r="C88" s="31" t="s">
        <v>1068</v>
      </c>
      <c r="D88" s="31" t="s">
        <v>1071</v>
      </c>
      <c r="E88" s="31" t="s">
        <v>529</v>
      </c>
      <c r="F88" s="84">
        <v>37156</v>
      </c>
      <c r="G88" s="32">
        <v>2.17</v>
      </c>
      <c r="H88" s="32" t="s">
        <v>324</v>
      </c>
    </row>
    <row r="89" spans="1:8" ht="15" customHeight="1">
      <c r="A89" s="83">
        <v>45505</v>
      </c>
      <c r="B89" s="32">
        <v>539217</v>
      </c>
      <c r="C89" s="31" t="s">
        <v>1068</v>
      </c>
      <c r="D89" s="31" t="s">
        <v>1072</v>
      </c>
      <c r="E89" s="31" t="s">
        <v>528</v>
      </c>
      <c r="F89" s="84">
        <v>10000000</v>
      </c>
      <c r="G89" s="32">
        <v>2.25</v>
      </c>
      <c r="H89" s="32" t="s">
        <v>324</v>
      </c>
    </row>
    <row r="90" spans="1:8" ht="15" customHeight="1">
      <c r="A90" s="83">
        <v>45505</v>
      </c>
      <c r="B90" s="32">
        <v>539217</v>
      </c>
      <c r="C90" s="31" t="s">
        <v>1068</v>
      </c>
      <c r="D90" s="31" t="s">
        <v>1071</v>
      </c>
      <c r="E90" s="31" t="s">
        <v>528</v>
      </c>
      <c r="F90" s="84">
        <v>13500000</v>
      </c>
      <c r="G90" s="32">
        <v>2.17</v>
      </c>
      <c r="H90" s="32" t="s">
        <v>324</v>
      </c>
    </row>
    <row r="91" spans="1:8" ht="15" customHeight="1">
      <c r="A91" s="83">
        <v>45505</v>
      </c>
      <c r="B91" s="32">
        <v>539217</v>
      </c>
      <c r="C91" s="31" t="s">
        <v>1068</v>
      </c>
      <c r="D91" s="31" t="s">
        <v>1073</v>
      </c>
      <c r="E91" s="31" t="s">
        <v>529</v>
      </c>
      <c r="F91" s="84">
        <v>14750000</v>
      </c>
      <c r="G91" s="32">
        <v>2.2200000000000002</v>
      </c>
      <c r="H91" s="32" t="s">
        <v>324</v>
      </c>
    </row>
    <row r="92" spans="1:8" ht="15" customHeight="1">
      <c r="A92" s="83">
        <v>45505</v>
      </c>
      <c r="B92" s="32">
        <v>540914</v>
      </c>
      <c r="C92" s="31" t="s">
        <v>957</v>
      </c>
      <c r="D92" s="31" t="s">
        <v>1074</v>
      </c>
      <c r="E92" s="31" t="s">
        <v>528</v>
      </c>
      <c r="F92" s="84">
        <v>76000</v>
      </c>
      <c r="G92" s="32">
        <v>9.99</v>
      </c>
      <c r="H92" s="32" t="s">
        <v>324</v>
      </c>
    </row>
    <row r="93" spans="1:8" ht="15" customHeight="1">
      <c r="A93" s="83">
        <v>45505</v>
      </c>
      <c r="B93" s="32">
        <v>540914</v>
      </c>
      <c r="C93" s="31" t="s">
        <v>957</v>
      </c>
      <c r="D93" s="31" t="s">
        <v>1075</v>
      </c>
      <c r="E93" s="31" t="s">
        <v>528</v>
      </c>
      <c r="F93" s="84">
        <v>83105</v>
      </c>
      <c r="G93" s="32">
        <v>9.76</v>
      </c>
      <c r="H93" s="32" t="s">
        <v>324</v>
      </c>
    </row>
    <row r="94" spans="1:8" ht="15" customHeight="1">
      <c r="A94" s="83">
        <v>45505</v>
      </c>
      <c r="B94" s="32">
        <v>540914</v>
      </c>
      <c r="C94" s="31" t="s">
        <v>957</v>
      </c>
      <c r="D94" s="31" t="s">
        <v>1075</v>
      </c>
      <c r="E94" s="31" t="s">
        <v>529</v>
      </c>
      <c r="F94" s="84">
        <v>83105</v>
      </c>
      <c r="G94" s="32">
        <v>9.93</v>
      </c>
      <c r="H94" s="32" t="s">
        <v>324</v>
      </c>
    </row>
    <row r="95" spans="1:8" ht="15" customHeight="1">
      <c r="A95" s="83">
        <v>45505</v>
      </c>
      <c r="B95" s="32">
        <v>540914</v>
      </c>
      <c r="C95" s="31" t="s">
        <v>957</v>
      </c>
      <c r="D95" s="31" t="s">
        <v>1071</v>
      </c>
      <c r="E95" s="31" t="s">
        <v>529</v>
      </c>
      <c r="F95" s="84">
        <v>65000</v>
      </c>
      <c r="G95" s="32">
        <v>10.71</v>
      </c>
      <c r="H95" s="32" t="s">
        <v>324</v>
      </c>
    </row>
    <row r="96" spans="1:8" ht="15" customHeight="1">
      <c r="A96" s="83">
        <v>45505</v>
      </c>
      <c r="B96" s="32">
        <v>540914</v>
      </c>
      <c r="C96" s="31" t="s">
        <v>957</v>
      </c>
      <c r="D96" s="31" t="s">
        <v>1076</v>
      </c>
      <c r="E96" s="31" t="s">
        <v>528</v>
      </c>
      <c r="F96" s="84">
        <v>100000</v>
      </c>
      <c r="G96" s="32">
        <v>10.59</v>
      </c>
      <c r="H96" s="32" t="s">
        <v>324</v>
      </c>
    </row>
    <row r="97" spans="1:8" ht="15" customHeight="1">
      <c r="A97" s="83">
        <v>45505</v>
      </c>
      <c r="B97" s="32">
        <v>540914</v>
      </c>
      <c r="C97" s="31" t="s">
        <v>957</v>
      </c>
      <c r="D97" s="31" t="s">
        <v>1077</v>
      </c>
      <c r="E97" s="31" t="s">
        <v>529</v>
      </c>
      <c r="F97" s="84">
        <v>651823</v>
      </c>
      <c r="G97" s="32">
        <v>9.7899999999999991</v>
      </c>
      <c r="H97" s="32" t="s">
        <v>324</v>
      </c>
    </row>
    <row r="98" spans="1:8" ht="15" customHeight="1">
      <c r="A98" s="83">
        <v>45505</v>
      </c>
      <c r="B98" s="32">
        <v>540914</v>
      </c>
      <c r="C98" s="31" t="s">
        <v>957</v>
      </c>
      <c r="D98" s="31" t="s">
        <v>958</v>
      </c>
      <c r="E98" s="31" t="s">
        <v>529</v>
      </c>
      <c r="F98" s="84">
        <v>552399</v>
      </c>
      <c r="G98" s="32">
        <v>10.09</v>
      </c>
      <c r="H98" s="32" t="s">
        <v>324</v>
      </c>
    </row>
    <row r="99" spans="1:8" ht="15" customHeight="1">
      <c r="A99" s="83">
        <v>45505</v>
      </c>
      <c r="B99" s="32">
        <v>540914</v>
      </c>
      <c r="C99" s="31" t="s">
        <v>957</v>
      </c>
      <c r="D99" s="31" t="s">
        <v>958</v>
      </c>
      <c r="E99" s="31" t="s">
        <v>528</v>
      </c>
      <c r="F99" s="84">
        <v>552399</v>
      </c>
      <c r="G99" s="32">
        <v>9.8699999999999992</v>
      </c>
      <c r="H99" s="32" t="s">
        <v>324</v>
      </c>
    </row>
    <row r="100" spans="1:8" ht="15" customHeight="1">
      <c r="A100" s="83">
        <v>45505</v>
      </c>
      <c r="B100" s="32">
        <v>540492</v>
      </c>
      <c r="C100" s="31" t="s">
        <v>1078</v>
      </c>
      <c r="D100" s="31" t="s">
        <v>1079</v>
      </c>
      <c r="E100" s="31" t="s">
        <v>528</v>
      </c>
      <c r="F100" s="84">
        <v>243580</v>
      </c>
      <c r="G100" s="32">
        <v>162.05000000000001</v>
      </c>
      <c r="H100" s="32" t="s">
        <v>324</v>
      </c>
    </row>
    <row r="101" spans="1:8" ht="15" customHeight="1">
      <c r="A101" s="83">
        <v>45505</v>
      </c>
      <c r="B101" s="32">
        <v>540492</v>
      </c>
      <c r="C101" s="31" t="s">
        <v>1078</v>
      </c>
      <c r="D101" s="31" t="s">
        <v>1079</v>
      </c>
      <c r="E101" s="31" t="s">
        <v>529</v>
      </c>
      <c r="F101" s="84">
        <v>242448</v>
      </c>
      <c r="G101" s="32">
        <v>162.05000000000001</v>
      </c>
      <c r="H101" s="32" t="s">
        <v>324</v>
      </c>
    </row>
    <row r="102" spans="1:8" ht="15" customHeight="1">
      <c r="A102" s="83">
        <v>45505</v>
      </c>
      <c r="B102" s="32">
        <v>513575</v>
      </c>
      <c r="C102" s="31" t="s">
        <v>1080</v>
      </c>
      <c r="D102" s="31" t="s">
        <v>1081</v>
      </c>
      <c r="E102" s="31" t="s">
        <v>529</v>
      </c>
      <c r="F102" s="84">
        <v>32546</v>
      </c>
      <c r="G102" s="32">
        <v>50.72</v>
      </c>
      <c r="H102" s="32" t="s">
        <v>324</v>
      </c>
    </row>
    <row r="103" spans="1:8" ht="15" customHeight="1">
      <c r="A103" s="83">
        <v>45505</v>
      </c>
      <c r="B103" s="32">
        <v>543828</v>
      </c>
      <c r="C103" s="31" t="s">
        <v>1082</v>
      </c>
      <c r="D103" s="31" t="s">
        <v>1071</v>
      </c>
      <c r="E103" s="31" t="s">
        <v>528</v>
      </c>
      <c r="F103" s="84">
        <v>27200</v>
      </c>
      <c r="G103" s="32">
        <v>164.93</v>
      </c>
      <c r="H103" s="32" t="s">
        <v>324</v>
      </c>
    </row>
    <row r="104" spans="1:8" ht="15" customHeight="1">
      <c r="A104" s="83">
        <v>45505</v>
      </c>
      <c r="B104" s="32">
        <v>543828</v>
      </c>
      <c r="C104" s="31" t="s">
        <v>1082</v>
      </c>
      <c r="D104" s="31" t="s">
        <v>1071</v>
      </c>
      <c r="E104" s="31" t="s">
        <v>529</v>
      </c>
      <c r="F104" s="84">
        <v>156800</v>
      </c>
      <c r="G104" s="32">
        <v>169.73</v>
      </c>
      <c r="H104" s="32" t="s">
        <v>324</v>
      </c>
    </row>
    <row r="105" spans="1:8" ht="15" customHeight="1">
      <c r="A105" s="83">
        <v>45505</v>
      </c>
      <c r="B105" s="32">
        <v>514211</v>
      </c>
      <c r="C105" s="31" t="s">
        <v>1083</v>
      </c>
      <c r="D105" s="31" t="s">
        <v>882</v>
      </c>
      <c r="E105" s="31" t="s">
        <v>528</v>
      </c>
      <c r="F105" s="84">
        <v>250000</v>
      </c>
      <c r="G105" s="32">
        <v>5.36</v>
      </c>
      <c r="H105" s="32" t="s">
        <v>324</v>
      </c>
    </row>
    <row r="106" spans="1:8" ht="15" customHeight="1">
      <c r="A106" s="83">
        <v>45505</v>
      </c>
      <c r="B106" s="32">
        <v>514211</v>
      </c>
      <c r="C106" s="31" t="s">
        <v>1083</v>
      </c>
      <c r="D106" s="31" t="s">
        <v>882</v>
      </c>
      <c r="E106" s="31" t="s">
        <v>529</v>
      </c>
      <c r="F106" s="84">
        <v>586711</v>
      </c>
      <c r="G106" s="32">
        <v>5.36</v>
      </c>
      <c r="H106" s="32" t="s">
        <v>324</v>
      </c>
    </row>
    <row r="107" spans="1:8" ht="15" customHeight="1">
      <c r="A107" s="83">
        <v>45505</v>
      </c>
      <c r="B107" s="32">
        <v>543745</v>
      </c>
      <c r="C107" s="31" t="s">
        <v>959</v>
      </c>
      <c r="D107" s="31" t="s">
        <v>1084</v>
      </c>
      <c r="E107" s="31" t="s">
        <v>528</v>
      </c>
      <c r="F107" s="84">
        <v>108000</v>
      </c>
      <c r="G107" s="32">
        <v>13.99</v>
      </c>
      <c r="H107" s="32" t="s">
        <v>324</v>
      </c>
    </row>
    <row r="108" spans="1:8" ht="15" customHeight="1">
      <c r="A108" s="83">
        <v>45505</v>
      </c>
      <c r="B108" s="32">
        <v>531499</v>
      </c>
      <c r="C108" s="31" t="s">
        <v>960</v>
      </c>
      <c r="D108" s="31" t="s">
        <v>1085</v>
      </c>
      <c r="E108" s="31" t="s">
        <v>528</v>
      </c>
      <c r="F108" s="84">
        <v>50000</v>
      </c>
      <c r="G108" s="32">
        <v>9.33</v>
      </c>
      <c r="H108" s="32" t="s">
        <v>324</v>
      </c>
    </row>
    <row r="109" spans="1:8" ht="15" customHeight="1">
      <c r="A109" s="83">
        <v>45505</v>
      </c>
      <c r="B109" s="32">
        <v>531499</v>
      </c>
      <c r="C109" s="31" t="s">
        <v>960</v>
      </c>
      <c r="D109" s="31" t="s">
        <v>1086</v>
      </c>
      <c r="E109" s="31" t="s">
        <v>529</v>
      </c>
      <c r="F109" s="84">
        <v>70771</v>
      </c>
      <c r="G109" s="32">
        <v>9.33</v>
      </c>
      <c r="H109" s="32" t="s">
        <v>324</v>
      </c>
    </row>
    <row r="110" spans="1:8" ht="15" customHeight="1">
      <c r="A110" s="83">
        <v>45505</v>
      </c>
      <c r="B110" s="32">
        <v>531499</v>
      </c>
      <c r="C110" s="31" t="s">
        <v>960</v>
      </c>
      <c r="D110" s="31" t="s">
        <v>1087</v>
      </c>
      <c r="E110" s="31" t="s">
        <v>529</v>
      </c>
      <c r="F110" s="84">
        <v>50000</v>
      </c>
      <c r="G110" s="32">
        <v>9.33</v>
      </c>
      <c r="H110" s="32" t="s">
        <v>324</v>
      </c>
    </row>
    <row r="111" spans="1:8" ht="15" customHeight="1">
      <c r="A111" s="83">
        <v>45505</v>
      </c>
      <c r="B111" s="32">
        <v>523301</v>
      </c>
      <c r="C111" s="31" t="s">
        <v>1088</v>
      </c>
      <c r="D111" s="31" t="s">
        <v>1089</v>
      </c>
      <c r="E111" s="31" t="s">
        <v>528</v>
      </c>
      <c r="F111" s="84">
        <v>46390</v>
      </c>
      <c r="G111" s="32">
        <v>3099.38</v>
      </c>
      <c r="H111" s="32" t="s">
        <v>324</v>
      </c>
    </row>
    <row r="112" spans="1:8" ht="15" customHeight="1">
      <c r="A112" s="83">
        <v>45505</v>
      </c>
      <c r="B112" s="32">
        <v>542765</v>
      </c>
      <c r="C112" s="31" t="s">
        <v>931</v>
      </c>
      <c r="D112" s="31" t="s">
        <v>932</v>
      </c>
      <c r="E112" s="31" t="s">
        <v>528</v>
      </c>
      <c r="F112" s="84">
        <v>5500</v>
      </c>
      <c r="G112" s="32">
        <v>317.56</v>
      </c>
      <c r="H112" s="32" t="s">
        <v>324</v>
      </c>
    </row>
    <row r="113" spans="1:8" ht="15" customHeight="1">
      <c r="A113" s="83">
        <v>45505</v>
      </c>
      <c r="B113" s="32">
        <v>542765</v>
      </c>
      <c r="C113" s="31" t="s">
        <v>931</v>
      </c>
      <c r="D113" s="31" t="s">
        <v>932</v>
      </c>
      <c r="E113" s="31" t="s">
        <v>529</v>
      </c>
      <c r="F113" s="84">
        <v>6000</v>
      </c>
      <c r="G113" s="32">
        <v>341.33</v>
      </c>
      <c r="H113" s="32" t="s">
        <v>324</v>
      </c>
    </row>
    <row r="114" spans="1:8" ht="15" customHeight="1">
      <c r="A114" s="83">
        <v>45505</v>
      </c>
      <c r="B114" s="32">
        <v>542765</v>
      </c>
      <c r="C114" s="31" t="s">
        <v>931</v>
      </c>
      <c r="D114" s="31" t="s">
        <v>1090</v>
      </c>
      <c r="E114" s="31" t="s">
        <v>528</v>
      </c>
      <c r="F114" s="84">
        <v>12000</v>
      </c>
      <c r="G114" s="32">
        <v>349.78</v>
      </c>
      <c r="H114" s="32" t="s">
        <v>324</v>
      </c>
    </row>
    <row r="115" spans="1:8" ht="15" customHeight="1">
      <c r="A115" s="83">
        <v>45505</v>
      </c>
      <c r="B115" s="32">
        <v>542765</v>
      </c>
      <c r="C115" s="31" t="s">
        <v>931</v>
      </c>
      <c r="D115" s="31" t="s">
        <v>1091</v>
      </c>
      <c r="E115" s="31" t="s">
        <v>528</v>
      </c>
      <c r="F115" s="84">
        <v>2000</v>
      </c>
      <c r="G115" s="32">
        <v>305</v>
      </c>
      <c r="H115" s="32" t="s">
        <v>324</v>
      </c>
    </row>
    <row r="116" spans="1:8" ht="15" customHeight="1">
      <c r="A116" s="83">
        <v>45505</v>
      </c>
      <c r="B116" s="32">
        <v>542765</v>
      </c>
      <c r="C116" s="31" t="s">
        <v>931</v>
      </c>
      <c r="D116" s="31" t="s">
        <v>1092</v>
      </c>
      <c r="E116" s="31" t="s">
        <v>529</v>
      </c>
      <c r="F116" s="84">
        <v>5000</v>
      </c>
      <c r="G116" s="32">
        <v>305</v>
      </c>
      <c r="H116" s="32" t="s">
        <v>324</v>
      </c>
    </row>
    <row r="117" spans="1:8" ht="15" customHeight="1">
      <c r="A117" s="83">
        <v>45505</v>
      </c>
      <c r="B117" s="32">
        <v>542765</v>
      </c>
      <c r="C117" s="31" t="s">
        <v>931</v>
      </c>
      <c r="D117" s="31" t="s">
        <v>1090</v>
      </c>
      <c r="E117" s="31" t="s">
        <v>529</v>
      </c>
      <c r="F117" s="84">
        <v>500</v>
      </c>
      <c r="G117" s="32">
        <v>321.10000000000002</v>
      </c>
      <c r="H117" s="32" t="s">
        <v>324</v>
      </c>
    </row>
    <row r="118" spans="1:8" ht="15" customHeight="1">
      <c r="A118" s="83">
        <v>45505</v>
      </c>
      <c r="B118" s="32">
        <v>542765</v>
      </c>
      <c r="C118" s="31" t="s">
        <v>931</v>
      </c>
      <c r="D118" s="31" t="s">
        <v>1091</v>
      </c>
      <c r="E118" s="31" t="s">
        <v>529</v>
      </c>
      <c r="F118" s="84">
        <v>2000</v>
      </c>
      <c r="G118" s="32">
        <v>326.93</v>
      </c>
      <c r="H118" s="32" t="s">
        <v>324</v>
      </c>
    </row>
    <row r="119" spans="1:8" ht="15" customHeight="1">
      <c r="A119" s="83">
        <v>45505</v>
      </c>
      <c r="B119" s="32">
        <v>542765</v>
      </c>
      <c r="C119" s="31" t="s">
        <v>931</v>
      </c>
      <c r="D119" s="31" t="s">
        <v>1093</v>
      </c>
      <c r="E119" s="31" t="s">
        <v>529</v>
      </c>
      <c r="F119" s="84">
        <v>3000</v>
      </c>
      <c r="G119" s="32">
        <v>350</v>
      </c>
      <c r="H119" s="32" t="s">
        <v>324</v>
      </c>
    </row>
    <row r="120" spans="1:8" ht="15" customHeight="1">
      <c r="A120" s="83">
        <v>45505</v>
      </c>
      <c r="B120" s="32">
        <v>542765</v>
      </c>
      <c r="C120" s="31" t="s">
        <v>931</v>
      </c>
      <c r="D120" s="31" t="s">
        <v>1094</v>
      </c>
      <c r="E120" s="31" t="s">
        <v>528</v>
      </c>
      <c r="F120" s="84">
        <v>2000</v>
      </c>
      <c r="G120" s="32">
        <v>342</v>
      </c>
      <c r="H120" s="32" t="s">
        <v>324</v>
      </c>
    </row>
    <row r="121" spans="1:8" ht="15" customHeight="1">
      <c r="A121" s="83">
        <v>45505</v>
      </c>
      <c r="B121" s="32">
        <v>542765</v>
      </c>
      <c r="C121" s="31" t="s">
        <v>931</v>
      </c>
      <c r="D121" s="31" t="s">
        <v>1094</v>
      </c>
      <c r="E121" s="31" t="s">
        <v>529</v>
      </c>
      <c r="F121" s="84">
        <v>1000</v>
      </c>
      <c r="G121" s="32">
        <v>324.5</v>
      </c>
      <c r="H121" s="32" t="s">
        <v>324</v>
      </c>
    </row>
    <row r="122" spans="1:8" ht="15" customHeight="1">
      <c r="A122" s="83">
        <v>45505</v>
      </c>
      <c r="B122" s="32">
        <v>542765</v>
      </c>
      <c r="C122" s="31" t="s">
        <v>931</v>
      </c>
      <c r="D122" s="31" t="s">
        <v>1095</v>
      </c>
      <c r="E122" s="31" t="s">
        <v>528</v>
      </c>
      <c r="F122" s="84">
        <v>2000</v>
      </c>
      <c r="G122" s="32">
        <v>332.69</v>
      </c>
      <c r="H122" s="32" t="s">
        <v>324</v>
      </c>
    </row>
    <row r="123" spans="1:8" ht="15" customHeight="1">
      <c r="A123" s="83">
        <v>45505</v>
      </c>
      <c r="B123" s="32">
        <v>542765</v>
      </c>
      <c r="C123" s="31" t="s">
        <v>931</v>
      </c>
      <c r="D123" s="31" t="s">
        <v>1096</v>
      </c>
      <c r="E123" s="31" t="s">
        <v>528</v>
      </c>
      <c r="F123" s="84">
        <v>3500</v>
      </c>
      <c r="G123" s="32">
        <v>313.89999999999998</v>
      </c>
      <c r="H123" s="32" t="s">
        <v>324</v>
      </c>
    </row>
    <row r="124" spans="1:8" ht="15" customHeight="1">
      <c r="A124" s="83">
        <v>45505</v>
      </c>
      <c r="B124" s="32">
        <v>542765</v>
      </c>
      <c r="C124" s="31" t="s">
        <v>931</v>
      </c>
      <c r="D124" s="31" t="s">
        <v>1096</v>
      </c>
      <c r="E124" s="31" t="s">
        <v>529</v>
      </c>
      <c r="F124" s="84">
        <v>3500</v>
      </c>
      <c r="G124" s="32">
        <v>348.49</v>
      </c>
      <c r="H124" s="32" t="s">
        <v>324</v>
      </c>
    </row>
    <row r="125" spans="1:8" ht="15" customHeight="1">
      <c r="A125" s="83">
        <v>45505</v>
      </c>
      <c r="B125" s="32">
        <v>542765</v>
      </c>
      <c r="C125" s="31" t="s">
        <v>931</v>
      </c>
      <c r="D125" s="31" t="s">
        <v>1097</v>
      </c>
      <c r="E125" s="31" t="s">
        <v>528</v>
      </c>
      <c r="F125" s="84">
        <v>3000</v>
      </c>
      <c r="G125" s="32">
        <v>340</v>
      </c>
      <c r="H125" s="32" t="s">
        <v>324</v>
      </c>
    </row>
    <row r="126" spans="1:8" ht="15" customHeight="1">
      <c r="A126" s="83">
        <v>45505</v>
      </c>
      <c r="B126" s="32">
        <v>542765</v>
      </c>
      <c r="C126" s="31" t="s">
        <v>931</v>
      </c>
      <c r="D126" s="31" t="s">
        <v>1098</v>
      </c>
      <c r="E126" s="31" t="s">
        <v>528</v>
      </c>
      <c r="F126" s="84">
        <v>5000</v>
      </c>
      <c r="G126" s="32">
        <v>343</v>
      </c>
      <c r="H126" s="32" t="s">
        <v>324</v>
      </c>
    </row>
    <row r="127" spans="1:8" ht="15" customHeight="1">
      <c r="A127" s="83">
        <v>45505</v>
      </c>
      <c r="B127" s="32">
        <v>542765</v>
      </c>
      <c r="C127" s="31" t="s">
        <v>931</v>
      </c>
      <c r="D127" s="31" t="s">
        <v>932</v>
      </c>
      <c r="E127" s="31" t="s">
        <v>529</v>
      </c>
      <c r="F127" s="84">
        <v>6000</v>
      </c>
      <c r="G127" s="32">
        <v>343</v>
      </c>
      <c r="H127" s="32" t="s">
        <v>324</v>
      </c>
    </row>
    <row r="128" spans="1:8" ht="15" customHeight="1">
      <c r="A128" s="83">
        <v>45505</v>
      </c>
      <c r="B128" s="32">
        <v>542765</v>
      </c>
      <c r="C128" s="31" t="s">
        <v>931</v>
      </c>
      <c r="D128" s="31" t="s">
        <v>1099</v>
      </c>
      <c r="E128" s="31" t="s">
        <v>529</v>
      </c>
      <c r="F128" s="84">
        <v>7000</v>
      </c>
      <c r="G128" s="32">
        <v>346.57</v>
      </c>
      <c r="H128" s="32" t="s">
        <v>324</v>
      </c>
    </row>
    <row r="129" spans="1:8" ht="15" customHeight="1">
      <c r="A129" s="83">
        <v>45505</v>
      </c>
      <c r="B129" s="32">
        <v>542765</v>
      </c>
      <c r="C129" s="31" t="s">
        <v>931</v>
      </c>
      <c r="D129" s="31" t="s">
        <v>1100</v>
      </c>
      <c r="E129" s="31" t="s">
        <v>529</v>
      </c>
      <c r="F129" s="84">
        <v>2000</v>
      </c>
      <c r="G129" s="32">
        <v>341.25</v>
      </c>
      <c r="H129" s="32" t="s">
        <v>324</v>
      </c>
    </row>
    <row r="130" spans="1:8" ht="15" customHeight="1">
      <c r="A130" s="83">
        <v>45505</v>
      </c>
      <c r="B130" s="32">
        <v>539040</v>
      </c>
      <c r="C130" s="31" t="s">
        <v>898</v>
      </c>
      <c r="D130" s="31" t="s">
        <v>933</v>
      </c>
      <c r="E130" s="31" t="s">
        <v>529</v>
      </c>
      <c r="F130" s="84">
        <v>366758</v>
      </c>
      <c r="G130" s="32">
        <v>25.11</v>
      </c>
      <c r="H130" s="32" t="s">
        <v>324</v>
      </c>
    </row>
    <row r="131" spans="1:8" ht="15" customHeight="1">
      <c r="A131" s="83">
        <v>45505</v>
      </c>
      <c r="B131" s="32">
        <v>532867</v>
      </c>
      <c r="C131" s="31" t="s">
        <v>1101</v>
      </c>
      <c r="D131" s="31" t="s">
        <v>1102</v>
      </c>
      <c r="E131" s="31" t="s">
        <v>528</v>
      </c>
      <c r="F131" s="84">
        <v>197000</v>
      </c>
      <c r="G131" s="32">
        <v>983.25</v>
      </c>
      <c r="H131" s="32" t="s">
        <v>324</v>
      </c>
    </row>
    <row r="132" spans="1:8" ht="15" customHeight="1">
      <c r="A132" s="83">
        <v>45505</v>
      </c>
      <c r="B132" s="32">
        <v>511523</v>
      </c>
      <c r="C132" s="31" t="s">
        <v>1103</v>
      </c>
      <c r="D132" s="31" t="s">
        <v>1104</v>
      </c>
      <c r="E132" s="31" t="s">
        <v>528</v>
      </c>
      <c r="F132" s="84">
        <v>101900</v>
      </c>
      <c r="G132" s="32">
        <v>24.29</v>
      </c>
      <c r="H132" s="32" t="s">
        <v>324</v>
      </c>
    </row>
    <row r="133" spans="1:8" ht="15" customHeight="1">
      <c r="A133" s="83">
        <v>45505</v>
      </c>
      <c r="B133" s="32">
        <v>543545</v>
      </c>
      <c r="C133" s="31" t="s">
        <v>916</v>
      </c>
      <c r="D133" s="31" t="s">
        <v>1105</v>
      </c>
      <c r="E133" s="31" t="s">
        <v>529</v>
      </c>
      <c r="F133" s="84">
        <v>668000</v>
      </c>
      <c r="G133" s="32">
        <v>2.31</v>
      </c>
      <c r="H133" s="32" t="s">
        <v>324</v>
      </c>
    </row>
    <row r="134" spans="1:8" ht="15" customHeight="1">
      <c r="A134" s="83">
        <v>45505</v>
      </c>
      <c r="B134" s="32">
        <v>543545</v>
      </c>
      <c r="C134" s="31" t="s">
        <v>916</v>
      </c>
      <c r="D134" s="31" t="s">
        <v>961</v>
      </c>
      <c r="E134" s="31" t="s">
        <v>529</v>
      </c>
      <c r="F134" s="84">
        <v>835000</v>
      </c>
      <c r="G134" s="32">
        <v>2.31</v>
      </c>
      <c r="H134" s="32" t="s">
        <v>324</v>
      </c>
    </row>
    <row r="135" spans="1:8" ht="15" customHeight="1">
      <c r="A135" s="83">
        <v>45505</v>
      </c>
      <c r="B135" s="32">
        <v>509026</v>
      </c>
      <c r="C135" s="31" t="s">
        <v>962</v>
      </c>
      <c r="D135" s="31" t="s">
        <v>956</v>
      </c>
      <c r="E135" s="31" t="s">
        <v>528</v>
      </c>
      <c r="F135" s="84">
        <v>538539</v>
      </c>
      <c r="G135" s="32">
        <v>97</v>
      </c>
      <c r="H135" s="32" t="s">
        <v>324</v>
      </c>
    </row>
    <row r="136" spans="1:8" ht="15" customHeight="1">
      <c r="A136" s="83">
        <v>45505</v>
      </c>
      <c r="B136" s="32">
        <v>509026</v>
      </c>
      <c r="C136" s="31" t="s">
        <v>962</v>
      </c>
      <c r="D136" s="31" t="s">
        <v>963</v>
      </c>
      <c r="E136" s="31" t="s">
        <v>529</v>
      </c>
      <c r="F136" s="84">
        <v>550000</v>
      </c>
      <c r="G136" s="32">
        <v>97</v>
      </c>
      <c r="H136" s="32" t="s">
        <v>324</v>
      </c>
    </row>
    <row r="137" spans="1:8" ht="15" customHeight="1">
      <c r="A137" s="83">
        <v>45505</v>
      </c>
      <c r="B137" s="32" t="s">
        <v>1106</v>
      </c>
      <c r="C137" s="31" t="s">
        <v>1107</v>
      </c>
      <c r="D137" s="31" t="s">
        <v>1108</v>
      </c>
      <c r="E137" s="31" t="s">
        <v>528</v>
      </c>
      <c r="F137" s="84">
        <v>402463</v>
      </c>
      <c r="G137" s="32">
        <v>579.84</v>
      </c>
      <c r="H137" s="32" t="s">
        <v>842</v>
      </c>
    </row>
    <row r="138" spans="1:8" ht="15" customHeight="1">
      <c r="A138" s="83">
        <v>45505</v>
      </c>
      <c r="B138" s="32" t="s">
        <v>1106</v>
      </c>
      <c r="C138" s="31" t="s">
        <v>1107</v>
      </c>
      <c r="D138" s="31" t="s">
        <v>1109</v>
      </c>
      <c r="E138" s="31" t="s">
        <v>528</v>
      </c>
      <c r="F138" s="84">
        <v>303645</v>
      </c>
      <c r="G138" s="32">
        <v>581.32000000000005</v>
      </c>
      <c r="H138" s="32" t="s">
        <v>842</v>
      </c>
    </row>
    <row r="139" spans="1:8" ht="15" customHeight="1">
      <c r="A139" s="83">
        <v>45505</v>
      </c>
      <c r="B139" s="32" t="s">
        <v>1110</v>
      </c>
      <c r="C139" s="31" t="s">
        <v>1111</v>
      </c>
      <c r="D139" s="31" t="s">
        <v>1112</v>
      </c>
      <c r="E139" s="31" t="s">
        <v>528</v>
      </c>
      <c r="F139" s="84">
        <v>200000</v>
      </c>
      <c r="G139" s="32">
        <v>75.599999999999994</v>
      </c>
      <c r="H139" s="32" t="s">
        <v>842</v>
      </c>
    </row>
    <row r="140" spans="1:8" ht="15" customHeight="1">
      <c r="A140" s="83">
        <v>45505</v>
      </c>
      <c r="B140" s="32" t="s">
        <v>674</v>
      </c>
      <c r="C140" s="31" t="s">
        <v>1113</v>
      </c>
      <c r="D140" s="31" t="s">
        <v>902</v>
      </c>
      <c r="E140" s="31" t="s">
        <v>528</v>
      </c>
      <c r="F140" s="84">
        <v>704300</v>
      </c>
      <c r="G140" s="32">
        <v>88.09</v>
      </c>
      <c r="H140" s="32" t="s">
        <v>842</v>
      </c>
    </row>
    <row r="141" spans="1:8" ht="15" customHeight="1">
      <c r="A141" s="83">
        <v>45505</v>
      </c>
      <c r="B141" s="32" t="s">
        <v>1114</v>
      </c>
      <c r="C141" s="31" t="s">
        <v>1115</v>
      </c>
      <c r="D141" s="31" t="s">
        <v>1108</v>
      </c>
      <c r="E141" s="31" t="s">
        <v>528</v>
      </c>
      <c r="F141" s="84">
        <v>59040</v>
      </c>
      <c r="G141" s="32">
        <v>186.07</v>
      </c>
      <c r="H141" s="32" t="s">
        <v>842</v>
      </c>
    </row>
    <row r="142" spans="1:8" ht="15" customHeight="1">
      <c r="A142" s="83">
        <v>45505</v>
      </c>
      <c r="B142" s="32" t="s">
        <v>1114</v>
      </c>
      <c r="C142" s="31" t="s">
        <v>1115</v>
      </c>
      <c r="D142" s="31" t="s">
        <v>1116</v>
      </c>
      <c r="E142" s="31" t="s">
        <v>528</v>
      </c>
      <c r="F142" s="84">
        <v>125000</v>
      </c>
      <c r="G142" s="32">
        <v>186.6</v>
      </c>
      <c r="H142" s="32" t="s">
        <v>842</v>
      </c>
    </row>
    <row r="143" spans="1:8" ht="15" customHeight="1">
      <c r="A143" s="83">
        <v>45505</v>
      </c>
      <c r="B143" s="32" t="s">
        <v>1117</v>
      </c>
      <c r="C143" s="31" t="s">
        <v>1118</v>
      </c>
      <c r="D143" s="31" t="s">
        <v>1119</v>
      </c>
      <c r="E143" s="31" t="s">
        <v>528</v>
      </c>
      <c r="F143" s="84">
        <v>151400</v>
      </c>
      <c r="G143" s="32">
        <v>179.22</v>
      </c>
      <c r="H143" s="32" t="s">
        <v>842</v>
      </c>
    </row>
    <row r="144" spans="1:8" ht="15" customHeight="1">
      <c r="A144" s="83">
        <v>45505</v>
      </c>
      <c r="B144" s="32" t="s">
        <v>964</v>
      </c>
      <c r="C144" s="31" t="s">
        <v>965</v>
      </c>
      <c r="D144" s="31" t="s">
        <v>902</v>
      </c>
      <c r="E144" s="31" t="s">
        <v>528</v>
      </c>
      <c r="F144" s="84">
        <v>209392</v>
      </c>
      <c r="G144" s="32">
        <v>147.29</v>
      </c>
      <c r="H144" s="32" t="s">
        <v>842</v>
      </c>
    </row>
    <row r="145" spans="1:8" ht="15" customHeight="1">
      <c r="A145" s="83">
        <v>45505</v>
      </c>
      <c r="B145" s="32" t="s">
        <v>1120</v>
      </c>
      <c r="C145" s="31" t="s">
        <v>1121</v>
      </c>
      <c r="D145" s="31" t="s">
        <v>883</v>
      </c>
      <c r="E145" s="31" t="s">
        <v>528</v>
      </c>
      <c r="F145" s="84">
        <v>1111881</v>
      </c>
      <c r="G145" s="32">
        <v>26.13</v>
      </c>
      <c r="H145" s="32" t="s">
        <v>842</v>
      </c>
    </row>
    <row r="146" spans="1:8" ht="15" customHeight="1">
      <c r="A146" s="83">
        <v>45505</v>
      </c>
      <c r="B146" s="32" t="s">
        <v>1122</v>
      </c>
      <c r="C146" s="31" t="s">
        <v>1123</v>
      </c>
      <c r="D146" s="31" t="s">
        <v>1124</v>
      </c>
      <c r="E146" s="31" t="s">
        <v>528</v>
      </c>
      <c r="F146" s="84">
        <v>92400</v>
      </c>
      <c r="G146" s="32">
        <v>74.95</v>
      </c>
      <c r="H146" s="32" t="s">
        <v>842</v>
      </c>
    </row>
    <row r="147" spans="1:8" ht="15" customHeight="1">
      <c r="A147" s="83">
        <v>45505</v>
      </c>
      <c r="B147" s="32" t="s">
        <v>1125</v>
      </c>
      <c r="C147" s="31" t="s">
        <v>1126</v>
      </c>
      <c r="D147" s="31" t="s">
        <v>938</v>
      </c>
      <c r="E147" s="31" t="s">
        <v>528</v>
      </c>
      <c r="F147" s="84">
        <v>692580</v>
      </c>
      <c r="G147" s="32">
        <v>20.03</v>
      </c>
      <c r="H147" s="32" t="s">
        <v>842</v>
      </c>
    </row>
    <row r="148" spans="1:8" ht="15" customHeight="1">
      <c r="A148" s="83">
        <v>45505</v>
      </c>
      <c r="B148" s="32" t="s">
        <v>1125</v>
      </c>
      <c r="C148" s="31" t="s">
        <v>1126</v>
      </c>
      <c r="D148" s="31" t="s">
        <v>1127</v>
      </c>
      <c r="E148" s="31" t="s">
        <v>528</v>
      </c>
      <c r="F148" s="84">
        <v>500000</v>
      </c>
      <c r="G148" s="32">
        <v>20.12</v>
      </c>
      <c r="H148" s="32" t="s">
        <v>842</v>
      </c>
    </row>
    <row r="149" spans="1:8" ht="15" customHeight="1">
      <c r="A149" s="83">
        <v>45505</v>
      </c>
      <c r="B149" s="32" t="s">
        <v>1125</v>
      </c>
      <c r="C149" s="31" t="s">
        <v>1126</v>
      </c>
      <c r="D149" s="31" t="s">
        <v>1128</v>
      </c>
      <c r="E149" s="31" t="s">
        <v>528</v>
      </c>
      <c r="F149" s="84">
        <v>544394</v>
      </c>
      <c r="G149" s="32">
        <v>20.170000000000002</v>
      </c>
      <c r="H149" s="32" t="s">
        <v>842</v>
      </c>
    </row>
    <row r="150" spans="1:8" ht="15" customHeight="1">
      <c r="A150" s="83">
        <v>45505</v>
      </c>
      <c r="B150" s="32" t="s">
        <v>1125</v>
      </c>
      <c r="C150" s="31" t="s">
        <v>1126</v>
      </c>
      <c r="D150" s="31" t="s">
        <v>1129</v>
      </c>
      <c r="E150" s="31" t="s">
        <v>528</v>
      </c>
      <c r="F150" s="84">
        <v>799850</v>
      </c>
      <c r="G150" s="32">
        <v>20.46</v>
      </c>
      <c r="H150" s="32" t="s">
        <v>842</v>
      </c>
    </row>
    <row r="151" spans="1:8" ht="15" customHeight="1">
      <c r="A151" s="83">
        <v>45505</v>
      </c>
      <c r="B151" s="32" t="s">
        <v>966</v>
      </c>
      <c r="C151" s="31" t="s">
        <v>967</v>
      </c>
      <c r="D151" s="31" t="s">
        <v>903</v>
      </c>
      <c r="E151" s="31" t="s">
        <v>528</v>
      </c>
      <c r="F151" s="84">
        <v>321600</v>
      </c>
      <c r="G151" s="32">
        <v>98.65</v>
      </c>
      <c r="H151" s="32" t="s">
        <v>842</v>
      </c>
    </row>
    <row r="152" spans="1:8" ht="15" customHeight="1">
      <c r="A152" s="83">
        <v>45505</v>
      </c>
      <c r="B152" s="32" t="s">
        <v>966</v>
      </c>
      <c r="C152" s="31" t="s">
        <v>967</v>
      </c>
      <c r="D152" s="31" t="s">
        <v>968</v>
      </c>
      <c r="E152" s="31" t="s">
        <v>528</v>
      </c>
      <c r="F152" s="84">
        <v>43200</v>
      </c>
      <c r="G152" s="32">
        <v>98.81</v>
      </c>
      <c r="H152" s="32" t="s">
        <v>842</v>
      </c>
    </row>
    <row r="153" spans="1:8" ht="15" customHeight="1">
      <c r="A153" s="83">
        <v>45505</v>
      </c>
      <c r="B153" s="32" t="s">
        <v>1130</v>
      </c>
      <c r="C153" s="31" t="s">
        <v>1131</v>
      </c>
      <c r="D153" s="31" t="s">
        <v>902</v>
      </c>
      <c r="E153" s="31" t="s">
        <v>528</v>
      </c>
      <c r="F153" s="84">
        <v>333244</v>
      </c>
      <c r="G153" s="32">
        <v>338.39</v>
      </c>
      <c r="H153" s="32" t="s">
        <v>842</v>
      </c>
    </row>
    <row r="154" spans="1:8" ht="15" customHeight="1">
      <c r="A154" s="83">
        <v>45505</v>
      </c>
      <c r="B154" s="32" t="s">
        <v>969</v>
      </c>
      <c r="C154" s="31" t="s">
        <v>970</v>
      </c>
      <c r="D154" s="31" t="s">
        <v>882</v>
      </c>
      <c r="E154" s="31" t="s">
        <v>528</v>
      </c>
      <c r="F154" s="84">
        <v>222400</v>
      </c>
      <c r="G154" s="32">
        <v>317.48</v>
      </c>
      <c r="H154" s="32" t="s">
        <v>842</v>
      </c>
    </row>
    <row r="155" spans="1:8" ht="15" customHeight="1">
      <c r="A155" s="83">
        <v>45505</v>
      </c>
      <c r="B155" s="32" t="s">
        <v>969</v>
      </c>
      <c r="C155" s="31" t="s">
        <v>970</v>
      </c>
      <c r="D155" s="31" t="s">
        <v>982</v>
      </c>
      <c r="E155" s="31" t="s">
        <v>528</v>
      </c>
      <c r="F155" s="84">
        <v>148800</v>
      </c>
      <c r="G155" s="32">
        <v>328.71</v>
      </c>
      <c r="H155" s="32" t="s">
        <v>842</v>
      </c>
    </row>
    <row r="156" spans="1:8" ht="15" customHeight="1">
      <c r="A156" s="83">
        <v>45505</v>
      </c>
      <c r="B156" s="32" t="s">
        <v>969</v>
      </c>
      <c r="C156" s="31" t="s">
        <v>970</v>
      </c>
      <c r="D156" s="31" t="s">
        <v>903</v>
      </c>
      <c r="E156" s="31" t="s">
        <v>528</v>
      </c>
      <c r="F156" s="84">
        <v>244800</v>
      </c>
      <c r="G156" s="32">
        <v>318.2</v>
      </c>
      <c r="H156" s="32" t="s">
        <v>842</v>
      </c>
    </row>
    <row r="157" spans="1:8" ht="15" customHeight="1">
      <c r="A157" s="83">
        <v>45505</v>
      </c>
      <c r="B157" s="32" t="s">
        <v>969</v>
      </c>
      <c r="C157" s="31" t="s">
        <v>970</v>
      </c>
      <c r="D157" s="31" t="s">
        <v>968</v>
      </c>
      <c r="E157" s="31" t="s">
        <v>528</v>
      </c>
      <c r="F157" s="84">
        <v>180800</v>
      </c>
      <c r="G157" s="32">
        <v>318.70999999999998</v>
      </c>
      <c r="H157" s="32" t="s">
        <v>842</v>
      </c>
    </row>
    <row r="158" spans="1:8" ht="15" customHeight="1">
      <c r="A158" s="83">
        <v>45505</v>
      </c>
      <c r="B158" s="32" t="s">
        <v>935</v>
      </c>
      <c r="C158" s="31" t="s">
        <v>936</v>
      </c>
      <c r="D158" s="31" t="s">
        <v>1132</v>
      </c>
      <c r="E158" s="31" t="s">
        <v>528</v>
      </c>
      <c r="F158" s="84">
        <v>150000</v>
      </c>
      <c r="G158" s="32">
        <v>61.58</v>
      </c>
      <c r="H158" s="32" t="s">
        <v>842</v>
      </c>
    </row>
    <row r="159" spans="1:8" ht="15" customHeight="1">
      <c r="A159" s="83">
        <v>45505</v>
      </c>
      <c r="B159" s="32" t="s">
        <v>935</v>
      </c>
      <c r="C159" s="31" t="s">
        <v>936</v>
      </c>
      <c r="D159" s="31" t="s">
        <v>938</v>
      </c>
      <c r="E159" s="31" t="s">
        <v>528</v>
      </c>
      <c r="F159" s="84">
        <v>189768</v>
      </c>
      <c r="G159" s="32">
        <v>60.88</v>
      </c>
      <c r="H159" s="32" t="s">
        <v>842</v>
      </c>
    </row>
    <row r="160" spans="1:8" ht="15" customHeight="1">
      <c r="A160" s="83">
        <v>45505</v>
      </c>
      <c r="B160" s="32" t="s">
        <v>971</v>
      </c>
      <c r="C160" s="31" t="s">
        <v>972</v>
      </c>
      <c r="D160" s="31" t="s">
        <v>1133</v>
      </c>
      <c r="E160" s="31" t="s">
        <v>528</v>
      </c>
      <c r="F160" s="84">
        <v>29222</v>
      </c>
      <c r="G160" s="32">
        <v>116.41</v>
      </c>
      <c r="H160" s="32" t="s">
        <v>842</v>
      </c>
    </row>
    <row r="161" spans="1:8" ht="15" customHeight="1">
      <c r="A161" s="83">
        <v>45505</v>
      </c>
      <c r="B161" s="32" t="s">
        <v>374</v>
      </c>
      <c r="C161" s="31" t="s">
        <v>1134</v>
      </c>
      <c r="D161" s="31" t="s">
        <v>902</v>
      </c>
      <c r="E161" s="31" t="s">
        <v>528</v>
      </c>
      <c r="F161" s="84">
        <v>5777399</v>
      </c>
      <c r="G161" s="32">
        <v>300.18</v>
      </c>
      <c r="H161" s="32" t="s">
        <v>842</v>
      </c>
    </row>
    <row r="162" spans="1:8" ht="15" customHeight="1">
      <c r="A162" s="83">
        <v>45505</v>
      </c>
      <c r="B162" s="32" t="s">
        <v>1135</v>
      </c>
      <c r="C162" s="31" t="s">
        <v>991</v>
      </c>
      <c r="D162" s="31" t="s">
        <v>1136</v>
      </c>
      <c r="E162" s="31" t="s">
        <v>528</v>
      </c>
      <c r="F162" s="84">
        <v>361192</v>
      </c>
      <c r="G162" s="32">
        <v>0.51</v>
      </c>
      <c r="H162" s="32" t="s">
        <v>842</v>
      </c>
    </row>
    <row r="163" spans="1:8" ht="15" customHeight="1">
      <c r="A163" s="83">
        <v>45505</v>
      </c>
      <c r="B163" s="32" t="s">
        <v>1137</v>
      </c>
      <c r="C163" s="31" t="s">
        <v>1138</v>
      </c>
      <c r="D163" s="31" t="s">
        <v>902</v>
      </c>
      <c r="E163" s="31" t="s">
        <v>528</v>
      </c>
      <c r="F163" s="84">
        <v>48499</v>
      </c>
      <c r="G163" s="32">
        <v>833.1</v>
      </c>
      <c r="H163" s="32" t="s">
        <v>842</v>
      </c>
    </row>
    <row r="164" spans="1:8" ht="15" customHeight="1">
      <c r="A164" s="83">
        <v>45505</v>
      </c>
      <c r="B164" s="32" t="s">
        <v>973</v>
      </c>
      <c r="C164" s="31" t="s">
        <v>974</v>
      </c>
      <c r="D164" s="31" t="s">
        <v>902</v>
      </c>
      <c r="E164" s="31" t="s">
        <v>528</v>
      </c>
      <c r="F164" s="84">
        <v>722651</v>
      </c>
      <c r="G164" s="32">
        <v>379.53</v>
      </c>
      <c r="H164" s="32" t="s">
        <v>842</v>
      </c>
    </row>
    <row r="165" spans="1:8" ht="15" customHeight="1">
      <c r="A165" s="83">
        <v>45505</v>
      </c>
      <c r="B165" s="32" t="s">
        <v>975</v>
      </c>
      <c r="C165" s="31" t="s">
        <v>976</v>
      </c>
      <c r="D165" s="31" t="s">
        <v>977</v>
      </c>
      <c r="E165" s="31" t="s">
        <v>528</v>
      </c>
      <c r="F165" s="84">
        <v>24000</v>
      </c>
      <c r="G165" s="32">
        <v>135</v>
      </c>
      <c r="H165" s="32" t="s">
        <v>842</v>
      </c>
    </row>
    <row r="166" spans="1:8" ht="15" customHeight="1">
      <c r="A166" s="83">
        <v>45505</v>
      </c>
      <c r="B166" s="32" t="s">
        <v>1139</v>
      </c>
      <c r="C166" s="31" t="s">
        <v>1140</v>
      </c>
      <c r="D166" s="31" t="s">
        <v>896</v>
      </c>
      <c r="E166" s="31" t="s">
        <v>528</v>
      </c>
      <c r="F166" s="84">
        <v>87637257</v>
      </c>
      <c r="G166" s="32">
        <v>2.79</v>
      </c>
      <c r="H166" s="32" t="s">
        <v>842</v>
      </c>
    </row>
    <row r="167" spans="1:8" ht="15" customHeight="1">
      <c r="A167" s="83">
        <v>45505</v>
      </c>
      <c r="B167" s="32" t="s">
        <v>409</v>
      </c>
      <c r="C167" s="31" t="s">
        <v>1141</v>
      </c>
      <c r="D167" s="31" t="s">
        <v>902</v>
      </c>
      <c r="E167" s="31" t="s">
        <v>528</v>
      </c>
      <c r="F167" s="84">
        <v>971936</v>
      </c>
      <c r="G167" s="32">
        <v>842.03</v>
      </c>
      <c r="H167" s="32" t="s">
        <v>842</v>
      </c>
    </row>
    <row r="168" spans="1:8" ht="15" customHeight="1">
      <c r="A168" s="83">
        <v>45505</v>
      </c>
      <c r="B168" s="32" t="s">
        <v>917</v>
      </c>
      <c r="C168" s="31" t="s">
        <v>918</v>
      </c>
      <c r="D168" s="31" t="s">
        <v>1142</v>
      </c>
      <c r="E168" s="31" t="s">
        <v>528</v>
      </c>
      <c r="F168" s="84">
        <v>1220000</v>
      </c>
      <c r="G168" s="32">
        <v>7.39</v>
      </c>
      <c r="H168" s="32" t="s">
        <v>842</v>
      </c>
    </row>
    <row r="169" spans="1:8" ht="15" customHeight="1">
      <c r="A169" s="83">
        <v>45505</v>
      </c>
      <c r="B169" s="32" t="s">
        <v>917</v>
      </c>
      <c r="C169" s="31" t="s">
        <v>918</v>
      </c>
      <c r="D169" s="31" t="s">
        <v>1143</v>
      </c>
      <c r="E169" s="31" t="s">
        <v>528</v>
      </c>
      <c r="F169" s="84">
        <v>700000</v>
      </c>
      <c r="G169" s="32">
        <v>7.39</v>
      </c>
      <c r="H169" s="32" t="s">
        <v>842</v>
      </c>
    </row>
    <row r="170" spans="1:8" ht="15" customHeight="1">
      <c r="A170" s="83">
        <v>45505</v>
      </c>
      <c r="B170" s="32" t="s">
        <v>1144</v>
      </c>
      <c r="C170" s="31" t="s">
        <v>1145</v>
      </c>
      <c r="D170" s="31" t="s">
        <v>903</v>
      </c>
      <c r="E170" s="31" t="s">
        <v>528</v>
      </c>
      <c r="F170" s="84">
        <v>3804386</v>
      </c>
      <c r="G170" s="32">
        <v>79.31</v>
      </c>
      <c r="H170" s="32" t="s">
        <v>842</v>
      </c>
    </row>
    <row r="171" spans="1:8" ht="15" customHeight="1">
      <c r="A171" s="83">
        <v>45505</v>
      </c>
      <c r="B171" s="32" t="s">
        <v>1144</v>
      </c>
      <c r="C171" s="31" t="s">
        <v>1145</v>
      </c>
      <c r="D171" s="31" t="s">
        <v>968</v>
      </c>
      <c r="E171" s="31" t="s">
        <v>528</v>
      </c>
      <c r="F171" s="84">
        <v>1961757</v>
      </c>
      <c r="G171" s="32">
        <v>79.41</v>
      </c>
      <c r="H171" s="32" t="s">
        <v>842</v>
      </c>
    </row>
    <row r="172" spans="1:8" ht="15" customHeight="1">
      <c r="A172" s="83">
        <v>45505</v>
      </c>
      <c r="B172" s="32" t="s">
        <v>1144</v>
      </c>
      <c r="C172" s="31" t="s">
        <v>1145</v>
      </c>
      <c r="D172" s="31" t="s">
        <v>938</v>
      </c>
      <c r="E172" s="31" t="s">
        <v>528</v>
      </c>
      <c r="F172" s="84">
        <v>1718625</v>
      </c>
      <c r="G172" s="32">
        <v>79.87</v>
      </c>
      <c r="H172" s="32" t="s">
        <v>842</v>
      </c>
    </row>
    <row r="173" spans="1:8" ht="15" customHeight="1">
      <c r="A173" s="83">
        <v>45505</v>
      </c>
      <c r="B173" s="32" t="s">
        <v>978</v>
      </c>
      <c r="C173" s="31" t="s">
        <v>979</v>
      </c>
      <c r="D173" s="31" t="s">
        <v>902</v>
      </c>
      <c r="E173" s="31" t="s">
        <v>528</v>
      </c>
      <c r="F173" s="84">
        <v>772896</v>
      </c>
      <c r="G173" s="32">
        <v>111</v>
      </c>
      <c r="H173" s="32" t="s">
        <v>842</v>
      </c>
    </row>
    <row r="174" spans="1:8" ht="15" customHeight="1">
      <c r="A174" s="83">
        <v>45505</v>
      </c>
      <c r="B174" s="32" t="s">
        <v>919</v>
      </c>
      <c r="C174" s="31" t="s">
        <v>920</v>
      </c>
      <c r="D174" s="31" t="s">
        <v>882</v>
      </c>
      <c r="E174" s="31" t="s">
        <v>528</v>
      </c>
      <c r="F174" s="84">
        <v>48000</v>
      </c>
      <c r="G174" s="32">
        <v>325.7</v>
      </c>
      <c r="H174" s="32" t="s">
        <v>842</v>
      </c>
    </row>
    <row r="175" spans="1:8" ht="15" customHeight="1">
      <c r="A175" s="83">
        <v>45505</v>
      </c>
      <c r="B175" s="32" t="s">
        <v>447</v>
      </c>
      <c r="C175" s="31" t="s">
        <v>1146</v>
      </c>
      <c r="D175" s="31" t="s">
        <v>902</v>
      </c>
      <c r="E175" s="31" t="s">
        <v>528</v>
      </c>
      <c r="F175" s="84">
        <v>2598769</v>
      </c>
      <c r="G175" s="32">
        <v>348.61</v>
      </c>
      <c r="H175" s="32" t="s">
        <v>842</v>
      </c>
    </row>
    <row r="176" spans="1:8" ht="15" customHeight="1">
      <c r="A176" s="83">
        <v>45505</v>
      </c>
      <c r="B176" s="32" t="s">
        <v>1147</v>
      </c>
      <c r="C176" s="31" t="s">
        <v>1148</v>
      </c>
      <c r="D176" s="31" t="s">
        <v>882</v>
      </c>
      <c r="E176" s="31" t="s">
        <v>528</v>
      </c>
      <c r="F176" s="84">
        <v>450758</v>
      </c>
      <c r="G176" s="32">
        <v>99.53</v>
      </c>
      <c r="H176" s="32" t="s">
        <v>842</v>
      </c>
    </row>
    <row r="177" spans="1:8" ht="15" customHeight="1">
      <c r="A177" s="83">
        <v>45505</v>
      </c>
      <c r="B177" s="32" t="s">
        <v>1147</v>
      </c>
      <c r="C177" s="31" t="s">
        <v>1148</v>
      </c>
      <c r="D177" s="31" t="s">
        <v>968</v>
      </c>
      <c r="E177" s="31" t="s">
        <v>528</v>
      </c>
      <c r="F177" s="84">
        <v>224277</v>
      </c>
      <c r="G177" s="32">
        <v>103.27</v>
      </c>
      <c r="H177" s="32" t="s">
        <v>842</v>
      </c>
    </row>
    <row r="178" spans="1:8" ht="15" customHeight="1">
      <c r="A178" s="83">
        <v>45505</v>
      </c>
      <c r="B178" s="32" t="s">
        <v>980</v>
      </c>
      <c r="C178" s="31" t="s">
        <v>981</v>
      </c>
      <c r="D178" s="31" t="s">
        <v>883</v>
      </c>
      <c r="E178" s="31" t="s">
        <v>528</v>
      </c>
      <c r="F178" s="84">
        <v>17873157</v>
      </c>
      <c r="G178" s="32">
        <v>11.26</v>
      </c>
      <c r="H178" s="32" t="s">
        <v>842</v>
      </c>
    </row>
    <row r="179" spans="1:8" ht="15" customHeight="1">
      <c r="A179" s="83">
        <v>45505</v>
      </c>
      <c r="B179" s="32" t="s">
        <v>980</v>
      </c>
      <c r="C179" s="31" t="s">
        <v>981</v>
      </c>
      <c r="D179" s="31" t="s">
        <v>1149</v>
      </c>
      <c r="E179" s="31" t="s">
        <v>528</v>
      </c>
      <c r="F179" s="84">
        <v>26876934</v>
      </c>
      <c r="G179" s="32">
        <v>11.33</v>
      </c>
      <c r="H179" s="32" t="s">
        <v>842</v>
      </c>
    </row>
    <row r="180" spans="1:8" ht="15" customHeight="1">
      <c r="A180" s="83">
        <v>45505</v>
      </c>
      <c r="B180" s="32" t="s">
        <v>1150</v>
      </c>
      <c r="C180" s="31" t="s">
        <v>1151</v>
      </c>
      <c r="D180" s="31" t="s">
        <v>1152</v>
      </c>
      <c r="E180" s="31" t="s">
        <v>528</v>
      </c>
      <c r="F180" s="84">
        <v>105000</v>
      </c>
      <c r="G180" s="32">
        <v>24.51</v>
      </c>
      <c r="H180" s="32" t="s">
        <v>842</v>
      </c>
    </row>
    <row r="181" spans="1:8" ht="15" customHeight="1">
      <c r="A181" s="83">
        <v>45505</v>
      </c>
      <c r="B181" s="32" t="s">
        <v>1153</v>
      </c>
      <c r="C181" s="31" t="s">
        <v>1154</v>
      </c>
      <c r="D181" s="31" t="s">
        <v>938</v>
      </c>
      <c r="E181" s="31" t="s">
        <v>528</v>
      </c>
      <c r="F181" s="84">
        <v>84589</v>
      </c>
      <c r="G181" s="32">
        <v>887.84</v>
      </c>
      <c r="H181" s="32" t="s">
        <v>842</v>
      </c>
    </row>
    <row r="182" spans="1:8" ht="15" customHeight="1">
      <c r="A182" s="83">
        <v>45505</v>
      </c>
      <c r="B182" s="32" t="s">
        <v>1155</v>
      </c>
      <c r="C182" s="31" t="s">
        <v>1156</v>
      </c>
      <c r="D182" s="31" t="s">
        <v>902</v>
      </c>
      <c r="E182" s="31" t="s">
        <v>528</v>
      </c>
      <c r="F182" s="84">
        <v>979747</v>
      </c>
      <c r="G182" s="32">
        <v>56.08</v>
      </c>
      <c r="H182" s="32" t="s">
        <v>842</v>
      </c>
    </row>
    <row r="183" spans="1:8" ht="15" customHeight="1">
      <c r="A183" s="83">
        <v>45505</v>
      </c>
      <c r="B183" s="32" t="s">
        <v>1157</v>
      </c>
      <c r="C183" s="31" t="s">
        <v>1158</v>
      </c>
      <c r="D183" s="31" t="s">
        <v>882</v>
      </c>
      <c r="E183" s="31" t="s">
        <v>528</v>
      </c>
      <c r="F183" s="84">
        <v>2713125</v>
      </c>
      <c r="G183" s="32">
        <v>0.84</v>
      </c>
      <c r="H183" s="32" t="s">
        <v>842</v>
      </c>
    </row>
    <row r="184" spans="1:8" ht="15" customHeight="1">
      <c r="A184" s="83">
        <v>45505</v>
      </c>
      <c r="B184" s="32" t="s">
        <v>1159</v>
      </c>
      <c r="C184" s="31" t="s">
        <v>1160</v>
      </c>
      <c r="D184" s="31" t="s">
        <v>1161</v>
      </c>
      <c r="E184" s="31" t="s">
        <v>528</v>
      </c>
      <c r="F184" s="84">
        <v>10400</v>
      </c>
      <c r="G184" s="32">
        <v>263.06</v>
      </c>
      <c r="H184" s="32" t="s">
        <v>842</v>
      </c>
    </row>
    <row r="185" spans="1:8" ht="15" customHeight="1">
      <c r="A185" s="83">
        <v>45505</v>
      </c>
      <c r="B185" s="32" t="s">
        <v>1088</v>
      </c>
      <c r="C185" s="31" t="s">
        <v>1162</v>
      </c>
      <c r="D185" s="31" t="s">
        <v>1089</v>
      </c>
      <c r="E185" s="31" t="s">
        <v>528</v>
      </c>
      <c r="F185" s="84">
        <v>49109</v>
      </c>
      <c r="G185" s="32">
        <v>3098.32</v>
      </c>
      <c r="H185" s="32" t="s">
        <v>842</v>
      </c>
    </row>
    <row r="186" spans="1:8" ht="15" customHeight="1">
      <c r="A186" s="83">
        <v>45505</v>
      </c>
      <c r="B186" s="32" t="s">
        <v>1163</v>
      </c>
      <c r="C186" s="31" t="s">
        <v>1164</v>
      </c>
      <c r="D186" s="31" t="s">
        <v>901</v>
      </c>
      <c r="E186" s="31" t="s">
        <v>528</v>
      </c>
      <c r="F186" s="84">
        <v>75600</v>
      </c>
      <c r="G186" s="32">
        <v>218.5</v>
      </c>
      <c r="H186" s="32" t="s">
        <v>842</v>
      </c>
    </row>
    <row r="187" spans="1:8" ht="15" customHeight="1">
      <c r="A187" s="83">
        <v>45505</v>
      </c>
      <c r="B187" s="32" t="s">
        <v>1163</v>
      </c>
      <c r="C187" s="31" t="s">
        <v>1164</v>
      </c>
      <c r="D187" s="31" t="s">
        <v>1165</v>
      </c>
      <c r="E187" s="31" t="s">
        <v>528</v>
      </c>
      <c r="F187" s="84">
        <v>99600</v>
      </c>
      <c r="G187" s="32">
        <v>229.4</v>
      </c>
      <c r="H187" s="32" t="s">
        <v>842</v>
      </c>
    </row>
    <row r="188" spans="1:8" ht="15" customHeight="1">
      <c r="A188" s="83">
        <v>45505</v>
      </c>
      <c r="B188" s="32" t="s">
        <v>1163</v>
      </c>
      <c r="C188" s="31" t="s">
        <v>1164</v>
      </c>
      <c r="D188" s="31" t="s">
        <v>882</v>
      </c>
      <c r="E188" s="31" t="s">
        <v>528</v>
      </c>
      <c r="F188" s="84">
        <v>200400</v>
      </c>
      <c r="G188" s="32">
        <v>229.4</v>
      </c>
      <c r="H188" s="32" t="s">
        <v>842</v>
      </c>
    </row>
    <row r="189" spans="1:8" ht="15" customHeight="1">
      <c r="A189" s="83">
        <v>45505</v>
      </c>
      <c r="B189" s="32" t="s">
        <v>983</v>
      </c>
      <c r="C189" s="31" t="s">
        <v>984</v>
      </c>
      <c r="D189" s="31" t="s">
        <v>985</v>
      </c>
      <c r="E189" s="31" t="s">
        <v>528</v>
      </c>
      <c r="F189" s="84">
        <v>911915</v>
      </c>
      <c r="G189" s="32">
        <v>47.36</v>
      </c>
      <c r="H189" s="32" t="s">
        <v>842</v>
      </c>
    </row>
    <row r="190" spans="1:8" ht="15" customHeight="1">
      <c r="A190" s="83">
        <v>45505</v>
      </c>
      <c r="B190" s="32" t="s">
        <v>983</v>
      </c>
      <c r="C190" s="31" t="s">
        <v>984</v>
      </c>
      <c r="D190" s="31" t="s">
        <v>990</v>
      </c>
      <c r="E190" s="31" t="s">
        <v>528</v>
      </c>
      <c r="F190" s="84">
        <v>687749</v>
      </c>
      <c r="G190" s="32">
        <v>47.83</v>
      </c>
      <c r="H190" s="32" t="s">
        <v>842</v>
      </c>
    </row>
    <row r="191" spans="1:8" ht="15" customHeight="1">
      <c r="A191" s="83">
        <v>45505</v>
      </c>
      <c r="B191" s="32" t="s">
        <v>1166</v>
      </c>
      <c r="C191" s="31" t="s">
        <v>1167</v>
      </c>
      <c r="D191" s="31" t="s">
        <v>902</v>
      </c>
      <c r="E191" s="31" t="s">
        <v>528</v>
      </c>
      <c r="F191" s="84">
        <v>419814</v>
      </c>
      <c r="G191" s="32">
        <v>288.74</v>
      </c>
      <c r="H191" s="32" t="s">
        <v>842</v>
      </c>
    </row>
    <row r="192" spans="1:8" ht="15" customHeight="1">
      <c r="A192" s="83">
        <v>45505</v>
      </c>
      <c r="B192" s="32" t="s">
        <v>986</v>
      </c>
      <c r="C192" s="31" t="s">
        <v>987</v>
      </c>
      <c r="D192" s="31" t="s">
        <v>902</v>
      </c>
      <c r="E192" s="31" t="s">
        <v>528</v>
      </c>
      <c r="F192" s="84">
        <v>914003</v>
      </c>
      <c r="G192" s="32">
        <v>353.17</v>
      </c>
      <c r="H192" s="32" t="s">
        <v>842</v>
      </c>
    </row>
    <row r="193" spans="1:8" ht="15" customHeight="1">
      <c r="A193" s="83">
        <v>45505</v>
      </c>
      <c r="B193" s="32" t="s">
        <v>986</v>
      </c>
      <c r="C193" s="31" t="s">
        <v>987</v>
      </c>
      <c r="D193" s="31" t="s">
        <v>1168</v>
      </c>
      <c r="E193" s="31" t="s">
        <v>528</v>
      </c>
      <c r="F193" s="84">
        <v>700000</v>
      </c>
      <c r="G193" s="32">
        <v>358.3</v>
      </c>
      <c r="H193" s="32" t="s">
        <v>842</v>
      </c>
    </row>
    <row r="194" spans="1:8" ht="15" customHeight="1">
      <c r="A194" s="83">
        <v>45505</v>
      </c>
      <c r="B194" s="32" t="s">
        <v>1106</v>
      </c>
      <c r="C194" s="31" t="s">
        <v>1107</v>
      </c>
      <c r="D194" s="31" t="s">
        <v>1108</v>
      </c>
      <c r="E194" s="31" t="s">
        <v>529</v>
      </c>
      <c r="F194" s="84">
        <v>403574</v>
      </c>
      <c r="G194" s="32">
        <v>581.39</v>
      </c>
      <c r="H194" s="32" t="s">
        <v>842</v>
      </c>
    </row>
    <row r="195" spans="1:8" ht="15" customHeight="1">
      <c r="A195" s="83">
        <v>45505</v>
      </c>
      <c r="B195" s="32" t="s">
        <v>1106</v>
      </c>
      <c r="C195" s="31" t="s">
        <v>1107</v>
      </c>
      <c r="D195" s="31" t="s">
        <v>1109</v>
      </c>
      <c r="E195" s="31" t="s">
        <v>529</v>
      </c>
      <c r="F195" s="84">
        <v>303645</v>
      </c>
      <c r="G195" s="32">
        <v>580.72</v>
      </c>
      <c r="H195" s="32" t="s">
        <v>842</v>
      </c>
    </row>
    <row r="196" spans="1:8" ht="15" customHeight="1">
      <c r="A196" s="83">
        <v>45505</v>
      </c>
      <c r="B196" s="32" t="s">
        <v>988</v>
      </c>
      <c r="C196" s="31" t="s">
        <v>989</v>
      </c>
      <c r="D196" s="31" t="s">
        <v>882</v>
      </c>
      <c r="E196" s="31" t="s">
        <v>529</v>
      </c>
      <c r="F196" s="84">
        <v>1226654</v>
      </c>
      <c r="G196" s="32">
        <v>1.5</v>
      </c>
      <c r="H196" s="32" t="s">
        <v>842</v>
      </c>
    </row>
    <row r="197" spans="1:8" ht="15" customHeight="1">
      <c r="A197" s="83">
        <v>45505</v>
      </c>
      <c r="B197" s="32" t="s">
        <v>674</v>
      </c>
      <c r="C197" s="31" t="s">
        <v>1113</v>
      </c>
      <c r="D197" s="31" t="s">
        <v>902</v>
      </c>
      <c r="E197" s="31" t="s">
        <v>529</v>
      </c>
      <c r="F197" s="84">
        <v>704300</v>
      </c>
      <c r="G197" s="32">
        <v>88.07</v>
      </c>
      <c r="H197" s="32" t="s">
        <v>842</v>
      </c>
    </row>
    <row r="198" spans="1:8" ht="15" customHeight="1">
      <c r="A198" s="83">
        <v>45505</v>
      </c>
      <c r="B198" s="32" t="s">
        <v>1114</v>
      </c>
      <c r="C198" s="31" t="s">
        <v>1115</v>
      </c>
      <c r="D198" s="31" t="s">
        <v>1169</v>
      </c>
      <c r="E198" s="31" t="s">
        <v>529</v>
      </c>
      <c r="F198" s="84">
        <v>246525</v>
      </c>
      <c r="G198" s="32">
        <v>185.15</v>
      </c>
      <c r="H198" s="32" t="s">
        <v>842</v>
      </c>
    </row>
    <row r="199" spans="1:8" ht="15" customHeight="1">
      <c r="A199" s="83">
        <v>45505</v>
      </c>
      <c r="B199" s="32" t="s">
        <v>1114</v>
      </c>
      <c r="C199" s="31" t="s">
        <v>1115</v>
      </c>
      <c r="D199" s="31" t="s">
        <v>1108</v>
      </c>
      <c r="E199" s="31" t="s">
        <v>529</v>
      </c>
      <c r="F199" s="84">
        <v>59040</v>
      </c>
      <c r="G199" s="32">
        <v>184.87</v>
      </c>
      <c r="H199" s="32" t="s">
        <v>842</v>
      </c>
    </row>
    <row r="200" spans="1:8" ht="15" customHeight="1">
      <c r="A200" s="83">
        <v>45505</v>
      </c>
      <c r="B200" s="32" t="s">
        <v>964</v>
      </c>
      <c r="C200" s="31" t="s">
        <v>965</v>
      </c>
      <c r="D200" s="31" t="s">
        <v>902</v>
      </c>
      <c r="E200" s="31" t="s">
        <v>529</v>
      </c>
      <c r="F200" s="84">
        <v>209392</v>
      </c>
      <c r="G200" s="32">
        <v>147.44999999999999</v>
      </c>
      <c r="H200" s="32" t="s">
        <v>842</v>
      </c>
    </row>
    <row r="201" spans="1:8" ht="15" customHeight="1">
      <c r="A201" s="83">
        <v>45505</v>
      </c>
      <c r="B201" s="32" t="s">
        <v>1120</v>
      </c>
      <c r="C201" s="31" t="s">
        <v>1121</v>
      </c>
      <c r="D201" s="31" t="s">
        <v>883</v>
      </c>
      <c r="E201" s="31" t="s">
        <v>529</v>
      </c>
      <c r="F201" s="84">
        <v>1502588</v>
      </c>
      <c r="G201" s="32">
        <v>26.2</v>
      </c>
      <c r="H201" s="32" t="s">
        <v>842</v>
      </c>
    </row>
    <row r="202" spans="1:8" ht="15" customHeight="1">
      <c r="A202" s="83">
        <v>45505</v>
      </c>
      <c r="B202" s="32" t="s">
        <v>1122</v>
      </c>
      <c r="C202" s="31" t="s">
        <v>1123</v>
      </c>
      <c r="D202" s="31" t="s">
        <v>1170</v>
      </c>
      <c r="E202" s="31" t="s">
        <v>529</v>
      </c>
      <c r="F202" s="84">
        <v>93600</v>
      </c>
      <c r="G202" s="32">
        <v>74.95</v>
      </c>
      <c r="H202" s="32" t="s">
        <v>842</v>
      </c>
    </row>
    <row r="203" spans="1:8" ht="15" customHeight="1">
      <c r="A203" s="83">
        <v>45505</v>
      </c>
      <c r="B203" s="32" t="s">
        <v>1125</v>
      </c>
      <c r="C203" s="31" t="s">
        <v>1126</v>
      </c>
      <c r="D203" s="31" t="s">
        <v>938</v>
      </c>
      <c r="E203" s="31" t="s">
        <v>529</v>
      </c>
      <c r="F203" s="84">
        <v>692580</v>
      </c>
      <c r="G203" s="32">
        <v>20.059999999999999</v>
      </c>
      <c r="H203" s="32" t="s">
        <v>842</v>
      </c>
    </row>
    <row r="204" spans="1:8" ht="15" customHeight="1">
      <c r="A204" s="83">
        <v>45505</v>
      </c>
      <c r="B204" s="32" t="s">
        <v>1125</v>
      </c>
      <c r="C204" s="31" t="s">
        <v>1126</v>
      </c>
      <c r="D204" s="31" t="s">
        <v>1127</v>
      </c>
      <c r="E204" s="31" t="s">
        <v>529</v>
      </c>
      <c r="F204" s="84">
        <v>500000</v>
      </c>
      <c r="G204" s="32">
        <v>20.25</v>
      </c>
      <c r="H204" s="32" t="s">
        <v>842</v>
      </c>
    </row>
    <row r="205" spans="1:8" ht="15" customHeight="1">
      <c r="A205" s="83">
        <v>45505</v>
      </c>
      <c r="B205" s="32" t="s">
        <v>1125</v>
      </c>
      <c r="C205" s="31" t="s">
        <v>1126</v>
      </c>
      <c r="D205" s="31" t="s">
        <v>1129</v>
      </c>
      <c r="E205" s="31" t="s">
        <v>529</v>
      </c>
      <c r="F205" s="84">
        <v>799850</v>
      </c>
      <c r="G205" s="32">
        <v>20.41</v>
      </c>
      <c r="H205" s="32" t="s">
        <v>842</v>
      </c>
    </row>
    <row r="206" spans="1:8" ht="15" customHeight="1">
      <c r="A206" s="83">
        <v>45505</v>
      </c>
      <c r="B206" s="32" t="s">
        <v>1125</v>
      </c>
      <c r="C206" s="31" t="s">
        <v>1126</v>
      </c>
      <c r="D206" s="31" t="s">
        <v>1128</v>
      </c>
      <c r="E206" s="31" t="s">
        <v>529</v>
      </c>
      <c r="F206" s="84">
        <v>510748</v>
      </c>
      <c r="G206" s="32">
        <v>20.45</v>
      </c>
      <c r="H206" s="32" t="s">
        <v>842</v>
      </c>
    </row>
    <row r="207" spans="1:8" ht="15" customHeight="1">
      <c r="A207" s="83">
        <v>45505</v>
      </c>
      <c r="B207" s="32" t="s">
        <v>966</v>
      </c>
      <c r="C207" s="31" t="s">
        <v>967</v>
      </c>
      <c r="D207" s="31" t="s">
        <v>968</v>
      </c>
      <c r="E207" s="31" t="s">
        <v>529</v>
      </c>
      <c r="F207" s="84">
        <v>148800</v>
      </c>
      <c r="G207" s="32">
        <v>98.69</v>
      </c>
      <c r="H207" s="32" t="s">
        <v>842</v>
      </c>
    </row>
    <row r="208" spans="1:8" ht="15" customHeight="1">
      <c r="A208" s="83">
        <v>45505</v>
      </c>
      <c r="B208" s="32" t="s">
        <v>966</v>
      </c>
      <c r="C208" s="31" t="s">
        <v>967</v>
      </c>
      <c r="D208" s="31" t="s">
        <v>903</v>
      </c>
      <c r="E208" s="31" t="s">
        <v>529</v>
      </c>
      <c r="F208" s="84">
        <v>160000</v>
      </c>
      <c r="G208" s="32">
        <v>101</v>
      </c>
      <c r="H208" s="32" t="s">
        <v>842</v>
      </c>
    </row>
    <row r="209" spans="1:8" ht="15" customHeight="1">
      <c r="A209" s="83">
        <v>45505</v>
      </c>
      <c r="B209" s="32" t="s">
        <v>1171</v>
      </c>
      <c r="C209" s="31" t="s">
        <v>1172</v>
      </c>
      <c r="D209" s="31" t="s">
        <v>1173</v>
      </c>
      <c r="E209" s="31" t="s">
        <v>529</v>
      </c>
      <c r="F209" s="84">
        <v>20698693</v>
      </c>
      <c r="G209" s="32">
        <v>7.31</v>
      </c>
      <c r="H209" s="32" t="s">
        <v>842</v>
      </c>
    </row>
    <row r="210" spans="1:8" ht="15" customHeight="1">
      <c r="A210" s="83">
        <v>45505</v>
      </c>
      <c r="B210" s="32" t="s">
        <v>1130</v>
      </c>
      <c r="C210" s="31" t="s">
        <v>1131</v>
      </c>
      <c r="D210" s="31" t="s">
        <v>902</v>
      </c>
      <c r="E210" s="31" t="s">
        <v>529</v>
      </c>
      <c r="F210" s="84">
        <v>333244</v>
      </c>
      <c r="G210" s="32">
        <v>338.38</v>
      </c>
      <c r="H210" s="32" t="s">
        <v>842</v>
      </c>
    </row>
    <row r="211" spans="1:8" ht="15" customHeight="1">
      <c r="A211" s="83">
        <v>45505</v>
      </c>
      <c r="B211" s="32" t="s">
        <v>969</v>
      </c>
      <c r="C211" s="31" t="s">
        <v>970</v>
      </c>
      <c r="D211" s="31" t="s">
        <v>882</v>
      </c>
      <c r="E211" s="31" t="s">
        <v>529</v>
      </c>
      <c r="F211" s="84">
        <v>62400</v>
      </c>
      <c r="G211" s="32">
        <v>317.64</v>
      </c>
      <c r="H211" s="32" t="s">
        <v>842</v>
      </c>
    </row>
    <row r="212" spans="1:8" ht="15" customHeight="1">
      <c r="A212" s="83">
        <v>45505</v>
      </c>
      <c r="B212" s="32" t="s">
        <v>969</v>
      </c>
      <c r="C212" s="31" t="s">
        <v>970</v>
      </c>
      <c r="D212" s="31" t="s">
        <v>968</v>
      </c>
      <c r="E212" s="31" t="s">
        <v>529</v>
      </c>
      <c r="F212" s="84">
        <v>180800</v>
      </c>
      <c r="G212" s="32">
        <v>324.58999999999997</v>
      </c>
      <c r="H212" s="32" t="s">
        <v>842</v>
      </c>
    </row>
    <row r="213" spans="1:8" ht="15" customHeight="1">
      <c r="A213" s="83">
        <v>45505</v>
      </c>
      <c r="B213" s="32" t="s">
        <v>969</v>
      </c>
      <c r="C213" s="31" t="s">
        <v>970</v>
      </c>
      <c r="D213" s="31" t="s">
        <v>982</v>
      </c>
      <c r="E213" s="31" t="s">
        <v>529</v>
      </c>
      <c r="F213" s="84">
        <v>292800</v>
      </c>
      <c r="G213" s="32">
        <v>317.56</v>
      </c>
      <c r="H213" s="32" t="s">
        <v>842</v>
      </c>
    </row>
    <row r="214" spans="1:8" ht="15" customHeight="1">
      <c r="A214" s="83">
        <v>45505</v>
      </c>
      <c r="B214" s="32" t="s">
        <v>969</v>
      </c>
      <c r="C214" s="31" t="s">
        <v>970</v>
      </c>
      <c r="D214" s="31" t="s">
        <v>903</v>
      </c>
      <c r="E214" s="31" t="s">
        <v>529</v>
      </c>
      <c r="F214" s="84">
        <v>302400</v>
      </c>
      <c r="G214" s="32">
        <v>321.19</v>
      </c>
      <c r="H214" s="32" t="s">
        <v>842</v>
      </c>
    </row>
    <row r="215" spans="1:8" ht="15" customHeight="1">
      <c r="A215" s="83">
        <v>45505</v>
      </c>
      <c r="B215" s="32" t="s">
        <v>935</v>
      </c>
      <c r="C215" s="31" t="s">
        <v>936</v>
      </c>
      <c r="D215" s="31" t="s">
        <v>1132</v>
      </c>
      <c r="E215" s="31" t="s">
        <v>529</v>
      </c>
      <c r="F215" s="84">
        <v>50000</v>
      </c>
      <c r="G215" s="32">
        <v>60.7</v>
      </c>
      <c r="H215" s="32" t="s">
        <v>842</v>
      </c>
    </row>
    <row r="216" spans="1:8" ht="15" customHeight="1">
      <c r="A216" s="83">
        <v>45505</v>
      </c>
      <c r="B216" s="32" t="s">
        <v>935</v>
      </c>
      <c r="C216" s="31" t="s">
        <v>936</v>
      </c>
      <c r="D216" s="31" t="s">
        <v>938</v>
      </c>
      <c r="E216" s="31" t="s">
        <v>529</v>
      </c>
      <c r="F216" s="84">
        <v>189768</v>
      </c>
      <c r="G216" s="32">
        <v>60.94</v>
      </c>
      <c r="H216" s="32" t="s">
        <v>842</v>
      </c>
    </row>
    <row r="217" spans="1:8" ht="15" customHeight="1">
      <c r="A217" s="83">
        <v>45505</v>
      </c>
      <c r="B217" s="32" t="s">
        <v>971</v>
      </c>
      <c r="C217" s="31" t="s">
        <v>972</v>
      </c>
      <c r="D217" s="31" t="s">
        <v>1133</v>
      </c>
      <c r="E217" s="31" t="s">
        <v>529</v>
      </c>
      <c r="F217" s="84">
        <v>336008</v>
      </c>
      <c r="G217" s="32">
        <v>117.28</v>
      </c>
      <c r="H217" s="32" t="s">
        <v>842</v>
      </c>
    </row>
    <row r="218" spans="1:8" ht="15" customHeight="1">
      <c r="A218" s="83">
        <v>45505</v>
      </c>
      <c r="B218" s="32" t="s">
        <v>374</v>
      </c>
      <c r="C218" s="31" t="s">
        <v>1134</v>
      </c>
      <c r="D218" s="31" t="s">
        <v>902</v>
      </c>
      <c r="E218" s="31" t="s">
        <v>529</v>
      </c>
      <c r="F218" s="84">
        <v>5777399</v>
      </c>
      <c r="G218" s="32">
        <v>300.44</v>
      </c>
      <c r="H218" s="32" t="s">
        <v>842</v>
      </c>
    </row>
    <row r="219" spans="1:8" ht="15" customHeight="1">
      <c r="A219" s="83">
        <v>45505</v>
      </c>
      <c r="B219" s="32" t="s">
        <v>1135</v>
      </c>
      <c r="C219" s="31" t="s">
        <v>991</v>
      </c>
      <c r="D219" s="31" t="s">
        <v>1174</v>
      </c>
      <c r="E219" s="31" t="s">
        <v>529</v>
      </c>
      <c r="F219" s="84">
        <v>399000</v>
      </c>
      <c r="G219" s="32">
        <v>0.51</v>
      </c>
      <c r="H219" s="32" t="s">
        <v>842</v>
      </c>
    </row>
    <row r="220" spans="1:8" ht="15" customHeight="1">
      <c r="A220" s="83">
        <v>45505</v>
      </c>
      <c r="B220" s="32" t="s">
        <v>1137</v>
      </c>
      <c r="C220" s="31" t="s">
        <v>1138</v>
      </c>
      <c r="D220" s="31" t="s">
        <v>902</v>
      </c>
      <c r="E220" s="31" t="s">
        <v>529</v>
      </c>
      <c r="F220" s="84">
        <v>48499</v>
      </c>
      <c r="G220" s="32">
        <v>833.95</v>
      </c>
      <c r="H220" s="32" t="s">
        <v>842</v>
      </c>
    </row>
    <row r="221" spans="1:8" ht="15" customHeight="1">
      <c r="A221" s="83">
        <v>45505</v>
      </c>
      <c r="B221" s="32" t="s">
        <v>973</v>
      </c>
      <c r="C221" s="31" t="s">
        <v>974</v>
      </c>
      <c r="D221" s="31" t="s">
        <v>902</v>
      </c>
      <c r="E221" s="31" t="s">
        <v>529</v>
      </c>
      <c r="F221" s="84">
        <v>722651</v>
      </c>
      <c r="G221" s="32">
        <v>379.74</v>
      </c>
      <c r="H221" s="32" t="s">
        <v>842</v>
      </c>
    </row>
    <row r="222" spans="1:8" ht="15" customHeight="1">
      <c r="A222" s="83">
        <v>45505</v>
      </c>
      <c r="B222" s="32" t="s">
        <v>975</v>
      </c>
      <c r="C222" s="31" t="s">
        <v>976</v>
      </c>
      <c r="D222" s="31" t="s">
        <v>992</v>
      </c>
      <c r="E222" s="31" t="s">
        <v>529</v>
      </c>
      <c r="F222" s="84">
        <v>24000</v>
      </c>
      <c r="G222" s="32">
        <v>135</v>
      </c>
      <c r="H222" s="32" t="s">
        <v>842</v>
      </c>
    </row>
    <row r="223" spans="1:8" ht="15" customHeight="1">
      <c r="A223" s="83">
        <v>45505</v>
      </c>
      <c r="B223" s="32" t="s">
        <v>1139</v>
      </c>
      <c r="C223" s="31" t="s">
        <v>1140</v>
      </c>
      <c r="D223" s="31" t="s">
        <v>896</v>
      </c>
      <c r="E223" s="31" t="s">
        <v>529</v>
      </c>
      <c r="F223" s="84">
        <v>64949478</v>
      </c>
      <c r="G223" s="32">
        <v>2.78</v>
      </c>
      <c r="H223" s="32" t="s">
        <v>842</v>
      </c>
    </row>
    <row r="224" spans="1:8" ht="15" customHeight="1">
      <c r="A224" s="83">
        <v>45505</v>
      </c>
      <c r="B224" s="32" t="s">
        <v>409</v>
      </c>
      <c r="C224" s="31" t="s">
        <v>1141</v>
      </c>
      <c r="D224" s="31" t="s">
        <v>902</v>
      </c>
      <c r="E224" s="31" t="s">
        <v>529</v>
      </c>
      <c r="F224" s="84">
        <v>971936</v>
      </c>
      <c r="G224" s="32">
        <v>842.47</v>
      </c>
      <c r="H224" s="32" t="s">
        <v>842</v>
      </c>
    </row>
    <row r="225" spans="1:8" ht="15" customHeight="1">
      <c r="A225" s="83">
        <v>45505</v>
      </c>
      <c r="B225" s="32" t="s">
        <v>917</v>
      </c>
      <c r="C225" s="31" t="s">
        <v>918</v>
      </c>
      <c r="D225" s="31" t="s">
        <v>1142</v>
      </c>
      <c r="E225" s="31" t="s">
        <v>529</v>
      </c>
      <c r="F225" s="84">
        <v>93507</v>
      </c>
      <c r="G225" s="32">
        <v>7.39</v>
      </c>
      <c r="H225" s="32" t="s">
        <v>842</v>
      </c>
    </row>
    <row r="226" spans="1:8" ht="15" customHeight="1">
      <c r="A226" s="83">
        <v>45505</v>
      </c>
      <c r="B226" s="32" t="s">
        <v>917</v>
      </c>
      <c r="C226" s="31" t="s">
        <v>918</v>
      </c>
      <c r="D226" s="31" t="s">
        <v>1175</v>
      </c>
      <c r="E226" s="31" t="s">
        <v>529</v>
      </c>
      <c r="F226" s="84">
        <v>1200000</v>
      </c>
      <c r="G226" s="32">
        <v>7.39</v>
      </c>
      <c r="H226" s="32" t="s">
        <v>842</v>
      </c>
    </row>
    <row r="227" spans="1:8" ht="15" customHeight="1">
      <c r="A227" s="83">
        <v>45505</v>
      </c>
      <c r="B227" s="32" t="s">
        <v>917</v>
      </c>
      <c r="C227" s="31" t="s">
        <v>918</v>
      </c>
      <c r="D227" s="31" t="s">
        <v>937</v>
      </c>
      <c r="E227" s="31" t="s">
        <v>529</v>
      </c>
      <c r="F227" s="84">
        <v>600000</v>
      </c>
      <c r="G227" s="32">
        <v>7.39</v>
      </c>
      <c r="H227" s="32" t="s">
        <v>842</v>
      </c>
    </row>
    <row r="228" spans="1:8" ht="15" customHeight="1">
      <c r="A228" s="83">
        <v>45505</v>
      </c>
      <c r="B228" s="32" t="s">
        <v>1176</v>
      </c>
      <c r="C228" s="31" t="s">
        <v>1177</v>
      </c>
      <c r="D228" s="31" t="s">
        <v>882</v>
      </c>
      <c r="E228" s="31" t="s">
        <v>529</v>
      </c>
      <c r="F228" s="84">
        <v>683804</v>
      </c>
      <c r="G228" s="32">
        <v>23.26</v>
      </c>
      <c r="H228" s="32" t="s">
        <v>842</v>
      </c>
    </row>
    <row r="229" spans="1:8" ht="15" customHeight="1">
      <c r="A229" s="83">
        <v>45505</v>
      </c>
      <c r="B229" s="32" t="s">
        <v>1144</v>
      </c>
      <c r="C229" s="31" t="s">
        <v>1145</v>
      </c>
      <c r="D229" s="31" t="s">
        <v>938</v>
      </c>
      <c r="E229" s="31" t="s">
        <v>529</v>
      </c>
      <c r="F229" s="84">
        <v>1703625</v>
      </c>
      <c r="G229" s="32">
        <v>79.95</v>
      </c>
      <c r="H229" s="32" t="s">
        <v>842</v>
      </c>
    </row>
    <row r="230" spans="1:8" ht="15" customHeight="1">
      <c r="A230" s="83">
        <v>45505</v>
      </c>
      <c r="B230" s="32" t="s">
        <v>1144</v>
      </c>
      <c r="C230" s="31" t="s">
        <v>1145</v>
      </c>
      <c r="D230" s="31" t="s">
        <v>968</v>
      </c>
      <c r="E230" s="31" t="s">
        <v>529</v>
      </c>
      <c r="F230" s="84">
        <v>2644529</v>
      </c>
      <c r="G230" s="32">
        <v>79.58</v>
      </c>
      <c r="H230" s="32" t="s">
        <v>842</v>
      </c>
    </row>
    <row r="231" spans="1:8" ht="15" customHeight="1">
      <c r="A231" s="83">
        <v>45505</v>
      </c>
      <c r="B231" s="32" t="s">
        <v>1144</v>
      </c>
      <c r="C231" s="31" t="s">
        <v>1145</v>
      </c>
      <c r="D231" s="31" t="s">
        <v>903</v>
      </c>
      <c r="E231" s="31" t="s">
        <v>529</v>
      </c>
      <c r="F231" s="84">
        <v>490277</v>
      </c>
      <c r="G231" s="32">
        <v>80.72</v>
      </c>
      <c r="H231" s="32" t="s">
        <v>842</v>
      </c>
    </row>
    <row r="232" spans="1:8" ht="15" customHeight="1">
      <c r="A232" s="83">
        <v>45505</v>
      </c>
      <c r="B232" s="32" t="s">
        <v>978</v>
      </c>
      <c r="C232" s="31" t="s">
        <v>979</v>
      </c>
      <c r="D232" s="31" t="s">
        <v>902</v>
      </c>
      <c r="E232" s="31" t="s">
        <v>529</v>
      </c>
      <c r="F232" s="84">
        <v>772646</v>
      </c>
      <c r="G232" s="32">
        <v>111</v>
      </c>
      <c r="H232" s="32" t="s">
        <v>842</v>
      </c>
    </row>
    <row r="233" spans="1:8" ht="15" customHeight="1">
      <c r="A233" s="83">
        <v>45505</v>
      </c>
      <c r="B233" s="32" t="s">
        <v>919</v>
      </c>
      <c r="C233" s="31" t="s">
        <v>920</v>
      </c>
      <c r="D233" s="31" t="s">
        <v>882</v>
      </c>
      <c r="E233" s="31" t="s">
        <v>529</v>
      </c>
      <c r="F233" s="84">
        <v>131200</v>
      </c>
      <c r="G233" s="32">
        <v>326.48</v>
      </c>
      <c r="H233" s="32" t="s">
        <v>842</v>
      </c>
    </row>
    <row r="234" spans="1:8" ht="15" customHeight="1">
      <c r="A234" s="83">
        <v>45505</v>
      </c>
      <c r="B234" s="32" t="s">
        <v>447</v>
      </c>
      <c r="C234" s="31" t="s">
        <v>1146</v>
      </c>
      <c r="D234" s="31" t="s">
        <v>902</v>
      </c>
      <c r="E234" s="31" t="s">
        <v>529</v>
      </c>
      <c r="F234" s="84">
        <v>2598769</v>
      </c>
      <c r="G234" s="32">
        <v>348.6</v>
      </c>
      <c r="H234" s="32" t="s">
        <v>842</v>
      </c>
    </row>
    <row r="235" spans="1:8" ht="15" customHeight="1">
      <c r="A235" s="83">
        <v>45505</v>
      </c>
      <c r="B235" s="32" t="s">
        <v>1147</v>
      </c>
      <c r="C235" s="31" t="s">
        <v>1148</v>
      </c>
      <c r="D235" s="31" t="s">
        <v>968</v>
      </c>
      <c r="E235" s="31" t="s">
        <v>529</v>
      </c>
      <c r="F235" s="84">
        <v>274277</v>
      </c>
      <c r="G235" s="32">
        <v>102.79</v>
      </c>
      <c r="H235" s="32" t="s">
        <v>842</v>
      </c>
    </row>
    <row r="236" spans="1:8" ht="15" customHeight="1">
      <c r="A236" s="83">
        <v>45505</v>
      </c>
      <c r="B236" s="32" t="s">
        <v>1147</v>
      </c>
      <c r="C236" s="31" t="s">
        <v>1148</v>
      </c>
      <c r="D236" s="31" t="s">
        <v>882</v>
      </c>
      <c r="E236" s="31" t="s">
        <v>529</v>
      </c>
      <c r="F236" s="84">
        <v>450758</v>
      </c>
      <c r="G236" s="32">
        <v>103.28</v>
      </c>
      <c r="H236" s="32" t="s">
        <v>842</v>
      </c>
    </row>
    <row r="237" spans="1:8" ht="15" customHeight="1">
      <c r="A237" s="83">
        <v>45505</v>
      </c>
      <c r="B237" s="32" t="s">
        <v>980</v>
      </c>
      <c r="C237" s="31" t="s">
        <v>981</v>
      </c>
      <c r="D237" s="31" t="s">
        <v>1178</v>
      </c>
      <c r="E237" s="31" t="s">
        <v>529</v>
      </c>
      <c r="F237" s="84">
        <v>7450000</v>
      </c>
      <c r="G237" s="32">
        <v>11.1</v>
      </c>
      <c r="H237" s="32" t="s">
        <v>842</v>
      </c>
    </row>
    <row r="238" spans="1:8" ht="15" customHeight="1">
      <c r="A238" s="83">
        <v>45505</v>
      </c>
      <c r="B238" s="32" t="s">
        <v>980</v>
      </c>
      <c r="C238" s="31" t="s">
        <v>981</v>
      </c>
      <c r="D238" s="31" t="s">
        <v>1179</v>
      </c>
      <c r="E238" s="31" t="s">
        <v>529</v>
      </c>
      <c r="F238" s="84">
        <v>7400000</v>
      </c>
      <c r="G238" s="32">
        <v>11.12</v>
      </c>
      <c r="H238" s="32" t="s">
        <v>842</v>
      </c>
    </row>
    <row r="239" spans="1:8" ht="15" customHeight="1">
      <c r="A239" s="83">
        <v>45505</v>
      </c>
      <c r="B239" s="32" t="s">
        <v>980</v>
      </c>
      <c r="C239" s="31" t="s">
        <v>981</v>
      </c>
      <c r="D239" s="31" t="s">
        <v>883</v>
      </c>
      <c r="E239" s="31" t="s">
        <v>529</v>
      </c>
      <c r="F239" s="84">
        <v>15766137</v>
      </c>
      <c r="G239" s="32">
        <v>11.26</v>
      </c>
      <c r="H239" s="32" t="s">
        <v>842</v>
      </c>
    </row>
    <row r="240" spans="1:8" ht="15" customHeight="1">
      <c r="A240" s="83">
        <v>45505</v>
      </c>
      <c r="B240" s="32" t="s">
        <v>980</v>
      </c>
      <c r="C240" s="31" t="s">
        <v>981</v>
      </c>
      <c r="D240" s="31" t="s">
        <v>1149</v>
      </c>
      <c r="E240" s="31" t="s">
        <v>529</v>
      </c>
      <c r="F240" s="84">
        <v>26840934</v>
      </c>
      <c r="G240" s="32">
        <v>11.22</v>
      </c>
      <c r="H240" s="32" t="s">
        <v>842</v>
      </c>
    </row>
    <row r="241" spans="1:8" ht="15" customHeight="1">
      <c r="A241" s="83">
        <v>45505</v>
      </c>
      <c r="B241" s="32" t="s">
        <v>1153</v>
      </c>
      <c r="C241" s="31" t="s">
        <v>1154</v>
      </c>
      <c r="D241" s="31" t="s">
        <v>938</v>
      </c>
      <c r="E241" s="31" t="s">
        <v>529</v>
      </c>
      <c r="F241" s="84">
        <v>84693</v>
      </c>
      <c r="G241" s="32">
        <v>888.75</v>
      </c>
      <c r="H241" s="32" t="s">
        <v>842</v>
      </c>
    </row>
    <row r="242" spans="1:8" ht="15" customHeight="1">
      <c r="A242" s="83">
        <v>45505</v>
      </c>
      <c r="B242" s="32" t="s">
        <v>1155</v>
      </c>
      <c r="C242" s="31" t="s">
        <v>1156</v>
      </c>
      <c r="D242" s="31" t="s">
        <v>902</v>
      </c>
      <c r="E242" s="31" t="s">
        <v>529</v>
      </c>
      <c r="F242" s="84">
        <v>979747</v>
      </c>
      <c r="G242" s="32">
        <v>56.27</v>
      </c>
      <c r="H242" s="32" t="s">
        <v>842</v>
      </c>
    </row>
    <row r="243" spans="1:8" ht="15" customHeight="1">
      <c r="A243" s="83">
        <v>45505</v>
      </c>
      <c r="B243" s="32" t="s">
        <v>1157</v>
      </c>
      <c r="C243" s="31" t="s">
        <v>1158</v>
      </c>
      <c r="D243" s="31" t="s">
        <v>882</v>
      </c>
      <c r="E243" s="31" t="s">
        <v>529</v>
      </c>
      <c r="F243" s="84">
        <v>5000000</v>
      </c>
      <c r="G243" s="32">
        <v>0.87</v>
      </c>
      <c r="H243" s="32" t="s">
        <v>842</v>
      </c>
    </row>
    <row r="244" spans="1:8" ht="15" customHeight="1">
      <c r="A244" s="83">
        <v>45505</v>
      </c>
      <c r="B244" s="32" t="s">
        <v>1159</v>
      </c>
      <c r="C244" s="31" t="s">
        <v>1160</v>
      </c>
      <c r="D244" s="31" t="s">
        <v>1161</v>
      </c>
      <c r="E244" s="31" t="s">
        <v>529</v>
      </c>
      <c r="F244" s="84">
        <v>10400</v>
      </c>
      <c r="G244" s="32">
        <v>259.12</v>
      </c>
      <c r="H244" s="32" t="s">
        <v>842</v>
      </c>
    </row>
    <row r="245" spans="1:8" ht="15" customHeight="1">
      <c r="A245" s="83">
        <v>45505</v>
      </c>
      <c r="B245" s="32" t="s">
        <v>993</v>
      </c>
      <c r="C245" s="31" t="s">
        <v>994</v>
      </c>
      <c r="D245" s="31" t="s">
        <v>995</v>
      </c>
      <c r="E245" s="31" t="s">
        <v>529</v>
      </c>
      <c r="F245" s="84">
        <v>610345</v>
      </c>
      <c r="G245" s="32">
        <v>190.62</v>
      </c>
      <c r="H245" s="32" t="s">
        <v>842</v>
      </c>
    </row>
    <row r="246" spans="1:8" ht="15" customHeight="1">
      <c r="A246" s="83">
        <v>45505</v>
      </c>
      <c r="B246" s="32" t="s">
        <v>1163</v>
      </c>
      <c r="C246" s="31" t="s">
        <v>1164</v>
      </c>
      <c r="D246" s="31" t="s">
        <v>1180</v>
      </c>
      <c r="E246" s="31" t="s">
        <v>529</v>
      </c>
      <c r="F246" s="84">
        <v>136800</v>
      </c>
      <c r="G246" s="32">
        <v>229.4</v>
      </c>
      <c r="H246" s="32" t="s">
        <v>842</v>
      </c>
    </row>
    <row r="247" spans="1:8" ht="15" customHeight="1">
      <c r="A247" s="83">
        <v>45505</v>
      </c>
      <c r="B247" s="32" t="s">
        <v>983</v>
      </c>
      <c r="C247" s="31" t="s">
        <v>984</v>
      </c>
      <c r="D247" s="31" t="s">
        <v>985</v>
      </c>
      <c r="E247" s="31" t="s">
        <v>529</v>
      </c>
      <c r="F247" s="84">
        <v>386588</v>
      </c>
      <c r="G247" s="32">
        <v>47.35</v>
      </c>
      <c r="H247" s="32" t="s">
        <v>842</v>
      </c>
    </row>
    <row r="248" spans="1:8" ht="15" customHeight="1">
      <c r="A248" s="83">
        <v>45505</v>
      </c>
      <c r="B248" s="32" t="s">
        <v>983</v>
      </c>
      <c r="C248" s="31" t="s">
        <v>984</v>
      </c>
      <c r="D248" s="31" t="s">
        <v>990</v>
      </c>
      <c r="E248" s="31" t="s">
        <v>529</v>
      </c>
      <c r="F248" s="84">
        <v>621471</v>
      </c>
      <c r="G248" s="32">
        <v>47.3</v>
      </c>
      <c r="H248" s="32" t="s">
        <v>842</v>
      </c>
    </row>
    <row r="249" spans="1:8" ht="15" customHeight="1">
      <c r="A249" s="83">
        <v>45505</v>
      </c>
      <c r="B249" s="32" t="s">
        <v>1166</v>
      </c>
      <c r="C249" s="31" t="s">
        <v>1167</v>
      </c>
      <c r="D249" s="31" t="s">
        <v>902</v>
      </c>
      <c r="E249" s="31" t="s">
        <v>529</v>
      </c>
      <c r="F249" s="84">
        <v>419814</v>
      </c>
      <c r="G249" s="32">
        <v>288.92</v>
      </c>
      <c r="H249" s="32" t="s">
        <v>842</v>
      </c>
    </row>
    <row r="250" spans="1:8" ht="15" customHeight="1">
      <c r="A250" s="83">
        <v>45505</v>
      </c>
      <c r="B250" s="32" t="s">
        <v>1181</v>
      </c>
      <c r="C250" s="31" t="s">
        <v>1182</v>
      </c>
      <c r="D250" s="31" t="s">
        <v>1183</v>
      </c>
      <c r="E250" s="31" t="s">
        <v>529</v>
      </c>
      <c r="F250" s="84">
        <v>175000</v>
      </c>
      <c r="G250" s="32">
        <v>288.68</v>
      </c>
      <c r="H250" s="32" t="s">
        <v>842</v>
      </c>
    </row>
    <row r="251" spans="1:8" ht="15" customHeight="1">
      <c r="A251" s="83">
        <v>45505</v>
      </c>
      <c r="B251" s="32" t="s">
        <v>986</v>
      </c>
      <c r="C251" s="31" t="s">
        <v>987</v>
      </c>
      <c r="D251" s="31" t="s">
        <v>1184</v>
      </c>
      <c r="E251" s="31" t="s">
        <v>529</v>
      </c>
      <c r="F251" s="84">
        <v>855514</v>
      </c>
      <c r="G251" s="32">
        <v>356.43</v>
      </c>
      <c r="H251" s="32" t="s">
        <v>842</v>
      </c>
    </row>
    <row r="252" spans="1:8" ht="15" customHeight="1">
      <c r="A252" s="83">
        <v>45505</v>
      </c>
      <c r="B252" s="32" t="s">
        <v>986</v>
      </c>
      <c r="C252" s="31" t="s">
        <v>987</v>
      </c>
      <c r="D252" s="31" t="s">
        <v>902</v>
      </c>
      <c r="E252" s="31" t="s">
        <v>529</v>
      </c>
      <c r="F252" s="84">
        <v>914003</v>
      </c>
      <c r="G252" s="32">
        <v>352.8</v>
      </c>
      <c r="H252" s="32" t="s">
        <v>842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4"/>
  <sheetViews>
    <sheetView zoomScale="70" zoomScaleNormal="70" workbookViewId="0">
      <selection activeCell="D17" sqref="D17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42" bestFit="1" customWidth="1"/>
    <col min="5" max="5" width="8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304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893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45506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530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520</v>
      </c>
      <c r="C9" s="93"/>
      <c r="D9" s="94" t="s">
        <v>531</v>
      </c>
      <c r="E9" s="93" t="s">
        <v>532</v>
      </c>
      <c r="F9" s="93" t="s">
        <v>533</v>
      </c>
      <c r="G9" s="93" t="s">
        <v>534</v>
      </c>
      <c r="H9" s="93" t="s">
        <v>535</v>
      </c>
      <c r="I9" s="93" t="s">
        <v>536</v>
      </c>
      <c r="J9" s="92" t="s">
        <v>537</v>
      </c>
      <c r="K9" s="93" t="s">
        <v>538</v>
      </c>
      <c r="L9" s="95" t="s">
        <v>539</v>
      </c>
      <c r="M9" s="95" t="s">
        <v>540</v>
      </c>
      <c r="N9" s="93" t="s">
        <v>541</v>
      </c>
      <c r="O9" s="238" t="s">
        <v>542</v>
      </c>
      <c r="P9" s="195" t="s">
        <v>543</v>
      </c>
      <c r="Q9" s="195" t="s">
        <v>811</v>
      </c>
      <c r="R9" s="1"/>
      <c r="S9" s="1"/>
      <c r="T9" s="1"/>
      <c r="U9" s="1"/>
      <c r="V9" s="1"/>
      <c r="W9" s="1"/>
      <c r="X9" s="1"/>
    </row>
    <row r="10" spans="1:26" ht="15" customHeight="1">
      <c r="A10" s="187">
        <v>1</v>
      </c>
      <c r="B10" s="184">
        <v>45468</v>
      </c>
      <c r="C10" s="188"/>
      <c r="D10" s="192" t="s">
        <v>389</v>
      </c>
      <c r="E10" s="189" t="s">
        <v>544</v>
      </c>
      <c r="F10" s="183" t="s">
        <v>886</v>
      </c>
      <c r="G10" s="185">
        <v>795</v>
      </c>
      <c r="H10" s="183"/>
      <c r="I10" s="183" t="s">
        <v>887</v>
      </c>
      <c r="J10" s="185" t="s">
        <v>545</v>
      </c>
      <c r="K10" s="185"/>
      <c r="L10" s="186"/>
      <c r="M10" s="190"/>
      <c r="N10" s="185"/>
      <c r="O10" s="191"/>
      <c r="P10" s="186">
        <f>VLOOKUP(D10,'MidCap Intra'!$B$11:$C$571,2,0)</f>
        <v>812.85</v>
      </c>
      <c r="Q10" s="228"/>
      <c r="R10" s="54" t="s">
        <v>844</v>
      </c>
    </row>
    <row r="11" spans="1:26" ht="15" customHeight="1">
      <c r="A11" s="290">
        <v>2</v>
      </c>
      <c r="B11" s="265">
        <v>45470</v>
      </c>
      <c r="C11" s="291"/>
      <c r="D11" s="292" t="s">
        <v>65</v>
      </c>
      <c r="E11" s="293" t="s">
        <v>544</v>
      </c>
      <c r="F11" s="248">
        <v>9325</v>
      </c>
      <c r="G11" s="249">
        <v>8900</v>
      </c>
      <c r="H11" s="248">
        <v>9825</v>
      </c>
      <c r="I11" s="248" t="s">
        <v>888</v>
      </c>
      <c r="J11" s="247" t="s">
        <v>998</v>
      </c>
      <c r="K11" s="247">
        <f t="shared" ref="K11" si="0">H11-F11</f>
        <v>500</v>
      </c>
      <c r="L11" s="261">
        <f t="shared" ref="L11" si="1">(F11*-0.3)/100</f>
        <v>-27.975000000000001</v>
      </c>
      <c r="M11" s="262">
        <f t="shared" ref="M11" si="2">(K11+L11)/F11</f>
        <v>5.0619302949061661E-2</v>
      </c>
      <c r="N11" s="247" t="s">
        <v>546</v>
      </c>
      <c r="O11" s="263">
        <v>45505</v>
      </c>
      <c r="P11" s="264"/>
      <c r="Q11" s="228"/>
      <c r="R11" s="54" t="s">
        <v>844</v>
      </c>
    </row>
    <row r="12" spans="1:26" ht="15" customHeight="1">
      <c r="A12" s="187">
        <v>3</v>
      </c>
      <c r="B12" s="184">
        <v>45474</v>
      </c>
      <c r="C12" s="188"/>
      <c r="D12" s="192" t="s">
        <v>205</v>
      </c>
      <c r="E12" s="189" t="s">
        <v>544</v>
      </c>
      <c r="F12" s="183" t="s">
        <v>889</v>
      </c>
      <c r="G12" s="185">
        <v>2940</v>
      </c>
      <c r="H12" s="183"/>
      <c r="I12" s="183" t="s">
        <v>890</v>
      </c>
      <c r="J12" s="185" t="s">
        <v>545</v>
      </c>
      <c r="K12" s="185"/>
      <c r="L12" s="186"/>
      <c r="M12" s="190"/>
      <c r="N12" s="185"/>
      <c r="O12" s="191"/>
      <c r="P12" s="186">
        <f>VLOOKUP(D12,'MidCap Intra'!$B$11:$C$571,2,0)</f>
        <v>3030.6</v>
      </c>
      <c r="Q12" s="228"/>
      <c r="R12" s="54" t="s">
        <v>844</v>
      </c>
    </row>
    <row r="13" spans="1:26" ht="15" customHeight="1">
      <c r="A13" s="187">
        <v>4</v>
      </c>
      <c r="B13" s="184">
        <v>45492</v>
      </c>
      <c r="C13" s="188"/>
      <c r="D13" s="192" t="s">
        <v>67</v>
      </c>
      <c r="E13" s="189" t="s">
        <v>544</v>
      </c>
      <c r="F13" s="183" t="s">
        <v>899</v>
      </c>
      <c r="G13" s="185">
        <v>1560</v>
      </c>
      <c r="H13" s="183"/>
      <c r="I13" s="183" t="s">
        <v>900</v>
      </c>
      <c r="J13" s="185" t="s">
        <v>545</v>
      </c>
      <c r="K13" s="185"/>
      <c r="L13" s="186"/>
      <c r="M13" s="190"/>
      <c r="N13" s="185"/>
      <c r="O13" s="191"/>
      <c r="P13" s="186"/>
      <c r="Q13" s="228"/>
      <c r="R13" s="54" t="s">
        <v>844</v>
      </c>
    </row>
    <row r="14" spans="1:26" ht="15" customHeight="1">
      <c r="A14" s="187">
        <v>5</v>
      </c>
      <c r="B14" s="184">
        <v>45498</v>
      </c>
      <c r="C14" s="188"/>
      <c r="D14" s="192" t="s">
        <v>183</v>
      </c>
      <c r="E14" s="189" t="s">
        <v>544</v>
      </c>
      <c r="F14" s="183" t="s">
        <v>904</v>
      </c>
      <c r="G14" s="185">
        <v>2330</v>
      </c>
      <c r="H14" s="183"/>
      <c r="I14" s="183" t="s">
        <v>905</v>
      </c>
      <c r="J14" s="185" t="s">
        <v>545</v>
      </c>
      <c r="K14" s="185"/>
      <c r="L14" s="186"/>
      <c r="M14" s="190"/>
      <c r="N14" s="185"/>
      <c r="O14" s="191"/>
      <c r="P14" s="186"/>
      <c r="Q14" s="228"/>
      <c r="R14" s="54" t="s">
        <v>844</v>
      </c>
    </row>
    <row r="15" spans="1:26" ht="15" customHeight="1">
      <c r="A15" s="187">
        <v>6</v>
      </c>
      <c r="B15" s="184">
        <v>45499</v>
      </c>
      <c r="C15" s="188"/>
      <c r="D15" s="192" t="s">
        <v>841</v>
      </c>
      <c r="E15" s="189" t="s">
        <v>544</v>
      </c>
      <c r="F15" s="183" t="s">
        <v>909</v>
      </c>
      <c r="G15" s="185">
        <v>164</v>
      </c>
      <c r="H15" s="183"/>
      <c r="I15" s="183" t="s">
        <v>910</v>
      </c>
      <c r="J15" s="185" t="s">
        <v>545</v>
      </c>
      <c r="K15" s="185"/>
      <c r="L15" s="186"/>
      <c r="M15" s="190"/>
      <c r="N15" s="185"/>
      <c r="O15" s="191"/>
      <c r="P15" s="186"/>
      <c r="Q15" s="228"/>
      <c r="R15" s="54" t="s">
        <v>844</v>
      </c>
    </row>
    <row r="16" spans="1:26" ht="15" customHeight="1">
      <c r="A16" s="187">
        <v>7</v>
      </c>
      <c r="B16" s="184">
        <v>45499</v>
      </c>
      <c r="C16" s="188"/>
      <c r="D16" s="192" t="s">
        <v>804</v>
      </c>
      <c r="E16" s="189" t="s">
        <v>544</v>
      </c>
      <c r="F16" s="183" t="s">
        <v>886</v>
      </c>
      <c r="G16" s="185">
        <v>790</v>
      </c>
      <c r="H16" s="183"/>
      <c r="I16" s="183" t="s">
        <v>887</v>
      </c>
      <c r="J16" s="185" t="s">
        <v>545</v>
      </c>
      <c r="K16" s="185"/>
      <c r="L16" s="186"/>
      <c r="M16" s="190"/>
      <c r="N16" s="185"/>
      <c r="O16" s="191"/>
      <c r="P16" s="186"/>
      <c r="Q16" s="228"/>
      <c r="R16" s="54" t="s">
        <v>844</v>
      </c>
    </row>
    <row r="17" spans="1:38" ht="15" customHeight="1">
      <c r="A17" s="187">
        <v>8</v>
      </c>
      <c r="B17" s="184">
        <v>45502</v>
      </c>
      <c r="C17" s="188"/>
      <c r="D17" s="192" t="s">
        <v>343</v>
      </c>
      <c r="E17" s="189" t="s">
        <v>544</v>
      </c>
      <c r="F17" s="183" t="s">
        <v>911</v>
      </c>
      <c r="G17" s="185">
        <v>1645</v>
      </c>
      <c r="H17" s="183"/>
      <c r="I17" s="183" t="s">
        <v>912</v>
      </c>
      <c r="J17" s="185" t="s">
        <v>545</v>
      </c>
      <c r="K17" s="185"/>
      <c r="L17" s="186"/>
      <c r="M17" s="190"/>
      <c r="N17" s="185"/>
      <c r="O17" s="191"/>
      <c r="P17" s="186"/>
      <c r="Q17" s="228"/>
      <c r="R17" s="54" t="s">
        <v>844</v>
      </c>
    </row>
    <row r="18" spans="1:38" ht="15" customHeight="1">
      <c r="A18" s="187">
        <v>9</v>
      </c>
      <c r="B18" s="184">
        <v>45503</v>
      </c>
      <c r="C18" s="188"/>
      <c r="D18" s="192" t="s">
        <v>164</v>
      </c>
      <c r="E18" s="189" t="s">
        <v>544</v>
      </c>
      <c r="F18" s="183" t="s">
        <v>922</v>
      </c>
      <c r="G18" s="185">
        <v>4800</v>
      </c>
      <c r="H18" s="183"/>
      <c r="I18" s="183" t="s">
        <v>923</v>
      </c>
      <c r="J18" s="185" t="s">
        <v>545</v>
      </c>
      <c r="K18" s="185"/>
      <c r="L18" s="186"/>
      <c r="M18" s="190"/>
      <c r="N18" s="185"/>
      <c r="O18" s="191"/>
      <c r="P18" s="186"/>
      <c r="Q18" s="228"/>
      <c r="R18" s="54" t="s">
        <v>845</v>
      </c>
    </row>
    <row r="19" spans="1:38" ht="15" customHeight="1">
      <c r="A19" s="187">
        <v>10</v>
      </c>
      <c r="B19" s="184">
        <v>45503</v>
      </c>
      <c r="C19" s="188"/>
      <c r="D19" s="192" t="s">
        <v>297</v>
      </c>
      <c r="E19" s="189" t="s">
        <v>544</v>
      </c>
      <c r="F19" s="183" t="s">
        <v>924</v>
      </c>
      <c r="G19" s="185">
        <v>1495</v>
      </c>
      <c r="H19" s="183"/>
      <c r="I19" s="183" t="s">
        <v>925</v>
      </c>
      <c r="J19" s="185" t="s">
        <v>545</v>
      </c>
      <c r="K19" s="185"/>
      <c r="L19" s="186"/>
      <c r="M19" s="190"/>
      <c r="N19" s="185"/>
      <c r="O19" s="191"/>
      <c r="P19" s="186"/>
      <c r="Q19" s="228"/>
      <c r="R19" s="54" t="s">
        <v>844</v>
      </c>
    </row>
    <row r="20" spans="1:38" ht="15" customHeight="1">
      <c r="A20" s="187">
        <v>11</v>
      </c>
      <c r="B20" s="184">
        <v>45503</v>
      </c>
      <c r="C20" s="188"/>
      <c r="D20" s="192" t="s">
        <v>150</v>
      </c>
      <c r="E20" s="189" t="s">
        <v>544</v>
      </c>
      <c r="F20" s="183" t="s">
        <v>926</v>
      </c>
      <c r="G20" s="185">
        <v>167</v>
      </c>
      <c r="H20" s="183"/>
      <c r="I20" s="183" t="s">
        <v>897</v>
      </c>
      <c r="J20" s="185" t="s">
        <v>545</v>
      </c>
      <c r="K20" s="185"/>
      <c r="L20" s="186"/>
      <c r="M20" s="190"/>
      <c r="N20" s="185"/>
      <c r="O20" s="191"/>
      <c r="P20" s="186"/>
      <c r="Q20" s="228"/>
      <c r="R20" s="54" t="s">
        <v>844</v>
      </c>
    </row>
    <row r="21" spans="1:38" ht="15" customHeight="1">
      <c r="A21" s="187">
        <v>12</v>
      </c>
      <c r="B21" s="184">
        <v>45505</v>
      </c>
      <c r="C21" s="188"/>
      <c r="D21" s="192" t="s">
        <v>227</v>
      </c>
      <c r="E21" s="189" t="s">
        <v>544</v>
      </c>
      <c r="F21" s="183" t="s">
        <v>996</v>
      </c>
      <c r="G21" s="185">
        <v>5400</v>
      </c>
      <c r="H21" s="183"/>
      <c r="I21" s="183" t="s">
        <v>997</v>
      </c>
      <c r="J21" s="185" t="s">
        <v>545</v>
      </c>
      <c r="K21" s="185"/>
      <c r="L21" s="186"/>
      <c r="M21" s="190"/>
      <c r="N21" s="185"/>
      <c r="O21" s="191"/>
      <c r="P21" s="186"/>
      <c r="Q21" s="228"/>
    </row>
    <row r="22" spans="1:38" ht="15" customHeight="1">
      <c r="A22" s="187"/>
      <c r="B22" s="184"/>
      <c r="C22" s="188"/>
      <c r="D22" s="192"/>
      <c r="E22" s="189"/>
      <c r="F22" s="183"/>
      <c r="G22" s="185"/>
      <c r="H22" s="183"/>
      <c r="I22" s="183"/>
      <c r="J22" s="185"/>
      <c r="K22" s="185"/>
      <c r="L22" s="186"/>
      <c r="M22" s="190"/>
      <c r="N22" s="185"/>
      <c r="O22" s="191"/>
      <c r="P22" s="186"/>
      <c r="Q22" s="228"/>
    </row>
    <row r="23" spans="1:38" ht="15" customHeight="1">
      <c r="A23" s="187"/>
      <c r="B23" s="184"/>
      <c r="C23" s="188"/>
      <c r="D23" s="192"/>
      <c r="E23" s="189"/>
      <c r="F23" s="183"/>
      <c r="G23" s="185"/>
      <c r="H23" s="183"/>
      <c r="I23" s="183"/>
      <c r="J23" s="185"/>
      <c r="K23" s="185"/>
      <c r="L23" s="186"/>
      <c r="M23" s="190"/>
      <c r="N23" s="185"/>
      <c r="O23" s="191"/>
      <c r="P23" s="186"/>
      <c r="Q23" s="228"/>
    </row>
    <row r="24" spans="1:38" ht="15" customHeight="1">
      <c r="G24" s="54"/>
      <c r="H24" s="54"/>
      <c r="I24" s="54"/>
      <c r="J24" s="54"/>
      <c r="K24" s="54"/>
      <c r="L24" s="54"/>
      <c r="M24" s="54"/>
      <c r="N24" s="54"/>
      <c r="O24" s="54"/>
      <c r="P24" s="54"/>
    </row>
    <row r="25" spans="1:38" ht="14.25" customHeight="1">
      <c r="A25" s="96"/>
      <c r="B25" s="97"/>
      <c r="C25" s="98"/>
      <c r="D25" s="99"/>
      <c r="E25" s="100"/>
      <c r="F25" s="100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102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</row>
    <row r="26" spans="1:38" ht="12" customHeight="1">
      <c r="A26" s="103" t="s">
        <v>547</v>
      </c>
      <c r="B26" s="104"/>
      <c r="C26" s="105"/>
      <c r="E26" s="106"/>
      <c r="F26" s="106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spans="1:38" ht="12" customHeight="1">
      <c r="A27" s="107" t="s">
        <v>548</v>
      </c>
      <c r="B27" s="103"/>
      <c r="C27" s="103"/>
      <c r="D27" s="103"/>
      <c r="E27" s="37"/>
      <c r="F27" s="108" t="s">
        <v>549</v>
      </c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ht="12" customHeight="1">
      <c r="A28" s="103" t="s">
        <v>550</v>
      </c>
      <c r="B28" s="103"/>
      <c r="C28" s="103"/>
      <c r="D28" s="103" t="s">
        <v>551</v>
      </c>
      <c r="E28" s="6"/>
      <c r="F28" s="108" t="s">
        <v>552</v>
      </c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 ht="12" customHeight="1">
      <c r="A29" s="103"/>
      <c r="B29" s="103"/>
      <c r="C29" s="103"/>
      <c r="D29" s="103"/>
      <c r="E29" s="6"/>
      <c r="F29" s="6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ht="12" customHeight="1">
      <c r="A30" s="196"/>
      <c r="B30" s="196"/>
      <c r="C30" s="196"/>
      <c r="D30" s="196"/>
      <c r="E30" s="197"/>
      <c r="F30" s="197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ht="14.25" customHeight="1">
      <c r="A31" s="103"/>
      <c r="B31" s="103"/>
      <c r="C31" s="103"/>
      <c r="D31" s="103"/>
      <c r="E31" s="6"/>
      <c r="F31" s="6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 ht="12.75" customHeight="1">
      <c r="A32" s="115" t="s">
        <v>557</v>
      </c>
      <c r="B32" s="115"/>
      <c r="C32" s="115"/>
      <c r="D32" s="115"/>
      <c r="E32" s="6"/>
      <c r="F32" s="6"/>
      <c r="G32" s="54"/>
      <c r="H32" s="54"/>
      <c r="I32" s="54"/>
      <c r="J32" s="54"/>
      <c r="K32" s="54"/>
      <c r="L32" s="54"/>
      <c r="M32" s="54"/>
      <c r="N32" s="54"/>
      <c r="O32" s="54"/>
      <c r="P32" s="54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ht="38.25" customHeight="1">
      <c r="A33" s="93" t="s">
        <v>16</v>
      </c>
      <c r="B33" s="93" t="s">
        <v>520</v>
      </c>
      <c r="C33" s="93"/>
      <c r="D33" s="94" t="s">
        <v>531</v>
      </c>
      <c r="E33" s="93" t="s">
        <v>532</v>
      </c>
      <c r="F33" s="93" t="s">
        <v>533</v>
      </c>
      <c r="G33" s="93" t="s">
        <v>553</v>
      </c>
      <c r="H33" s="93" t="s">
        <v>535</v>
      </c>
      <c r="I33" s="193" t="s">
        <v>536</v>
      </c>
      <c r="J33" s="195" t="s">
        <v>537</v>
      </c>
      <c r="K33" s="194" t="s">
        <v>558</v>
      </c>
      <c r="L33" s="95" t="s">
        <v>539</v>
      </c>
      <c r="M33" s="116" t="s">
        <v>559</v>
      </c>
      <c r="N33" s="93" t="s">
        <v>560</v>
      </c>
      <c r="O33" s="92" t="s">
        <v>541</v>
      </c>
      <c r="P33" s="260" t="s">
        <v>542</v>
      </c>
      <c r="Q33" s="230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 ht="12.75" customHeight="1">
      <c r="A34" s="183"/>
      <c r="B34" s="231"/>
      <c r="C34" s="227"/>
      <c r="D34" s="227"/>
      <c r="E34" s="183"/>
      <c r="F34" s="183"/>
      <c r="G34" s="183"/>
      <c r="H34" s="183"/>
      <c r="I34" s="185"/>
      <c r="J34" s="185"/>
      <c r="K34" s="183"/>
      <c r="L34" s="186"/>
      <c r="M34" s="273"/>
      <c r="N34" s="183"/>
      <c r="O34" s="185"/>
      <c r="P34" s="231"/>
      <c r="Q34" s="226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118"/>
      <c r="AK34" s="118"/>
      <c r="AL34" s="118"/>
    </row>
    <row r="35" spans="1:38" s="268" customFormat="1" ht="12.75" customHeight="1">
      <c r="A35" s="183"/>
      <c r="B35" s="231"/>
      <c r="C35" s="227"/>
      <c r="D35" s="227"/>
      <c r="E35" s="183"/>
      <c r="F35" s="183"/>
      <c r="G35" s="183"/>
      <c r="H35" s="183"/>
      <c r="I35" s="185"/>
      <c r="J35" s="185"/>
      <c r="K35" s="183"/>
      <c r="L35" s="186"/>
      <c r="M35" s="273"/>
      <c r="N35" s="183"/>
      <c r="O35" s="185"/>
      <c r="P35" s="231"/>
      <c r="Q35" s="226"/>
      <c r="R35" s="266"/>
      <c r="S35" s="266"/>
      <c r="T35" s="266"/>
      <c r="U35" s="266"/>
      <c r="V35" s="266"/>
      <c r="W35" s="266"/>
      <c r="X35" s="266"/>
      <c r="Y35" s="266"/>
      <c r="Z35" s="266"/>
      <c r="AA35" s="266"/>
      <c r="AB35" s="266"/>
      <c r="AC35" s="266"/>
      <c r="AD35" s="266"/>
      <c r="AE35" s="266"/>
      <c r="AF35" s="266"/>
      <c r="AG35" s="266"/>
      <c r="AH35" s="266"/>
      <c r="AI35" s="266"/>
      <c r="AJ35" s="267"/>
      <c r="AK35" s="267"/>
      <c r="AL35" s="267"/>
    </row>
    <row r="36" spans="1:38" s="268" customFormat="1" ht="15" customHeight="1">
      <c r="A36" s="267"/>
      <c r="B36" s="226"/>
      <c r="C36" s="269"/>
      <c r="D36" s="269"/>
      <c r="E36" s="267"/>
      <c r="F36" s="267"/>
      <c r="G36" s="267"/>
      <c r="H36" s="267"/>
      <c r="I36" s="270"/>
      <c r="J36" s="270"/>
      <c r="K36" s="267"/>
      <c r="L36" s="271"/>
      <c r="M36" s="272"/>
      <c r="N36" s="267"/>
      <c r="O36" s="270"/>
      <c r="P36" s="226"/>
      <c r="R36" s="266"/>
      <c r="S36" s="266"/>
      <c r="T36" s="266"/>
      <c r="U36" s="266"/>
      <c r="V36" s="266"/>
      <c r="W36" s="266"/>
      <c r="X36" s="266"/>
      <c r="Y36" s="266"/>
      <c r="Z36" s="266"/>
      <c r="AA36" s="266"/>
      <c r="AB36" s="266"/>
      <c r="AC36" s="266"/>
      <c r="AD36" s="266"/>
      <c r="AE36" s="266"/>
      <c r="AF36" s="266"/>
      <c r="AG36" s="266"/>
      <c r="AH36" s="266"/>
      <c r="AI36" s="266"/>
    </row>
    <row r="37" spans="1:38" ht="12.75" customHeight="1">
      <c r="A37" s="118"/>
      <c r="B37" s="120"/>
      <c r="C37" s="117"/>
      <c r="D37" s="117"/>
      <c r="E37" s="118"/>
      <c r="F37" s="118"/>
      <c r="G37" s="118"/>
      <c r="H37" s="121"/>
      <c r="I37" s="121"/>
      <c r="J37" s="121"/>
      <c r="K37" s="117"/>
      <c r="L37" s="118"/>
      <c r="M37" s="118"/>
      <c r="N37" s="118"/>
      <c r="O37" s="121"/>
      <c r="P37" s="121"/>
      <c r="Q37" s="121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118"/>
      <c r="AK37" s="118"/>
      <c r="AL37" s="118"/>
    </row>
    <row r="38" spans="1:38" ht="13.8">
      <c r="A38" s="122" t="s">
        <v>561</v>
      </c>
      <c r="B38" s="122"/>
      <c r="C38" s="122"/>
      <c r="D38" s="122"/>
      <c r="E38" s="123"/>
      <c r="F38" s="101"/>
      <c r="G38" s="101"/>
      <c r="H38" s="101"/>
      <c r="I38" s="101"/>
      <c r="J38" s="1"/>
      <c r="K38" s="6"/>
      <c r="L38" s="6"/>
      <c r="M38" s="6"/>
      <c r="N38" s="1"/>
      <c r="O38" s="1"/>
      <c r="P38" s="37"/>
      <c r="Q38" s="37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37"/>
      <c r="AK38" s="37"/>
      <c r="AL38" s="37"/>
    </row>
    <row r="39" spans="1:38" ht="39.6">
      <c r="A39" s="93" t="s">
        <v>16</v>
      </c>
      <c r="B39" s="93" t="s">
        <v>520</v>
      </c>
      <c r="C39" s="93"/>
      <c r="D39" s="94" t="s">
        <v>531</v>
      </c>
      <c r="E39" s="93" t="s">
        <v>532</v>
      </c>
      <c r="F39" s="93" t="s">
        <v>533</v>
      </c>
      <c r="G39" s="93" t="s">
        <v>553</v>
      </c>
      <c r="H39" s="93" t="s">
        <v>535</v>
      </c>
      <c r="I39" s="93" t="s">
        <v>536</v>
      </c>
      <c r="J39" s="92" t="s">
        <v>537</v>
      </c>
      <c r="K39" s="92" t="s">
        <v>562</v>
      </c>
      <c r="L39" s="95" t="s">
        <v>539</v>
      </c>
      <c r="M39" s="116" t="s">
        <v>559</v>
      </c>
      <c r="N39" s="93" t="s">
        <v>560</v>
      </c>
      <c r="O39" s="93" t="s">
        <v>541</v>
      </c>
      <c r="P39" s="94" t="s">
        <v>542</v>
      </c>
      <c r="Q39" s="229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37"/>
      <c r="AK39" s="37"/>
      <c r="AL39" s="37"/>
    </row>
    <row r="40" spans="1:38" ht="12.75" customHeight="1">
      <c r="A40" s="284"/>
      <c r="B40" s="285"/>
      <c r="C40" s="286"/>
      <c r="D40" s="286"/>
      <c r="E40" s="284"/>
      <c r="F40" s="284"/>
      <c r="G40" s="284"/>
      <c r="H40" s="284"/>
      <c r="I40" s="287"/>
      <c r="J40" s="287"/>
      <c r="K40" s="284"/>
      <c r="L40" s="288"/>
      <c r="M40" s="289"/>
      <c r="N40" s="284"/>
      <c r="O40" s="287"/>
      <c r="P40" s="285"/>
      <c r="Q40" s="226"/>
      <c r="R40" s="54"/>
      <c r="S40" s="54"/>
      <c r="T40" s="37"/>
      <c r="U40" s="54"/>
      <c r="V40" s="37"/>
      <c r="W40" s="54"/>
      <c r="X40" s="37"/>
      <c r="Y40" s="54"/>
      <c r="Z40" s="37"/>
      <c r="AA40" s="54"/>
      <c r="AB40" s="37"/>
      <c r="AC40" s="54"/>
      <c r="AD40" s="37"/>
      <c r="AE40" s="54"/>
      <c r="AF40" s="37"/>
      <c r="AG40" s="119"/>
      <c r="AH40" s="117"/>
      <c r="AI40" s="117"/>
      <c r="AJ40" s="118"/>
      <c r="AK40" s="118"/>
      <c r="AL40" s="118"/>
    </row>
    <row r="41" spans="1:38" s="243" customFormat="1" ht="12.75" customHeight="1">
      <c r="A41" s="284"/>
      <c r="B41" s="285"/>
      <c r="C41" s="286"/>
      <c r="D41" s="286"/>
      <c r="E41" s="284"/>
      <c r="F41" s="284"/>
      <c r="G41" s="284"/>
      <c r="H41" s="284"/>
      <c r="I41" s="287"/>
      <c r="J41" s="287"/>
      <c r="K41" s="284"/>
      <c r="L41" s="288"/>
      <c r="M41" s="289"/>
      <c r="N41" s="284"/>
      <c r="O41" s="287"/>
      <c r="P41" s="285"/>
      <c r="Q41" s="239"/>
      <c r="R41" s="54"/>
      <c r="S41" s="54"/>
      <c r="T41" s="37"/>
      <c r="U41" s="54"/>
      <c r="V41" s="37"/>
      <c r="W41" s="54"/>
      <c r="X41" s="37"/>
      <c r="Y41" s="54"/>
      <c r="Z41" s="37"/>
      <c r="AA41" s="54"/>
      <c r="AB41" s="37"/>
      <c r="AC41" s="54"/>
      <c r="AD41" s="37"/>
      <c r="AE41" s="54"/>
      <c r="AF41" s="37"/>
      <c r="AG41" s="242"/>
      <c r="AH41" s="240"/>
      <c r="AI41" s="240"/>
      <c r="AJ41" s="241"/>
      <c r="AK41" s="241"/>
      <c r="AL41" s="241"/>
    </row>
    <row r="42" spans="1:38" ht="38.25" customHeight="1">
      <c r="A42" s="91" t="s">
        <v>567</v>
      </c>
      <c r="B42" s="124"/>
      <c r="C42" s="124"/>
      <c r="D42" s="125"/>
      <c r="E42" s="109"/>
      <c r="F42" s="6"/>
      <c r="G42" s="6"/>
      <c r="H42" s="110"/>
      <c r="I42" s="126"/>
      <c r="J42" s="1"/>
      <c r="K42" s="6"/>
      <c r="L42" s="6"/>
      <c r="M42" s="6"/>
      <c r="N42" s="1"/>
      <c r="O42" s="1"/>
      <c r="R42" s="54"/>
      <c r="S42" s="54"/>
      <c r="T42" s="37"/>
      <c r="U42" s="54"/>
      <c r="V42" s="37"/>
      <c r="W42" s="54"/>
      <c r="X42" s="37"/>
      <c r="Y42" s="54"/>
      <c r="Z42" s="37"/>
      <c r="AA42" s="54"/>
      <c r="AB42" s="37"/>
      <c r="AC42" s="54"/>
      <c r="AD42" s="37"/>
      <c r="AE42" s="54"/>
      <c r="AF42" s="37"/>
      <c r="AG42" s="1"/>
      <c r="AH42" s="1"/>
      <c r="AI42" s="1"/>
      <c r="AJ42" s="6"/>
      <c r="AK42" s="1"/>
    </row>
    <row r="43" spans="1:38" ht="39.6">
      <c r="A43" s="92" t="s">
        <v>16</v>
      </c>
      <c r="B43" s="93" t="s">
        <v>520</v>
      </c>
      <c r="C43" s="93"/>
      <c r="D43" s="94" t="s">
        <v>531</v>
      </c>
      <c r="E43" s="93" t="s">
        <v>532</v>
      </c>
      <c r="F43" s="93" t="s">
        <v>533</v>
      </c>
      <c r="G43" s="93" t="s">
        <v>534</v>
      </c>
      <c r="H43" s="93" t="s">
        <v>535</v>
      </c>
      <c r="I43" s="93" t="s">
        <v>536</v>
      </c>
      <c r="J43" s="92" t="s">
        <v>537</v>
      </c>
      <c r="K43" s="113" t="s">
        <v>554</v>
      </c>
      <c r="L43" s="114" t="s">
        <v>539</v>
      </c>
      <c r="M43" s="95" t="s">
        <v>540</v>
      </c>
      <c r="N43" s="93" t="s">
        <v>541</v>
      </c>
      <c r="O43" s="94" t="s">
        <v>542</v>
      </c>
      <c r="P43" s="193" t="s">
        <v>543</v>
      </c>
      <c r="Q43" s="195" t="s">
        <v>811</v>
      </c>
      <c r="R43" s="54"/>
      <c r="S43" s="54"/>
      <c r="T43" s="37"/>
      <c r="U43" s="54"/>
      <c r="V43" s="37"/>
      <c r="W43" s="54"/>
      <c r="X43" s="37"/>
      <c r="Y43" s="54"/>
      <c r="Z43" s="37"/>
      <c r="AA43" s="54"/>
      <c r="AB43" s="37"/>
      <c r="AC43" s="54"/>
      <c r="AD43" s="37"/>
      <c r="AE43" s="54"/>
      <c r="AF43" s="37"/>
      <c r="AG43" s="37"/>
      <c r="AH43" s="37"/>
      <c r="AI43" s="37"/>
      <c r="AJ43" s="37"/>
      <c r="AK43" s="37"/>
      <c r="AL43" s="37"/>
    </row>
    <row r="44" spans="1:38" ht="12.75" customHeight="1">
      <c r="A44" s="183">
        <v>1</v>
      </c>
      <c r="B44" s="184">
        <v>45356</v>
      </c>
      <c r="C44" s="227"/>
      <c r="D44" s="227" t="s">
        <v>294</v>
      </c>
      <c r="E44" s="183" t="s">
        <v>843</v>
      </c>
      <c r="F44" s="183">
        <v>38.94</v>
      </c>
      <c r="G44" s="183">
        <v>34.64</v>
      </c>
      <c r="H44" s="183"/>
      <c r="I44" s="183" t="s">
        <v>881</v>
      </c>
      <c r="J44" s="183" t="s">
        <v>545</v>
      </c>
      <c r="K44" s="183"/>
      <c r="L44" s="245"/>
      <c r="M44" s="246"/>
      <c r="N44" s="183"/>
      <c r="O44" s="231"/>
      <c r="P44" s="186">
        <f>VLOOKUP(D44,'MidCap Intra'!$B$11:$C$571,2,0)</f>
        <v>38.42</v>
      </c>
      <c r="Q44" s="244"/>
      <c r="R44" s="54" t="s">
        <v>844</v>
      </c>
      <c r="S44" s="54"/>
      <c r="T44" s="37"/>
      <c r="U44" s="54"/>
      <c r="V44" s="37"/>
      <c r="W44" s="54"/>
      <c r="X44" s="37"/>
      <c r="Y44" s="54"/>
      <c r="Z44" s="37"/>
      <c r="AA44" s="54"/>
      <c r="AB44" s="37"/>
      <c r="AC44" s="54"/>
      <c r="AD44" s="37"/>
      <c r="AE44" s="54"/>
      <c r="AF44" s="37"/>
    </row>
    <row r="45" spans="1:38" ht="12.75" customHeight="1">
      <c r="A45" s="183">
        <v>2</v>
      </c>
      <c r="B45" s="184">
        <v>45498</v>
      </c>
      <c r="C45" s="227"/>
      <c r="D45" s="227" t="s">
        <v>474</v>
      </c>
      <c r="E45" s="183" t="s">
        <v>544</v>
      </c>
      <c r="F45" s="183" t="s">
        <v>906</v>
      </c>
      <c r="G45" s="183">
        <v>3600</v>
      </c>
      <c r="H45" s="183"/>
      <c r="I45" s="183" t="s">
        <v>907</v>
      </c>
      <c r="J45" s="183" t="s">
        <v>545</v>
      </c>
      <c r="K45" s="183"/>
      <c r="L45" s="245"/>
      <c r="M45" s="246"/>
      <c r="N45" s="183"/>
      <c r="O45" s="231"/>
      <c r="P45" s="186">
        <f>VLOOKUP(D45,'MidCap Intra'!$B$11:$C$571,2,0)</f>
        <v>4163.6499999999996</v>
      </c>
      <c r="Q45" s="244"/>
      <c r="R45" s="54" t="s">
        <v>844</v>
      </c>
      <c r="S45" s="54"/>
      <c r="T45" s="37"/>
      <c r="U45" s="54"/>
      <c r="V45" s="37"/>
      <c r="W45" s="54"/>
      <c r="X45" s="37"/>
      <c r="Y45" s="54"/>
      <c r="Z45" s="37"/>
      <c r="AA45" s="54"/>
      <c r="AB45" s="37"/>
      <c r="AC45" s="54"/>
      <c r="AD45" s="37"/>
      <c r="AE45" s="54"/>
      <c r="AF45" s="37"/>
    </row>
    <row r="46" spans="1:38" ht="12.75" customHeight="1">
      <c r="A46" s="183"/>
      <c r="B46" s="184"/>
      <c r="C46" s="227"/>
      <c r="D46" s="227"/>
      <c r="E46" s="183"/>
      <c r="F46" s="183"/>
      <c r="G46" s="183"/>
      <c r="H46" s="183"/>
      <c r="I46" s="183"/>
      <c r="J46" s="183"/>
      <c r="K46" s="183"/>
      <c r="L46" s="245"/>
      <c r="M46" s="246"/>
      <c r="N46" s="183"/>
      <c r="O46" s="231"/>
      <c r="P46" s="186"/>
      <c r="Q46" s="244"/>
      <c r="R46" s="54"/>
      <c r="S46" s="54"/>
      <c r="T46" s="37"/>
      <c r="U46" s="54"/>
      <c r="V46" s="37"/>
      <c r="W46" s="54"/>
      <c r="X46" s="37"/>
      <c r="Y46" s="54"/>
      <c r="Z46" s="37"/>
      <c r="AA46" s="54"/>
      <c r="AB46" s="37"/>
      <c r="AC46" s="54"/>
      <c r="AD46" s="37"/>
      <c r="AE46" s="54"/>
      <c r="AF46" s="37"/>
    </row>
    <row r="47" spans="1:38" ht="12.75" customHeight="1">
      <c r="A47" s="183"/>
      <c r="B47" s="184"/>
      <c r="C47" s="227"/>
      <c r="D47" s="227"/>
      <c r="E47" s="183"/>
      <c r="F47" s="183"/>
      <c r="G47" s="183"/>
      <c r="H47" s="183"/>
      <c r="I47" s="183"/>
      <c r="J47" s="183"/>
      <c r="K47" s="183"/>
      <c r="L47" s="245"/>
      <c r="M47" s="246"/>
      <c r="N47" s="183"/>
      <c r="O47" s="231"/>
      <c r="P47" s="184"/>
      <c r="Q47" s="244"/>
      <c r="R47" s="54"/>
      <c r="S47" s="54"/>
      <c r="T47" s="37"/>
      <c r="U47" s="54"/>
      <c r="V47" s="37"/>
      <c r="W47" s="54"/>
      <c r="X47" s="37"/>
      <c r="Y47" s="54"/>
      <c r="Z47" s="37"/>
      <c r="AA47" s="54"/>
      <c r="AB47" s="37"/>
      <c r="AC47" s="54"/>
      <c r="AD47" s="37"/>
      <c r="AE47" s="54"/>
      <c r="AF47" s="37"/>
    </row>
    <row r="48" spans="1:38" ht="12.75" customHeight="1">
      <c r="A48" s="103" t="s">
        <v>547</v>
      </c>
      <c r="B48" s="103"/>
      <c r="C48" s="103"/>
      <c r="D48" s="54"/>
      <c r="E48" s="37"/>
      <c r="F48" s="108" t="s">
        <v>549</v>
      </c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37"/>
      <c r="U48" s="54"/>
      <c r="V48" s="37"/>
      <c r="W48" s="54"/>
      <c r="X48" s="37"/>
      <c r="Y48" s="54"/>
      <c r="Z48" s="37"/>
      <c r="AA48" s="54"/>
      <c r="AB48" s="37"/>
      <c r="AC48" s="54"/>
      <c r="AD48" s="37"/>
      <c r="AE48" s="54"/>
      <c r="AF48" s="37"/>
    </row>
    <row r="49" spans="1:32" ht="12.75" customHeight="1">
      <c r="A49" s="107" t="s">
        <v>548</v>
      </c>
      <c r="B49" s="103"/>
      <c r="C49" s="103"/>
      <c r="D49" s="54"/>
      <c r="E49" s="37"/>
      <c r="F49" s="108" t="s">
        <v>552</v>
      </c>
      <c r="G49" s="54"/>
      <c r="H49" s="54" t="s">
        <v>569</v>
      </c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37"/>
      <c r="U49" s="54"/>
      <c r="V49" s="37"/>
      <c r="W49" s="54"/>
      <c r="X49" s="37"/>
      <c r="Y49" s="54"/>
      <c r="Z49" s="37"/>
      <c r="AA49" s="54"/>
      <c r="AB49" s="37"/>
      <c r="AC49" s="54"/>
      <c r="AD49" s="37"/>
      <c r="AE49" s="54"/>
      <c r="AF49" s="37"/>
    </row>
    <row r="50" spans="1:32" ht="12.75" customHeight="1">
      <c r="A50" s="54"/>
      <c r="B50" s="54"/>
      <c r="C50" s="103"/>
      <c r="D50" s="54"/>
      <c r="E50" s="37"/>
      <c r="F50" s="108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37"/>
      <c r="U50" s="54"/>
      <c r="V50" s="37"/>
      <c r="W50" s="54"/>
      <c r="X50" s="37"/>
      <c r="Y50" s="54"/>
      <c r="Z50" s="37"/>
      <c r="AA50" s="54"/>
      <c r="AB50" s="37"/>
      <c r="AC50" s="54"/>
      <c r="AD50" s="37"/>
      <c r="AE50" s="54"/>
      <c r="AF50" s="37"/>
    </row>
    <row r="51" spans="1:32" ht="12.75" customHeight="1">
      <c r="A51" s="54"/>
      <c r="B51" s="54"/>
      <c r="C51" s="103"/>
      <c r="D51" s="54"/>
      <c r="E51" s="37"/>
      <c r="F51" s="108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37"/>
      <c r="U51" s="54"/>
      <c r="V51" s="37"/>
      <c r="W51" s="54"/>
      <c r="X51" s="37"/>
      <c r="Y51" s="54"/>
      <c r="Z51" s="37"/>
      <c r="AA51" s="54"/>
      <c r="AB51" s="37"/>
      <c r="AC51" s="54"/>
      <c r="AD51" s="37"/>
    </row>
    <row r="52" spans="1:32" ht="12.75" customHeight="1">
      <c r="A52" s="54"/>
      <c r="B52" s="54"/>
      <c r="C52" s="103"/>
      <c r="D52" s="54"/>
      <c r="E52" s="37"/>
      <c r="F52" s="108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37"/>
      <c r="U52" s="54"/>
      <c r="V52" s="37"/>
      <c r="W52" s="54"/>
      <c r="X52" s="37"/>
      <c r="Y52" s="54"/>
      <c r="Z52" s="37"/>
      <c r="AA52" s="54"/>
      <c r="AB52" s="37"/>
      <c r="AC52" s="54"/>
      <c r="AD52" s="37"/>
    </row>
    <row r="53" spans="1:32" ht="12.75" customHeight="1">
      <c r="A53" s="54"/>
      <c r="B53" s="54"/>
      <c r="C53" s="103"/>
      <c r="D53" s="54"/>
      <c r="E53" s="37"/>
      <c r="F53" s="108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37"/>
      <c r="U53" s="54"/>
      <c r="V53" s="37"/>
      <c r="W53" s="54"/>
      <c r="X53" s="37"/>
      <c r="Y53" s="54"/>
      <c r="Z53" s="37"/>
      <c r="AA53" s="54"/>
      <c r="AB53" s="37"/>
      <c r="AC53" s="54"/>
      <c r="AD53" s="37"/>
    </row>
    <row r="54" spans="1:32" ht="12.75" customHeight="1">
      <c r="A54" s="54"/>
      <c r="B54" s="54"/>
      <c r="C54" s="103"/>
      <c r="D54" s="54"/>
      <c r="E54" s="37"/>
      <c r="F54" s="108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37"/>
      <c r="U54" s="54"/>
      <c r="V54" s="37"/>
      <c r="W54" s="54"/>
      <c r="X54" s="37"/>
      <c r="Y54" s="54"/>
      <c r="Z54" s="37"/>
      <c r="AA54" s="54"/>
      <c r="AB54" s="37"/>
      <c r="AC54" s="54"/>
      <c r="AD54" s="37"/>
    </row>
    <row r="55" spans="1:32" ht="12.75" customHeight="1">
      <c r="A55" s="54"/>
      <c r="B55" s="54"/>
      <c r="C55" s="103"/>
      <c r="D55" s="54"/>
      <c r="E55" s="37"/>
      <c r="F55" s="108"/>
      <c r="G55" s="54"/>
      <c r="H55" s="37"/>
      <c r="I55" s="54"/>
      <c r="J55" s="54"/>
      <c r="K55" s="54"/>
      <c r="L55" s="54"/>
      <c r="M55" s="54"/>
      <c r="N55" s="54"/>
      <c r="O55" s="54"/>
      <c r="P55" s="54"/>
      <c r="Q55" s="54"/>
      <c r="S55" s="54"/>
      <c r="T55" s="37"/>
      <c r="U55" s="54"/>
      <c r="V55" s="37"/>
      <c r="W55" s="54"/>
      <c r="X55" s="37"/>
      <c r="Y55" s="54"/>
      <c r="Z55" s="37"/>
      <c r="AA55" s="54"/>
      <c r="AB55" s="37"/>
      <c r="AC55" s="54"/>
      <c r="AD55" s="37"/>
    </row>
    <row r="56" spans="1:32" ht="12.75" customHeight="1">
      <c r="A56" s="54"/>
      <c r="B56" s="54"/>
      <c r="C56" s="103"/>
      <c r="D56" s="54"/>
      <c r="E56" s="37"/>
      <c r="F56" s="108"/>
      <c r="G56" s="54"/>
      <c r="H56" s="37"/>
      <c r="I56" s="54"/>
      <c r="J56" s="54"/>
      <c r="K56" s="54"/>
      <c r="L56" s="54"/>
      <c r="M56" s="54"/>
      <c r="N56" s="54"/>
      <c r="O56" s="54"/>
      <c r="P56" s="54"/>
      <c r="Q56" s="54"/>
      <c r="S56" s="54"/>
      <c r="T56" s="37"/>
      <c r="U56" s="54"/>
      <c r="V56" s="37"/>
      <c r="W56" s="54"/>
      <c r="X56" s="37"/>
      <c r="Y56" s="54"/>
      <c r="Z56" s="37"/>
      <c r="AA56" s="54"/>
      <c r="AB56" s="37"/>
      <c r="AC56" s="54"/>
      <c r="AD56" s="37"/>
    </row>
    <row r="57" spans="1:32" ht="12.75" customHeight="1">
      <c r="A57" s="54"/>
      <c r="B57" s="54"/>
      <c r="C57" s="97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S57" s="54"/>
      <c r="T57" s="37"/>
      <c r="U57" s="54"/>
      <c r="V57" s="37"/>
      <c r="W57" s="54"/>
      <c r="X57" s="37"/>
      <c r="Y57" s="54"/>
      <c r="Z57" s="37"/>
      <c r="AA57" s="54"/>
      <c r="AB57" s="37"/>
      <c r="AC57" s="54"/>
      <c r="AD57" s="37"/>
    </row>
    <row r="58" spans="1:32" ht="38.25" customHeight="1">
      <c r="A58" s="37"/>
      <c r="B58" s="127" t="s">
        <v>570</v>
      </c>
      <c r="C58" s="127"/>
      <c r="D58" s="54"/>
      <c r="E58" s="127"/>
      <c r="F58" s="6"/>
      <c r="G58" s="6"/>
      <c r="H58" s="111"/>
      <c r="I58" s="6"/>
      <c r="J58" s="111"/>
      <c r="K58" s="112"/>
      <c r="L58" s="6"/>
      <c r="M58" s="6"/>
      <c r="N58" s="1"/>
      <c r="O58" s="54"/>
      <c r="P58" s="54"/>
      <c r="Q58" s="198"/>
      <c r="R58" s="54"/>
      <c r="S58" s="54"/>
      <c r="T58" s="37"/>
      <c r="U58" s="54"/>
      <c r="V58" s="37"/>
      <c r="W58" s="54"/>
      <c r="X58" s="37"/>
      <c r="Y58" s="54"/>
      <c r="Z58" s="37"/>
      <c r="AA58" s="54"/>
      <c r="AB58" s="37"/>
      <c r="AC58" s="54"/>
      <c r="AD58" s="37"/>
    </row>
    <row r="59" spans="1:32" ht="12.75" customHeight="1">
      <c r="A59" s="92" t="s">
        <v>16</v>
      </c>
      <c r="B59" s="93" t="s">
        <v>520</v>
      </c>
      <c r="C59" s="93"/>
      <c r="D59" s="94" t="s">
        <v>531</v>
      </c>
      <c r="E59" s="93" t="s">
        <v>532</v>
      </c>
      <c r="F59" s="93" t="s">
        <v>533</v>
      </c>
      <c r="G59" s="93" t="s">
        <v>571</v>
      </c>
      <c r="H59" s="93" t="s">
        <v>572</v>
      </c>
      <c r="I59" s="93" t="s">
        <v>536</v>
      </c>
      <c r="J59" s="128" t="s">
        <v>537</v>
      </c>
      <c r="K59" s="93" t="s">
        <v>538</v>
      </c>
      <c r="L59" s="93" t="s">
        <v>573</v>
      </c>
      <c r="M59" s="93" t="s">
        <v>541</v>
      </c>
      <c r="N59" s="94" t="s">
        <v>542</v>
      </c>
      <c r="O59" s="54"/>
      <c r="P59" s="54"/>
      <c r="Q59" s="198"/>
      <c r="R59" s="54"/>
      <c r="S59" s="54"/>
      <c r="T59" s="37"/>
      <c r="U59" s="54"/>
      <c r="V59" s="37"/>
      <c r="W59" s="54"/>
      <c r="X59" s="37"/>
      <c r="Y59" s="54"/>
      <c r="Z59" s="37"/>
      <c r="AA59" s="54"/>
      <c r="AB59" s="37"/>
      <c r="AC59" s="54"/>
      <c r="AD59" s="37"/>
    </row>
    <row r="60" spans="1:32" ht="12.75" customHeight="1">
      <c r="A60" s="129">
        <v>1</v>
      </c>
      <c r="B60" s="130">
        <v>41579</v>
      </c>
      <c r="C60" s="130"/>
      <c r="D60" s="131" t="s">
        <v>574</v>
      </c>
      <c r="E60" s="132" t="s">
        <v>544</v>
      </c>
      <c r="F60" s="133">
        <v>82</v>
      </c>
      <c r="G60" s="132" t="s">
        <v>575</v>
      </c>
      <c r="H60" s="132">
        <v>100</v>
      </c>
      <c r="I60" s="134">
        <v>100</v>
      </c>
      <c r="J60" s="135" t="s">
        <v>576</v>
      </c>
      <c r="K60" s="136">
        <f t="shared" ref="K60:K91" si="3">H60-F60</f>
        <v>18</v>
      </c>
      <c r="L60" s="137">
        <f t="shared" ref="L60:L91" si="4">K60/F60</f>
        <v>0.21951219512195122</v>
      </c>
      <c r="M60" s="132" t="s">
        <v>546</v>
      </c>
      <c r="N60" s="138">
        <v>42657</v>
      </c>
      <c r="O60" s="54"/>
      <c r="P60" s="54"/>
      <c r="Q60" s="198"/>
      <c r="R60" s="54"/>
      <c r="S60" s="54"/>
      <c r="T60" s="37"/>
      <c r="U60" s="54"/>
      <c r="V60" s="37"/>
      <c r="W60" s="54"/>
      <c r="X60" s="37"/>
      <c r="Y60" s="54"/>
      <c r="Z60" s="37"/>
      <c r="AA60" s="54"/>
      <c r="AB60" s="37"/>
      <c r="AC60" s="54"/>
      <c r="AD60" s="37"/>
    </row>
    <row r="61" spans="1:32" ht="12.75" customHeight="1">
      <c r="A61" s="129">
        <v>2</v>
      </c>
      <c r="B61" s="130">
        <v>41794</v>
      </c>
      <c r="C61" s="130"/>
      <c r="D61" s="131" t="s">
        <v>577</v>
      </c>
      <c r="E61" s="132" t="s">
        <v>555</v>
      </c>
      <c r="F61" s="133">
        <v>257</v>
      </c>
      <c r="G61" s="132" t="s">
        <v>575</v>
      </c>
      <c r="H61" s="132">
        <v>300</v>
      </c>
      <c r="I61" s="134">
        <v>300</v>
      </c>
      <c r="J61" s="135" t="s">
        <v>576</v>
      </c>
      <c r="K61" s="136">
        <f t="shared" si="3"/>
        <v>43</v>
      </c>
      <c r="L61" s="137">
        <f t="shared" si="4"/>
        <v>0.16731517509727625</v>
      </c>
      <c r="M61" s="132" t="s">
        <v>546</v>
      </c>
      <c r="N61" s="138">
        <v>41822</v>
      </c>
      <c r="O61" s="54"/>
      <c r="P61" s="54"/>
      <c r="Q61" s="198"/>
      <c r="R61" s="54"/>
      <c r="S61" s="54"/>
      <c r="T61" s="37"/>
      <c r="U61" s="54"/>
      <c r="V61" s="37"/>
      <c r="W61" s="54"/>
      <c r="X61" s="37"/>
      <c r="Y61" s="54"/>
      <c r="Z61" s="37"/>
      <c r="AA61" s="54"/>
      <c r="AB61" s="37"/>
      <c r="AC61" s="54"/>
      <c r="AD61" s="37"/>
    </row>
    <row r="62" spans="1:32" ht="12.75" customHeight="1">
      <c r="A62" s="129">
        <v>3</v>
      </c>
      <c r="B62" s="130">
        <v>41828</v>
      </c>
      <c r="C62" s="130"/>
      <c r="D62" s="131" t="s">
        <v>578</v>
      </c>
      <c r="E62" s="132" t="s">
        <v>555</v>
      </c>
      <c r="F62" s="133">
        <v>393</v>
      </c>
      <c r="G62" s="132" t="s">
        <v>575</v>
      </c>
      <c r="H62" s="132">
        <v>468</v>
      </c>
      <c r="I62" s="134">
        <v>468</v>
      </c>
      <c r="J62" s="135" t="s">
        <v>576</v>
      </c>
      <c r="K62" s="136">
        <f t="shared" si="3"/>
        <v>75</v>
      </c>
      <c r="L62" s="137">
        <f t="shared" si="4"/>
        <v>0.19083969465648856</v>
      </c>
      <c r="M62" s="132" t="s">
        <v>546</v>
      </c>
      <c r="N62" s="138">
        <v>41863</v>
      </c>
      <c r="O62" s="54"/>
      <c r="P62" s="54"/>
      <c r="Q62" s="198"/>
      <c r="R62" s="54"/>
      <c r="S62" s="54"/>
      <c r="T62" s="37"/>
      <c r="U62" s="54"/>
      <c r="V62" s="37"/>
      <c r="W62" s="54"/>
      <c r="X62" s="37"/>
      <c r="Y62" s="54"/>
      <c r="Z62" s="37"/>
      <c r="AA62" s="54"/>
      <c r="AB62" s="37"/>
      <c r="AC62" s="54"/>
      <c r="AD62" s="37"/>
    </row>
    <row r="63" spans="1:32" ht="12.75" customHeight="1">
      <c r="A63" s="129">
        <v>4</v>
      </c>
      <c r="B63" s="130">
        <v>41857</v>
      </c>
      <c r="C63" s="130"/>
      <c r="D63" s="131" t="s">
        <v>579</v>
      </c>
      <c r="E63" s="132" t="s">
        <v>555</v>
      </c>
      <c r="F63" s="133">
        <v>205</v>
      </c>
      <c r="G63" s="132" t="s">
        <v>575</v>
      </c>
      <c r="H63" s="132">
        <v>275</v>
      </c>
      <c r="I63" s="134">
        <v>250</v>
      </c>
      <c r="J63" s="135" t="s">
        <v>576</v>
      </c>
      <c r="K63" s="136">
        <f t="shared" si="3"/>
        <v>70</v>
      </c>
      <c r="L63" s="137">
        <f t="shared" si="4"/>
        <v>0.34146341463414637</v>
      </c>
      <c r="M63" s="132" t="s">
        <v>546</v>
      </c>
      <c r="N63" s="138">
        <v>41962</v>
      </c>
      <c r="O63" s="54"/>
      <c r="P63" s="54"/>
      <c r="Q63" s="198"/>
      <c r="R63" s="54"/>
      <c r="S63" s="54"/>
      <c r="T63" s="37"/>
      <c r="U63" s="54"/>
      <c r="V63" s="37"/>
      <c r="W63" s="54"/>
      <c r="X63" s="37"/>
      <c r="Y63" s="54"/>
      <c r="Z63" s="37"/>
      <c r="AA63" s="54"/>
      <c r="AB63" s="37"/>
      <c r="AC63" s="54"/>
      <c r="AD63" s="37"/>
    </row>
    <row r="64" spans="1:32" ht="12.75" customHeight="1">
      <c r="A64" s="129">
        <v>5</v>
      </c>
      <c r="B64" s="130">
        <v>41886</v>
      </c>
      <c r="C64" s="130"/>
      <c r="D64" s="131" t="s">
        <v>580</v>
      </c>
      <c r="E64" s="132" t="s">
        <v>555</v>
      </c>
      <c r="F64" s="133">
        <v>162</v>
      </c>
      <c r="G64" s="132" t="s">
        <v>575</v>
      </c>
      <c r="H64" s="132">
        <v>190</v>
      </c>
      <c r="I64" s="134">
        <v>190</v>
      </c>
      <c r="J64" s="135" t="s">
        <v>576</v>
      </c>
      <c r="K64" s="136">
        <f t="shared" si="3"/>
        <v>28</v>
      </c>
      <c r="L64" s="137">
        <f t="shared" si="4"/>
        <v>0.1728395061728395</v>
      </c>
      <c r="M64" s="132" t="s">
        <v>546</v>
      </c>
      <c r="N64" s="138">
        <v>42006</v>
      </c>
      <c r="O64" s="54"/>
      <c r="P64" s="54"/>
      <c r="Q64" s="198"/>
      <c r="R64" s="54"/>
      <c r="S64" s="54"/>
      <c r="T64" s="37"/>
      <c r="U64" s="54"/>
      <c r="V64" s="37"/>
      <c r="W64" s="54"/>
      <c r="X64" s="37"/>
      <c r="Y64" s="54"/>
      <c r="Z64" s="37"/>
      <c r="AA64" s="54"/>
      <c r="AB64" s="37"/>
      <c r="AC64" s="54"/>
      <c r="AD64" s="37"/>
    </row>
    <row r="65" spans="1:30" ht="12.75" customHeight="1">
      <c r="A65" s="129">
        <v>6</v>
      </c>
      <c r="B65" s="130">
        <v>41886</v>
      </c>
      <c r="C65" s="130"/>
      <c r="D65" s="131" t="s">
        <v>581</v>
      </c>
      <c r="E65" s="132" t="s">
        <v>555</v>
      </c>
      <c r="F65" s="133">
        <v>75</v>
      </c>
      <c r="G65" s="132" t="s">
        <v>575</v>
      </c>
      <c r="H65" s="132">
        <v>91.5</v>
      </c>
      <c r="I65" s="134" t="s">
        <v>568</v>
      </c>
      <c r="J65" s="135" t="s">
        <v>582</v>
      </c>
      <c r="K65" s="136">
        <f t="shared" si="3"/>
        <v>16.5</v>
      </c>
      <c r="L65" s="137">
        <f t="shared" si="4"/>
        <v>0.22</v>
      </c>
      <c r="M65" s="132" t="s">
        <v>546</v>
      </c>
      <c r="N65" s="138">
        <v>41954</v>
      </c>
      <c r="O65" s="54"/>
      <c r="P65" s="54"/>
      <c r="Q65" s="198"/>
      <c r="R65" s="54"/>
      <c r="S65" s="54"/>
      <c r="T65" s="37"/>
      <c r="U65" s="54"/>
      <c r="V65" s="37"/>
      <c r="W65" s="54"/>
      <c r="X65" s="37"/>
      <c r="Y65" s="54"/>
      <c r="Z65" s="37"/>
      <c r="AA65" s="54"/>
      <c r="AB65" s="37"/>
      <c r="AC65" s="54"/>
      <c r="AD65" s="37"/>
    </row>
    <row r="66" spans="1:30" ht="12.75" customHeight="1">
      <c r="A66" s="129">
        <v>7</v>
      </c>
      <c r="B66" s="130">
        <v>41913</v>
      </c>
      <c r="C66" s="130"/>
      <c r="D66" s="131" t="s">
        <v>583</v>
      </c>
      <c r="E66" s="132" t="s">
        <v>555</v>
      </c>
      <c r="F66" s="133">
        <v>850</v>
      </c>
      <c r="G66" s="132" t="s">
        <v>575</v>
      </c>
      <c r="H66" s="132">
        <v>982.5</v>
      </c>
      <c r="I66" s="134">
        <v>1050</v>
      </c>
      <c r="J66" s="135" t="s">
        <v>584</v>
      </c>
      <c r="K66" s="136">
        <f t="shared" si="3"/>
        <v>132.5</v>
      </c>
      <c r="L66" s="137">
        <f t="shared" si="4"/>
        <v>0.15588235294117647</v>
      </c>
      <c r="M66" s="132" t="s">
        <v>546</v>
      </c>
      <c r="N66" s="138">
        <v>42039</v>
      </c>
      <c r="O66" s="54"/>
      <c r="P66" s="54"/>
      <c r="Q66" s="198"/>
      <c r="R66" s="54"/>
      <c r="S66" s="54"/>
      <c r="T66" s="37"/>
      <c r="U66" s="54"/>
      <c r="V66" s="37"/>
      <c r="W66" s="54"/>
      <c r="X66" s="37"/>
      <c r="Y66" s="54"/>
      <c r="Z66" s="37"/>
      <c r="AA66" s="54"/>
      <c r="AB66" s="37"/>
      <c r="AC66" s="54"/>
      <c r="AD66" s="37"/>
    </row>
    <row r="67" spans="1:30" ht="12.75" customHeight="1">
      <c r="A67" s="129">
        <v>8</v>
      </c>
      <c r="B67" s="130">
        <v>41913</v>
      </c>
      <c r="C67" s="130"/>
      <c r="D67" s="131" t="s">
        <v>585</v>
      </c>
      <c r="E67" s="132" t="s">
        <v>555</v>
      </c>
      <c r="F67" s="133">
        <v>475</v>
      </c>
      <c r="G67" s="132" t="s">
        <v>575</v>
      </c>
      <c r="H67" s="132">
        <v>515</v>
      </c>
      <c r="I67" s="134">
        <v>600</v>
      </c>
      <c r="J67" s="135" t="s">
        <v>586</v>
      </c>
      <c r="K67" s="136">
        <f t="shared" si="3"/>
        <v>40</v>
      </c>
      <c r="L67" s="137">
        <f t="shared" si="4"/>
        <v>8.4210526315789472E-2</v>
      </c>
      <c r="M67" s="132" t="s">
        <v>546</v>
      </c>
      <c r="N67" s="138">
        <v>41939</v>
      </c>
      <c r="O67" s="54"/>
      <c r="P67" s="54"/>
      <c r="Q67" s="198"/>
      <c r="R67" s="54"/>
      <c r="S67" s="54"/>
      <c r="T67" s="37"/>
      <c r="U67" s="54"/>
      <c r="V67" s="37"/>
      <c r="W67" s="54"/>
      <c r="X67" s="37"/>
      <c r="Y67" s="54"/>
      <c r="Z67" s="37"/>
      <c r="AA67" s="54"/>
      <c r="AB67" s="37"/>
      <c r="AC67" s="54"/>
      <c r="AD67" s="37"/>
    </row>
    <row r="68" spans="1:30" ht="12.75" customHeight="1">
      <c r="A68" s="129">
        <v>9</v>
      </c>
      <c r="B68" s="130">
        <v>41913</v>
      </c>
      <c r="C68" s="130"/>
      <c r="D68" s="131" t="s">
        <v>587</v>
      </c>
      <c r="E68" s="132" t="s">
        <v>555</v>
      </c>
      <c r="F68" s="133">
        <v>86</v>
      </c>
      <c r="G68" s="132" t="s">
        <v>575</v>
      </c>
      <c r="H68" s="132">
        <v>99</v>
      </c>
      <c r="I68" s="134">
        <v>140</v>
      </c>
      <c r="J68" s="135" t="s">
        <v>588</v>
      </c>
      <c r="K68" s="136">
        <f t="shared" si="3"/>
        <v>13</v>
      </c>
      <c r="L68" s="137">
        <f t="shared" si="4"/>
        <v>0.15116279069767441</v>
      </c>
      <c r="M68" s="132" t="s">
        <v>546</v>
      </c>
      <c r="N68" s="138">
        <v>41939</v>
      </c>
      <c r="O68" s="54"/>
      <c r="P68" s="54"/>
      <c r="Q68" s="198"/>
      <c r="R68" s="54"/>
      <c r="S68" s="54"/>
      <c r="T68" s="37"/>
      <c r="U68" s="54"/>
      <c r="V68" s="37"/>
      <c r="W68" s="54"/>
      <c r="X68" s="37"/>
      <c r="Y68" s="54"/>
      <c r="Z68" s="37"/>
      <c r="AA68" s="54"/>
      <c r="AB68" s="37"/>
      <c r="AC68" s="54"/>
      <c r="AD68" s="37"/>
    </row>
    <row r="69" spans="1:30" ht="12.75" customHeight="1">
      <c r="A69" s="129">
        <v>10</v>
      </c>
      <c r="B69" s="130">
        <v>41926</v>
      </c>
      <c r="C69" s="130"/>
      <c r="D69" s="131" t="s">
        <v>589</v>
      </c>
      <c r="E69" s="132" t="s">
        <v>555</v>
      </c>
      <c r="F69" s="133">
        <v>496.6</v>
      </c>
      <c r="G69" s="132" t="s">
        <v>575</v>
      </c>
      <c r="H69" s="132">
        <v>621</v>
      </c>
      <c r="I69" s="134">
        <v>580</v>
      </c>
      <c r="J69" s="135" t="s">
        <v>576</v>
      </c>
      <c r="K69" s="136">
        <f t="shared" si="3"/>
        <v>124.39999999999998</v>
      </c>
      <c r="L69" s="137">
        <f t="shared" si="4"/>
        <v>0.25050342327829234</v>
      </c>
      <c r="M69" s="132" t="s">
        <v>546</v>
      </c>
      <c r="N69" s="138">
        <v>42605</v>
      </c>
      <c r="O69" s="54"/>
      <c r="P69" s="54"/>
      <c r="Q69" s="198"/>
      <c r="R69" s="54"/>
      <c r="S69" s="54"/>
      <c r="T69" s="37"/>
      <c r="U69" s="54"/>
      <c r="V69" s="37"/>
      <c r="W69" s="54"/>
      <c r="X69" s="37"/>
      <c r="Y69" s="54"/>
      <c r="Z69" s="37"/>
      <c r="AA69" s="54"/>
      <c r="AB69" s="37"/>
      <c r="AC69" s="54"/>
      <c r="AD69" s="37"/>
    </row>
    <row r="70" spans="1:30" ht="12.75" customHeight="1">
      <c r="A70" s="129">
        <v>11</v>
      </c>
      <c r="B70" s="130">
        <v>41926</v>
      </c>
      <c r="C70" s="130"/>
      <c r="D70" s="131" t="s">
        <v>590</v>
      </c>
      <c r="E70" s="132" t="s">
        <v>555</v>
      </c>
      <c r="F70" s="133">
        <v>2481.9</v>
      </c>
      <c r="G70" s="132" t="s">
        <v>575</v>
      </c>
      <c r="H70" s="132">
        <v>2840</v>
      </c>
      <c r="I70" s="134">
        <v>2870</v>
      </c>
      <c r="J70" s="135" t="s">
        <v>591</v>
      </c>
      <c r="K70" s="136">
        <f t="shared" si="3"/>
        <v>358.09999999999991</v>
      </c>
      <c r="L70" s="137">
        <f t="shared" si="4"/>
        <v>0.14428462065353154</v>
      </c>
      <c r="M70" s="132" t="s">
        <v>546</v>
      </c>
      <c r="N70" s="138">
        <v>42017</v>
      </c>
      <c r="O70" s="54"/>
      <c r="P70" s="54"/>
      <c r="Q70" s="198"/>
      <c r="R70" s="54"/>
      <c r="S70" s="54"/>
      <c r="T70" s="37"/>
      <c r="U70" s="54"/>
      <c r="V70" s="37"/>
      <c r="W70" s="54"/>
      <c r="X70" s="37"/>
      <c r="Y70" s="54"/>
      <c r="Z70" s="37"/>
      <c r="AA70" s="54"/>
      <c r="AB70" s="37"/>
      <c r="AC70" s="54"/>
      <c r="AD70" s="37"/>
    </row>
    <row r="71" spans="1:30" ht="12.75" customHeight="1">
      <c r="A71" s="129">
        <v>12</v>
      </c>
      <c r="B71" s="130">
        <v>41928</v>
      </c>
      <c r="C71" s="130"/>
      <c r="D71" s="131" t="s">
        <v>592</v>
      </c>
      <c r="E71" s="132" t="s">
        <v>555</v>
      </c>
      <c r="F71" s="133">
        <v>84.5</v>
      </c>
      <c r="G71" s="132" t="s">
        <v>575</v>
      </c>
      <c r="H71" s="132">
        <v>93</v>
      </c>
      <c r="I71" s="134">
        <v>110</v>
      </c>
      <c r="J71" s="135" t="s">
        <v>593</v>
      </c>
      <c r="K71" s="136">
        <f t="shared" si="3"/>
        <v>8.5</v>
      </c>
      <c r="L71" s="137">
        <f t="shared" si="4"/>
        <v>0.10059171597633136</v>
      </c>
      <c r="M71" s="132" t="s">
        <v>546</v>
      </c>
      <c r="N71" s="138">
        <v>41939</v>
      </c>
      <c r="O71" s="54"/>
      <c r="P71" s="54"/>
      <c r="Q71" s="198"/>
      <c r="R71" s="54"/>
      <c r="S71" s="54"/>
      <c r="T71" s="37"/>
      <c r="U71" s="54"/>
      <c r="V71" s="37"/>
      <c r="W71" s="54"/>
      <c r="X71" s="37"/>
      <c r="Y71" s="54"/>
      <c r="Z71" s="37"/>
      <c r="AA71" s="54"/>
      <c r="AB71" s="37"/>
      <c r="AC71" s="54"/>
      <c r="AD71" s="37"/>
    </row>
    <row r="72" spans="1:30" ht="12.75" customHeight="1">
      <c r="A72" s="129">
        <v>13</v>
      </c>
      <c r="B72" s="130">
        <v>41928</v>
      </c>
      <c r="C72" s="130"/>
      <c r="D72" s="131" t="s">
        <v>594</v>
      </c>
      <c r="E72" s="132" t="s">
        <v>555</v>
      </c>
      <c r="F72" s="133">
        <v>401</v>
      </c>
      <c r="G72" s="132" t="s">
        <v>575</v>
      </c>
      <c r="H72" s="132">
        <v>428</v>
      </c>
      <c r="I72" s="134">
        <v>450</v>
      </c>
      <c r="J72" s="135" t="s">
        <v>595</v>
      </c>
      <c r="K72" s="136">
        <f t="shared" si="3"/>
        <v>27</v>
      </c>
      <c r="L72" s="137">
        <f t="shared" si="4"/>
        <v>6.7331670822942641E-2</v>
      </c>
      <c r="M72" s="132" t="s">
        <v>546</v>
      </c>
      <c r="N72" s="138">
        <v>42020</v>
      </c>
      <c r="O72" s="54"/>
      <c r="P72" s="54"/>
      <c r="Q72" s="198"/>
      <c r="R72" s="54"/>
      <c r="S72" s="54"/>
      <c r="T72" s="37"/>
      <c r="U72" s="54"/>
      <c r="V72" s="37"/>
      <c r="W72" s="54"/>
      <c r="X72" s="37"/>
      <c r="Y72" s="54"/>
      <c r="Z72" s="37"/>
      <c r="AA72" s="54"/>
      <c r="AB72" s="37"/>
      <c r="AC72" s="54"/>
      <c r="AD72" s="37"/>
    </row>
    <row r="73" spans="1:30" ht="12.75" customHeight="1">
      <c r="A73" s="129">
        <v>14</v>
      </c>
      <c r="B73" s="130">
        <v>41928</v>
      </c>
      <c r="C73" s="130"/>
      <c r="D73" s="131" t="s">
        <v>596</v>
      </c>
      <c r="E73" s="132" t="s">
        <v>555</v>
      </c>
      <c r="F73" s="133">
        <v>101</v>
      </c>
      <c r="G73" s="132" t="s">
        <v>575</v>
      </c>
      <c r="H73" s="132">
        <v>112</v>
      </c>
      <c r="I73" s="134">
        <v>120</v>
      </c>
      <c r="J73" s="135" t="s">
        <v>597</v>
      </c>
      <c r="K73" s="136">
        <f t="shared" si="3"/>
        <v>11</v>
      </c>
      <c r="L73" s="137">
        <f t="shared" si="4"/>
        <v>0.10891089108910891</v>
      </c>
      <c r="M73" s="132" t="s">
        <v>546</v>
      </c>
      <c r="N73" s="138">
        <v>41939</v>
      </c>
      <c r="O73" s="54"/>
      <c r="P73" s="54"/>
      <c r="Q73" s="198"/>
      <c r="R73" s="54"/>
      <c r="S73" s="54"/>
      <c r="T73" s="37"/>
      <c r="U73" s="54"/>
      <c r="V73" s="37"/>
      <c r="W73" s="54"/>
      <c r="X73" s="37"/>
      <c r="Y73" s="54"/>
      <c r="Z73" s="37"/>
      <c r="AA73" s="54"/>
      <c r="AB73" s="37"/>
      <c r="AC73" s="54"/>
      <c r="AD73" s="37"/>
    </row>
    <row r="74" spans="1:30" ht="12.75" customHeight="1">
      <c r="A74" s="129">
        <v>15</v>
      </c>
      <c r="B74" s="130">
        <v>41954</v>
      </c>
      <c r="C74" s="130"/>
      <c r="D74" s="131" t="s">
        <v>598</v>
      </c>
      <c r="E74" s="132" t="s">
        <v>555</v>
      </c>
      <c r="F74" s="133">
        <v>59</v>
      </c>
      <c r="G74" s="132" t="s">
        <v>575</v>
      </c>
      <c r="H74" s="132">
        <v>76</v>
      </c>
      <c r="I74" s="134">
        <v>76</v>
      </c>
      <c r="J74" s="135" t="s">
        <v>576</v>
      </c>
      <c r="K74" s="136">
        <f t="shared" si="3"/>
        <v>17</v>
      </c>
      <c r="L74" s="137">
        <f t="shared" si="4"/>
        <v>0.28813559322033899</v>
      </c>
      <c r="M74" s="132" t="s">
        <v>546</v>
      </c>
      <c r="N74" s="138">
        <v>43032</v>
      </c>
      <c r="O74" s="54"/>
      <c r="P74" s="54"/>
      <c r="Q74" s="198"/>
      <c r="R74" s="54"/>
      <c r="S74" s="54"/>
      <c r="T74" s="37"/>
      <c r="U74" s="54"/>
      <c r="V74" s="37"/>
      <c r="W74" s="54"/>
      <c r="X74" s="37"/>
      <c r="Y74" s="54"/>
      <c r="Z74" s="37"/>
      <c r="AA74" s="54"/>
      <c r="AB74" s="37"/>
      <c r="AC74" s="54"/>
      <c r="AD74" s="37"/>
    </row>
    <row r="75" spans="1:30" ht="12.75" customHeight="1">
      <c r="A75" s="129">
        <v>16</v>
      </c>
      <c r="B75" s="130">
        <v>41954</v>
      </c>
      <c r="C75" s="130"/>
      <c r="D75" s="131" t="s">
        <v>587</v>
      </c>
      <c r="E75" s="132" t="s">
        <v>555</v>
      </c>
      <c r="F75" s="133">
        <v>99</v>
      </c>
      <c r="G75" s="132" t="s">
        <v>575</v>
      </c>
      <c r="H75" s="132">
        <v>120</v>
      </c>
      <c r="I75" s="134">
        <v>120</v>
      </c>
      <c r="J75" s="135" t="s">
        <v>564</v>
      </c>
      <c r="K75" s="136">
        <f t="shared" si="3"/>
        <v>21</v>
      </c>
      <c r="L75" s="137">
        <f t="shared" si="4"/>
        <v>0.21212121212121213</v>
      </c>
      <c r="M75" s="132" t="s">
        <v>546</v>
      </c>
      <c r="N75" s="138">
        <v>41960</v>
      </c>
      <c r="O75" s="54"/>
      <c r="P75" s="54"/>
      <c r="Q75" s="198"/>
      <c r="R75" s="54"/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</row>
    <row r="76" spans="1:30" ht="12.75" customHeight="1">
      <c r="A76" s="129">
        <v>17</v>
      </c>
      <c r="B76" s="130">
        <v>41956</v>
      </c>
      <c r="C76" s="130"/>
      <c r="D76" s="131" t="s">
        <v>599</v>
      </c>
      <c r="E76" s="132" t="s">
        <v>555</v>
      </c>
      <c r="F76" s="133">
        <v>22</v>
      </c>
      <c r="G76" s="132" t="s">
        <v>575</v>
      </c>
      <c r="H76" s="132">
        <v>33.549999999999997</v>
      </c>
      <c r="I76" s="134">
        <v>32</v>
      </c>
      <c r="J76" s="135" t="s">
        <v>600</v>
      </c>
      <c r="K76" s="136">
        <f t="shared" si="3"/>
        <v>11.549999999999997</v>
      </c>
      <c r="L76" s="137">
        <f t="shared" si="4"/>
        <v>0.52499999999999991</v>
      </c>
      <c r="M76" s="132" t="s">
        <v>546</v>
      </c>
      <c r="N76" s="138">
        <v>42188</v>
      </c>
      <c r="O76" s="54"/>
      <c r="P76" s="54"/>
      <c r="Q76" s="198"/>
      <c r="R76" s="54"/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</row>
    <row r="77" spans="1:30" ht="12.75" customHeight="1">
      <c r="A77" s="129">
        <v>18</v>
      </c>
      <c r="B77" s="130">
        <v>41976</v>
      </c>
      <c r="C77" s="130"/>
      <c r="D77" s="131" t="s">
        <v>601</v>
      </c>
      <c r="E77" s="132" t="s">
        <v>555</v>
      </c>
      <c r="F77" s="133">
        <v>440</v>
      </c>
      <c r="G77" s="132" t="s">
        <v>575</v>
      </c>
      <c r="H77" s="132">
        <v>520</v>
      </c>
      <c r="I77" s="134">
        <v>520</v>
      </c>
      <c r="J77" s="135" t="s">
        <v>602</v>
      </c>
      <c r="K77" s="136">
        <f t="shared" si="3"/>
        <v>80</v>
      </c>
      <c r="L77" s="137">
        <f t="shared" si="4"/>
        <v>0.18181818181818182</v>
      </c>
      <c r="M77" s="132" t="s">
        <v>546</v>
      </c>
      <c r="N77" s="138">
        <v>42208</v>
      </c>
      <c r="O77" s="54"/>
      <c r="P77" s="54"/>
      <c r="Q77" s="198"/>
      <c r="R77" s="54"/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</row>
    <row r="78" spans="1:30" ht="12.75" customHeight="1">
      <c r="A78" s="129">
        <v>19</v>
      </c>
      <c r="B78" s="130">
        <v>41976</v>
      </c>
      <c r="C78" s="130"/>
      <c r="D78" s="131" t="s">
        <v>603</v>
      </c>
      <c r="E78" s="132" t="s">
        <v>555</v>
      </c>
      <c r="F78" s="133">
        <v>360</v>
      </c>
      <c r="G78" s="132" t="s">
        <v>575</v>
      </c>
      <c r="H78" s="132">
        <v>427</v>
      </c>
      <c r="I78" s="134">
        <v>425</v>
      </c>
      <c r="J78" s="135" t="s">
        <v>604</v>
      </c>
      <c r="K78" s="136">
        <f t="shared" si="3"/>
        <v>67</v>
      </c>
      <c r="L78" s="137">
        <f t="shared" si="4"/>
        <v>0.18611111111111112</v>
      </c>
      <c r="M78" s="132" t="s">
        <v>546</v>
      </c>
      <c r="N78" s="138">
        <v>42058</v>
      </c>
      <c r="O78" s="54"/>
      <c r="P78" s="54"/>
      <c r="Q78" s="198"/>
      <c r="R78" s="54"/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</row>
    <row r="79" spans="1:30" ht="12.75" customHeight="1">
      <c r="A79" s="129">
        <v>20</v>
      </c>
      <c r="B79" s="130">
        <v>42012</v>
      </c>
      <c r="C79" s="130"/>
      <c r="D79" s="131" t="s">
        <v>605</v>
      </c>
      <c r="E79" s="132" t="s">
        <v>555</v>
      </c>
      <c r="F79" s="133">
        <v>360</v>
      </c>
      <c r="G79" s="132" t="s">
        <v>575</v>
      </c>
      <c r="H79" s="132">
        <v>455</v>
      </c>
      <c r="I79" s="134">
        <v>420</v>
      </c>
      <c r="J79" s="135" t="s">
        <v>606</v>
      </c>
      <c r="K79" s="136">
        <f t="shared" si="3"/>
        <v>95</v>
      </c>
      <c r="L79" s="137">
        <f t="shared" si="4"/>
        <v>0.2638888888888889</v>
      </c>
      <c r="M79" s="132" t="s">
        <v>546</v>
      </c>
      <c r="N79" s="138">
        <v>42024</v>
      </c>
      <c r="O79" s="54"/>
      <c r="P79" s="54"/>
      <c r="Q79" s="198"/>
      <c r="R79" s="54"/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</row>
    <row r="80" spans="1:30" ht="12.75" customHeight="1">
      <c r="A80" s="129">
        <v>21</v>
      </c>
      <c r="B80" s="130">
        <v>42012</v>
      </c>
      <c r="C80" s="130"/>
      <c r="D80" s="131" t="s">
        <v>607</v>
      </c>
      <c r="E80" s="132" t="s">
        <v>555</v>
      </c>
      <c r="F80" s="133">
        <v>130</v>
      </c>
      <c r="G80" s="132"/>
      <c r="H80" s="132">
        <v>175.5</v>
      </c>
      <c r="I80" s="134">
        <v>165</v>
      </c>
      <c r="J80" s="135" t="s">
        <v>608</v>
      </c>
      <c r="K80" s="136">
        <f t="shared" si="3"/>
        <v>45.5</v>
      </c>
      <c r="L80" s="137">
        <f t="shared" si="4"/>
        <v>0.35</v>
      </c>
      <c r="M80" s="132" t="s">
        <v>546</v>
      </c>
      <c r="N80" s="138">
        <v>43088</v>
      </c>
      <c r="O80" s="54"/>
      <c r="P80" s="54"/>
      <c r="Q80" s="198"/>
      <c r="R80" s="54"/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</row>
    <row r="81" spans="1:30" ht="12.75" customHeight="1">
      <c r="A81" s="129">
        <v>22</v>
      </c>
      <c r="B81" s="130">
        <v>42040</v>
      </c>
      <c r="C81" s="130"/>
      <c r="D81" s="131" t="s">
        <v>386</v>
      </c>
      <c r="E81" s="132" t="s">
        <v>544</v>
      </c>
      <c r="F81" s="133">
        <v>98</v>
      </c>
      <c r="G81" s="132"/>
      <c r="H81" s="132">
        <v>120</v>
      </c>
      <c r="I81" s="134">
        <v>120</v>
      </c>
      <c r="J81" s="135" t="s">
        <v>576</v>
      </c>
      <c r="K81" s="136">
        <f t="shared" si="3"/>
        <v>22</v>
      </c>
      <c r="L81" s="137">
        <f t="shared" si="4"/>
        <v>0.22448979591836735</v>
      </c>
      <c r="M81" s="132" t="s">
        <v>546</v>
      </c>
      <c r="N81" s="138">
        <v>42753</v>
      </c>
      <c r="O81" s="54"/>
      <c r="P81" s="54"/>
      <c r="Q81" s="198"/>
      <c r="R81" s="54"/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</row>
    <row r="82" spans="1:30" ht="12.75" customHeight="1">
      <c r="A82" s="129">
        <v>23</v>
      </c>
      <c r="B82" s="130">
        <v>42040</v>
      </c>
      <c r="C82" s="130"/>
      <c r="D82" s="131" t="s">
        <v>609</v>
      </c>
      <c r="E82" s="132" t="s">
        <v>544</v>
      </c>
      <c r="F82" s="133">
        <v>196</v>
      </c>
      <c r="G82" s="132"/>
      <c r="H82" s="132">
        <v>262</v>
      </c>
      <c r="I82" s="134">
        <v>255</v>
      </c>
      <c r="J82" s="135" t="s">
        <v>576</v>
      </c>
      <c r="K82" s="136">
        <f t="shared" si="3"/>
        <v>66</v>
      </c>
      <c r="L82" s="137">
        <f t="shared" si="4"/>
        <v>0.33673469387755101</v>
      </c>
      <c r="M82" s="132" t="s">
        <v>546</v>
      </c>
      <c r="N82" s="138">
        <v>42599</v>
      </c>
      <c r="O82" s="54"/>
      <c r="P82" s="54"/>
      <c r="Q82" s="198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</row>
    <row r="83" spans="1:30" ht="12.75" customHeight="1">
      <c r="A83" s="139">
        <v>24</v>
      </c>
      <c r="B83" s="140">
        <v>42067</v>
      </c>
      <c r="C83" s="140"/>
      <c r="D83" s="141" t="s">
        <v>385</v>
      </c>
      <c r="E83" s="142" t="s">
        <v>544</v>
      </c>
      <c r="F83" s="143">
        <v>235</v>
      </c>
      <c r="G83" s="143"/>
      <c r="H83" s="144">
        <v>77</v>
      </c>
      <c r="I83" s="144" t="s">
        <v>610</v>
      </c>
      <c r="J83" s="145" t="s">
        <v>611</v>
      </c>
      <c r="K83" s="146">
        <f t="shared" si="3"/>
        <v>-158</v>
      </c>
      <c r="L83" s="147">
        <f t="shared" si="4"/>
        <v>-0.67234042553191486</v>
      </c>
      <c r="M83" s="143" t="s">
        <v>556</v>
      </c>
      <c r="N83" s="140">
        <v>43522</v>
      </c>
      <c r="O83" s="54"/>
      <c r="P83" s="54"/>
      <c r="Q83" s="198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</row>
    <row r="84" spans="1:30" ht="12.75" customHeight="1">
      <c r="A84" s="129">
        <v>25</v>
      </c>
      <c r="B84" s="130">
        <v>42067</v>
      </c>
      <c r="C84" s="130"/>
      <c r="D84" s="131" t="s">
        <v>612</v>
      </c>
      <c r="E84" s="132" t="s">
        <v>544</v>
      </c>
      <c r="F84" s="133">
        <v>185</v>
      </c>
      <c r="G84" s="132"/>
      <c r="H84" s="132">
        <v>224</v>
      </c>
      <c r="I84" s="134" t="s">
        <v>613</v>
      </c>
      <c r="J84" s="135" t="s">
        <v>576</v>
      </c>
      <c r="K84" s="136">
        <f t="shared" si="3"/>
        <v>39</v>
      </c>
      <c r="L84" s="137">
        <f t="shared" si="4"/>
        <v>0.21081081081081082</v>
      </c>
      <c r="M84" s="132" t="s">
        <v>546</v>
      </c>
      <c r="N84" s="138">
        <v>42647</v>
      </c>
      <c r="O84" s="54"/>
      <c r="P84" s="54"/>
      <c r="Q84" s="198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</row>
    <row r="85" spans="1:30" ht="12.75" customHeight="1">
      <c r="A85" s="139">
        <v>26</v>
      </c>
      <c r="B85" s="140">
        <v>42090</v>
      </c>
      <c r="C85" s="140"/>
      <c r="D85" s="148" t="s">
        <v>614</v>
      </c>
      <c r="E85" s="143" t="s">
        <v>544</v>
      </c>
      <c r="F85" s="143">
        <v>49.5</v>
      </c>
      <c r="G85" s="144"/>
      <c r="H85" s="144">
        <v>15.85</v>
      </c>
      <c r="I85" s="144">
        <v>67</v>
      </c>
      <c r="J85" s="145" t="s">
        <v>615</v>
      </c>
      <c r="K85" s="144">
        <f t="shared" si="3"/>
        <v>-33.65</v>
      </c>
      <c r="L85" s="149">
        <f t="shared" si="4"/>
        <v>-0.67979797979797973</v>
      </c>
      <c r="M85" s="143" t="s">
        <v>556</v>
      </c>
      <c r="N85" s="150">
        <v>43627</v>
      </c>
      <c r="O85" s="54"/>
      <c r="P85" s="54"/>
      <c r="Q85" s="198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</row>
    <row r="86" spans="1:30" ht="12.75" customHeight="1">
      <c r="A86" s="129">
        <v>27</v>
      </c>
      <c r="B86" s="130">
        <v>42093</v>
      </c>
      <c r="C86" s="130"/>
      <c r="D86" s="131" t="s">
        <v>616</v>
      </c>
      <c r="E86" s="132" t="s">
        <v>544</v>
      </c>
      <c r="F86" s="133">
        <v>183.5</v>
      </c>
      <c r="G86" s="132"/>
      <c r="H86" s="132">
        <v>219</v>
      </c>
      <c r="I86" s="134">
        <v>218</v>
      </c>
      <c r="J86" s="135" t="s">
        <v>617</v>
      </c>
      <c r="K86" s="136">
        <f t="shared" si="3"/>
        <v>35.5</v>
      </c>
      <c r="L86" s="137">
        <f t="shared" si="4"/>
        <v>0.19346049046321526</v>
      </c>
      <c r="M86" s="132" t="s">
        <v>546</v>
      </c>
      <c r="N86" s="138">
        <v>42103</v>
      </c>
      <c r="O86" s="54"/>
      <c r="P86" s="54"/>
      <c r="Q86" s="198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</row>
    <row r="87" spans="1:30" ht="12.75" customHeight="1">
      <c r="A87" s="129">
        <v>28</v>
      </c>
      <c r="B87" s="130">
        <v>42114</v>
      </c>
      <c r="C87" s="130"/>
      <c r="D87" s="131" t="s">
        <v>618</v>
      </c>
      <c r="E87" s="132" t="s">
        <v>544</v>
      </c>
      <c r="F87" s="133">
        <f>(227+237)/2</f>
        <v>232</v>
      </c>
      <c r="G87" s="132"/>
      <c r="H87" s="132">
        <v>298</v>
      </c>
      <c r="I87" s="134">
        <v>298</v>
      </c>
      <c r="J87" s="135" t="s">
        <v>576</v>
      </c>
      <c r="K87" s="136">
        <f t="shared" si="3"/>
        <v>66</v>
      </c>
      <c r="L87" s="137">
        <f t="shared" si="4"/>
        <v>0.28448275862068967</v>
      </c>
      <c r="M87" s="132" t="s">
        <v>546</v>
      </c>
      <c r="N87" s="138">
        <v>42823</v>
      </c>
      <c r="O87" s="54"/>
      <c r="P87" s="54"/>
      <c r="Q87" s="198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</row>
    <row r="88" spans="1:30" ht="12.75" customHeight="1">
      <c r="A88" s="129">
        <v>29</v>
      </c>
      <c r="B88" s="130">
        <v>42128</v>
      </c>
      <c r="C88" s="130"/>
      <c r="D88" s="131" t="s">
        <v>619</v>
      </c>
      <c r="E88" s="132" t="s">
        <v>555</v>
      </c>
      <c r="F88" s="133">
        <v>385</v>
      </c>
      <c r="G88" s="132"/>
      <c r="H88" s="132">
        <f>212.5+331</f>
        <v>543.5</v>
      </c>
      <c r="I88" s="134">
        <v>510</v>
      </c>
      <c r="J88" s="135" t="s">
        <v>620</v>
      </c>
      <c r="K88" s="136">
        <f t="shared" si="3"/>
        <v>158.5</v>
      </c>
      <c r="L88" s="137">
        <f t="shared" si="4"/>
        <v>0.41168831168831171</v>
      </c>
      <c r="M88" s="132" t="s">
        <v>546</v>
      </c>
      <c r="N88" s="138">
        <v>42235</v>
      </c>
      <c r="O88" s="54"/>
      <c r="P88" s="54"/>
      <c r="Q88" s="198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</row>
    <row r="89" spans="1:30" ht="12.75" customHeight="1">
      <c r="A89" s="129">
        <v>30</v>
      </c>
      <c r="B89" s="130">
        <v>42128</v>
      </c>
      <c r="C89" s="130"/>
      <c r="D89" s="131" t="s">
        <v>621</v>
      </c>
      <c r="E89" s="132" t="s">
        <v>555</v>
      </c>
      <c r="F89" s="133">
        <v>115.5</v>
      </c>
      <c r="G89" s="132"/>
      <c r="H89" s="132">
        <v>146</v>
      </c>
      <c r="I89" s="134">
        <v>142</v>
      </c>
      <c r="J89" s="135" t="s">
        <v>622</v>
      </c>
      <c r="K89" s="136">
        <f t="shared" si="3"/>
        <v>30.5</v>
      </c>
      <c r="L89" s="137">
        <f t="shared" si="4"/>
        <v>0.26406926406926406</v>
      </c>
      <c r="M89" s="132" t="s">
        <v>546</v>
      </c>
      <c r="N89" s="138">
        <v>42202</v>
      </c>
      <c r="O89" s="54"/>
      <c r="P89" s="54"/>
      <c r="Q89" s="198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</row>
    <row r="90" spans="1:30" ht="12.75" customHeight="1">
      <c r="A90" s="129">
        <v>31</v>
      </c>
      <c r="B90" s="130">
        <v>42151</v>
      </c>
      <c r="C90" s="130"/>
      <c r="D90" s="131" t="s">
        <v>500</v>
      </c>
      <c r="E90" s="132" t="s">
        <v>555</v>
      </c>
      <c r="F90" s="133">
        <v>237.5</v>
      </c>
      <c r="G90" s="132"/>
      <c r="H90" s="132">
        <v>279.5</v>
      </c>
      <c r="I90" s="134">
        <v>278</v>
      </c>
      <c r="J90" s="135" t="s">
        <v>576</v>
      </c>
      <c r="K90" s="136">
        <f t="shared" si="3"/>
        <v>42</v>
      </c>
      <c r="L90" s="137">
        <f t="shared" si="4"/>
        <v>0.17684210526315788</v>
      </c>
      <c r="M90" s="132" t="s">
        <v>546</v>
      </c>
      <c r="N90" s="138">
        <v>42222</v>
      </c>
      <c r="O90" s="54"/>
      <c r="P90" s="54"/>
      <c r="Q90" s="198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</row>
    <row r="91" spans="1:30" ht="12.75" customHeight="1">
      <c r="A91" s="129">
        <v>32</v>
      </c>
      <c r="B91" s="130">
        <v>42174</v>
      </c>
      <c r="C91" s="130"/>
      <c r="D91" s="131" t="s">
        <v>594</v>
      </c>
      <c r="E91" s="132" t="s">
        <v>544</v>
      </c>
      <c r="F91" s="133">
        <v>340</v>
      </c>
      <c r="G91" s="132"/>
      <c r="H91" s="132">
        <v>448</v>
      </c>
      <c r="I91" s="134">
        <v>448</v>
      </c>
      <c r="J91" s="135" t="s">
        <v>576</v>
      </c>
      <c r="K91" s="136">
        <f t="shared" si="3"/>
        <v>108</v>
      </c>
      <c r="L91" s="137">
        <f t="shared" si="4"/>
        <v>0.31764705882352939</v>
      </c>
      <c r="M91" s="132" t="s">
        <v>546</v>
      </c>
      <c r="N91" s="138">
        <v>43018</v>
      </c>
      <c r="O91" s="54"/>
      <c r="P91" s="54"/>
      <c r="Q91" s="198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</row>
    <row r="92" spans="1:30" ht="12.75" customHeight="1">
      <c r="A92" s="129">
        <v>33</v>
      </c>
      <c r="B92" s="130">
        <v>42191</v>
      </c>
      <c r="C92" s="130"/>
      <c r="D92" s="131" t="s">
        <v>623</v>
      </c>
      <c r="E92" s="132" t="s">
        <v>544</v>
      </c>
      <c r="F92" s="133">
        <v>390</v>
      </c>
      <c r="G92" s="132"/>
      <c r="H92" s="132">
        <v>460</v>
      </c>
      <c r="I92" s="134">
        <v>460</v>
      </c>
      <c r="J92" s="135" t="s">
        <v>576</v>
      </c>
      <c r="K92" s="136">
        <f t="shared" ref="K92:K112" si="5">H92-F92</f>
        <v>70</v>
      </c>
      <c r="L92" s="137">
        <f t="shared" ref="L92:L112" si="6">K92/F92</f>
        <v>0.17948717948717949</v>
      </c>
      <c r="M92" s="132" t="s">
        <v>546</v>
      </c>
      <c r="N92" s="138">
        <v>42478</v>
      </c>
      <c r="O92" s="54"/>
      <c r="P92" s="54"/>
      <c r="Q92" s="198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</row>
    <row r="93" spans="1:30" ht="12.75" customHeight="1">
      <c r="A93" s="139">
        <v>34</v>
      </c>
      <c r="B93" s="140">
        <v>42195</v>
      </c>
      <c r="C93" s="140"/>
      <c r="D93" s="141" t="s">
        <v>624</v>
      </c>
      <c r="E93" s="142" t="s">
        <v>544</v>
      </c>
      <c r="F93" s="143">
        <v>122.5</v>
      </c>
      <c r="G93" s="143"/>
      <c r="H93" s="144">
        <v>61</v>
      </c>
      <c r="I93" s="144">
        <v>172</v>
      </c>
      <c r="J93" s="145" t="s">
        <v>625</v>
      </c>
      <c r="K93" s="146">
        <f t="shared" si="5"/>
        <v>-61.5</v>
      </c>
      <c r="L93" s="147">
        <f t="shared" si="6"/>
        <v>-0.50204081632653064</v>
      </c>
      <c r="M93" s="143" t="s">
        <v>556</v>
      </c>
      <c r="N93" s="140">
        <v>43333</v>
      </c>
      <c r="O93" s="54"/>
      <c r="P93" s="54"/>
      <c r="Q93" s="198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</row>
    <row r="94" spans="1:30" ht="12.75" customHeight="1">
      <c r="A94" s="129">
        <v>35</v>
      </c>
      <c r="B94" s="130">
        <v>42219</v>
      </c>
      <c r="C94" s="130"/>
      <c r="D94" s="131" t="s">
        <v>626</v>
      </c>
      <c r="E94" s="132" t="s">
        <v>544</v>
      </c>
      <c r="F94" s="133">
        <v>297.5</v>
      </c>
      <c r="G94" s="132"/>
      <c r="H94" s="132">
        <v>350</v>
      </c>
      <c r="I94" s="134">
        <v>360</v>
      </c>
      <c r="J94" s="135" t="s">
        <v>627</v>
      </c>
      <c r="K94" s="136">
        <f t="shared" si="5"/>
        <v>52.5</v>
      </c>
      <c r="L94" s="137">
        <f t="shared" si="6"/>
        <v>0.17647058823529413</v>
      </c>
      <c r="M94" s="132" t="s">
        <v>546</v>
      </c>
      <c r="N94" s="138">
        <v>42232</v>
      </c>
      <c r="O94" s="54"/>
      <c r="P94" s="54"/>
      <c r="Q94" s="198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</row>
    <row r="95" spans="1:30" ht="12.75" customHeight="1">
      <c r="A95" s="129">
        <v>36</v>
      </c>
      <c r="B95" s="130">
        <v>42219</v>
      </c>
      <c r="C95" s="130"/>
      <c r="D95" s="131" t="s">
        <v>628</v>
      </c>
      <c r="E95" s="132" t="s">
        <v>544</v>
      </c>
      <c r="F95" s="133">
        <v>115.5</v>
      </c>
      <c r="G95" s="132"/>
      <c r="H95" s="132">
        <v>149</v>
      </c>
      <c r="I95" s="134">
        <v>140</v>
      </c>
      <c r="J95" s="135" t="s">
        <v>629</v>
      </c>
      <c r="K95" s="136">
        <f t="shared" si="5"/>
        <v>33.5</v>
      </c>
      <c r="L95" s="137">
        <f t="shared" si="6"/>
        <v>0.29004329004329005</v>
      </c>
      <c r="M95" s="132" t="s">
        <v>546</v>
      </c>
      <c r="N95" s="138">
        <v>42740</v>
      </c>
      <c r="O95" s="54"/>
      <c r="P95" s="54"/>
      <c r="Q95" s="198"/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</row>
    <row r="96" spans="1:30" ht="12.75" customHeight="1">
      <c r="A96" s="129">
        <v>37</v>
      </c>
      <c r="B96" s="130">
        <v>42251</v>
      </c>
      <c r="C96" s="130"/>
      <c r="D96" s="131" t="s">
        <v>500</v>
      </c>
      <c r="E96" s="132" t="s">
        <v>544</v>
      </c>
      <c r="F96" s="133">
        <v>226</v>
      </c>
      <c r="G96" s="132"/>
      <c r="H96" s="132">
        <v>292</v>
      </c>
      <c r="I96" s="134">
        <v>292</v>
      </c>
      <c r="J96" s="135" t="s">
        <v>630</v>
      </c>
      <c r="K96" s="136">
        <f t="shared" si="5"/>
        <v>66</v>
      </c>
      <c r="L96" s="137">
        <f t="shared" si="6"/>
        <v>0.29203539823008851</v>
      </c>
      <c r="M96" s="132" t="s">
        <v>546</v>
      </c>
      <c r="N96" s="138">
        <v>42286</v>
      </c>
      <c r="O96" s="54"/>
      <c r="P96" s="54"/>
      <c r="Q96" s="198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</row>
    <row r="97" spans="1:30" ht="12.75" customHeight="1">
      <c r="A97" s="129">
        <v>38</v>
      </c>
      <c r="B97" s="130">
        <v>42254</v>
      </c>
      <c r="C97" s="130"/>
      <c r="D97" s="131" t="s">
        <v>618</v>
      </c>
      <c r="E97" s="132" t="s">
        <v>544</v>
      </c>
      <c r="F97" s="133">
        <v>232.5</v>
      </c>
      <c r="G97" s="132"/>
      <c r="H97" s="132">
        <v>312.5</v>
      </c>
      <c r="I97" s="134">
        <v>310</v>
      </c>
      <c r="J97" s="135" t="s">
        <v>576</v>
      </c>
      <c r="K97" s="136">
        <f t="shared" si="5"/>
        <v>80</v>
      </c>
      <c r="L97" s="137">
        <f t="shared" si="6"/>
        <v>0.34408602150537637</v>
      </c>
      <c r="M97" s="132" t="s">
        <v>546</v>
      </c>
      <c r="N97" s="138">
        <v>42823</v>
      </c>
      <c r="O97" s="54"/>
      <c r="P97" s="54"/>
      <c r="Q97" s="198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</row>
    <row r="98" spans="1:30" ht="12.75" customHeight="1">
      <c r="A98" s="129">
        <v>39</v>
      </c>
      <c r="B98" s="130">
        <v>42268</v>
      </c>
      <c r="C98" s="130"/>
      <c r="D98" s="131" t="s">
        <v>631</v>
      </c>
      <c r="E98" s="132" t="s">
        <v>544</v>
      </c>
      <c r="F98" s="133">
        <v>196.5</v>
      </c>
      <c r="G98" s="132"/>
      <c r="H98" s="132">
        <v>238</v>
      </c>
      <c r="I98" s="134">
        <v>238</v>
      </c>
      <c r="J98" s="135" t="s">
        <v>630</v>
      </c>
      <c r="K98" s="136">
        <f t="shared" si="5"/>
        <v>41.5</v>
      </c>
      <c r="L98" s="137">
        <f t="shared" si="6"/>
        <v>0.21119592875318066</v>
      </c>
      <c r="M98" s="132" t="s">
        <v>546</v>
      </c>
      <c r="N98" s="138">
        <v>42291</v>
      </c>
      <c r="O98" s="54"/>
      <c r="P98" s="54"/>
      <c r="Q98" s="198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</row>
    <row r="99" spans="1:30" ht="12.75" customHeight="1">
      <c r="A99" s="129">
        <v>40</v>
      </c>
      <c r="B99" s="130">
        <v>42271</v>
      </c>
      <c r="C99" s="130"/>
      <c r="D99" s="131" t="s">
        <v>574</v>
      </c>
      <c r="E99" s="132" t="s">
        <v>544</v>
      </c>
      <c r="F99" s="133">
        <v>65</v>
      </c>
      <c r="G99" s="132"/>
      <c r="H99" s="132">
        <v>82</v>
      </c>
      <c r="I99" s="134">
        <v>82</v>
      </c>
      <c r="J99" s="135" t="s">
        <v>630</v>
      </c>
      <c r="K99" s="136">
        <f t="shared" si="5"/>
        <v>17</v>
      </c>
      <c r="L99" s="137">
        <f t="shared" si="6"/>
        <v>0.26153846153846155</v>
      </c>
      <c r="M99" s="132" t="s">
        <v>546</v>
      </c>
      <c r="N99" s="138">
        <v>42578</v>
      </c>
      <c r="O99" s="54"/>
      <c r="P99" s="54"/>
      <c r="Q99" s="198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</row>
    <row r="100" spans="1:30" ht="12.75" customHeight="1">
      <c r="A100" s="129">
        <v>41</v>
      </c>
      <c r="B100" s="130">
        <v>42291</v>
      </c>
      <c r="C100" s="130"/>
      <c r="D100" s="131" t="s">
        <v>632</v>
      </c>
      <c r="E100" s="132" t="s">
        <v>544</v>
      </c>
      <c r="F100" s="133">
        <v>144</v>
      </c>
      <c r="G100" s="132"/>
      <c r="H100" s="132">
        <v>182.5</v>
      </c>
      <c r="I100" s="134">
        <v>181</v>
      </c>
      <c r="J100" s="135" t="s">
        <v>630</v>
      </c>
      <c r="K100" s="136">
        <f t="shared" si="5"/>
        <v>38.5</v>
      </c>
      <c r="L100" s="137">
        <f t="shared" si="6"/>
        <v>0.2673611111111111</v>
      </c>
      <c r="M100" s="132" t="s">
        <v>546</v>
      </c>
      <c r="N100" s="138">
        <v>42817</v>
      </c>
      <c r="O100" s="54"/>
      <c r="P100" s="54"/>
      <c r="Q100" s="198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</row>
    <row r="101" spans="1:30" ht="12.75" customHeight="1">
      <c r="A101" s="129">
        <v>42</v>
      </c>
      <c r="B101" s="130">
        <v>42291</v>
      </c>
      <c r="C101" s="130"/>
      <c r="D101" s="131" t="s">
        <v>633</v>
      </c>
      <c r="E101" s="132" t="s">
        <v>544</v>
      </c>
      <c r="F101" s="133">
        <v>264</v>
      </c>
      <c r="G101" s="132"/>
      <c r="H101" s="132">
        <v>311</v>
      </c>
      <c r="I101" s="134">
        <v>311</v>
      </c>
      <c r="J101" s="135" t="s">
        <v>630</v>
      </c>
      <c r="K101" s="136">
        <f t="shared" si="5"/>
        <v>47</v>
      </c>
      <c r="L101" s="137">
        <f t="shared" si="6"/>
        <v>0.17803030303030304</v>
      </c>
      <c r="M101" s="132" t="s">
        <v>546</v>
      </c>
      <c r="N101" s="138">
        <v>42604</v>
      </c>
      <c r="O101" s="54"/>
      <c r="P101" s="54"/>
      <c r="Q101" s="198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</row>
    <row r="102" spans="1:30" ht="12.75" customHeight="1">
      <c r="A102" s="129">
        <v>43</v>
      </c>
      <c r="B102" s="130">
        <v>42318</v>
      </c>
      <c r="C102" s="130"/>
      <c r="D102" s="131" t="s">
        <v>634</v>
      </c>
      <c r="E102" s="132" t="s">
        <v>555</v>
      </c>
      <c r="F102" s="133">
        <v>549.5</v>
      </c>
      <c r="G102" s="132"/>
      <c r="H102" s="132">
        <v>630</v>
      </c>
      <c r="I102" s="134">
        <v>630</v>
      </c>
      <c r="J102" s="135" t="s">
        <v>630</v>
      </c>
      <c r="K102" s="136">
        <f t="shared" si="5"/>
        <v>80.5</v>
      </c>
      <c r="L102" s="137">
        <f t="shared" si="6"/>
        <v>0.1464968152866242</v>
      </c>
      <c r="M102" s="132" t="s">
        <v>546</v>
      </c>
      <c r="N102" s="138">
        <v>42419</v>
      </c>
      <c r="O102" s="54"/>
      <c r="P102" s="54"/>
      <c r="Q102" s="198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</row>
    <row r="103" spans="1:30" ht="12.75" customHeight="1">
      <c r="A103" s="129">
        <v>44</v>
      </c>
      <c r="B103" s="130">
        <v>42342</v>
      </c>
      <c r="C103" s="130"/>
      <c r="D103" s="131" t="s">
        <v>635</v>
      </c>
      <c r="E103" s="132" t="s">
        <v>544</v>
      </c>
      <c r="F103" s="133">
        <v>1027.5</v>
      </c>
      <c r="G103" s="132"/>
      <c r="H103" s="132">
        <v>1315</v>
      </c>
      <c r="I103" s="134">
        <v>1250</v>
      </c>
      <c r="J103" s="135" t="s">
        <v>630</v>
      </c>
      <c r="K103" s="136">
        <f t="shared" si="5"/>
        <v>287.5</v>
      </c>
      <c r="L103" s="137">
        <f t="shared" si="6"/>
        <v>0.27980535279805352</v>
      </c>
      <c r="M103" s="132" t="s">
        <v>546</v>
      </c>
      <c r="N103" s="138">
        <v>43244</v>
      </c>
      <c r="O103" s="54"/>
      <c r="P103" s="54"/>
      <c r="Q103" s="198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</row>
    <row r="104" spans="1:30" ht="12.75" customHeight="1">
      <c r="A104" s="129">
        <v>45</v>
      </c>
      <c r="B104" s="130">
        <v>42367</v>
      </c>
      <c r="C104" s="130"/>
      <c r="D104" s="131" t="s">
        <v>636</v>
      </c>
      <c r="E104" s="132" t="s">
        <v>544</v>
      </c>
      <c r="F104" s="133">
        <v>465</v>
      </c>
      <c r="G104" s="132"/>
      <c r="H104" s="132">
        <v>540</v>
      </c>
      <c r="I104" s="134">
        <v>540</v>
      </c>
      <c r="J104" s="135" t="s">
        <v>630</v>
      </c>
      <c r="K104" s="136">
        <f t="shared" si="5"/>
        <v>75</v>
      </c>
      <c r="L104" s="137">
        <f t="shared" si="6"/>
        <v>0.16129032258064516</v>
      </c>
      <c r="M104" s="132" t="s">
        <v>546</v>
      </c>
      <c r="N104" s="138">
        <v>42530</v>
      </c>
      <c r="O104" s="54"/>
      <c r="P104" s="54"/>
      <c r="Q104" s="198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</row>
    <row r="105" spans="1:30" ht="12.75" customHeight="1">
      <c r="A105" s="129">
        <v>46</v>
      </c>
      <c r="B105" s="130">
        <v>42380</v>
      </c>
      <c r="C105" s="130"/>
      <c r="D105" s="131" t="s">
        <v>386</v>
      </c>
      <c r="E105" s="132" t="s">
        <v>555</v>
      </c>
      <c r="F105" s="133">
        <v>81</v>
      </c>
      <c r="G105" s="132"/>
      <c r="H105" s="132">
        <v>110</v>
      </c>
      <c r="I105" s="134">
        <v>110</v>
      </c>
      <c r="J105" s="135" t="s">
        <v>630</v>
      </c>
      <c r="K105" s="136">
        <f t="shared" si="5"/>
        <v>29</v>
      </c>
      <c r="L105" s="137">
        <f t="shared" si="6"/>
        <v>0.35802469135802467</v>
      </c>
      <c r="M105" s="132" t="s">
        <v>546</v>
      </c>
      <c r="N105" s="138">
        <v>42745</v>
      </c>
      <c r="O105" s="54"/>
      <c r="P105" s="54"/>
      <c r="Q105" s="198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</row>
    <row r="106" spans="1:30" ht="12.75" customHeight="1">
      <c r="A106" s="129">
        <v>47</v>
      </c>
      <c r="B106" s="130">
        <v>42382</v>
      </c>
      <c r="C106" s="130"/>
      <c r="D106" s="131" t="s">
        <v>637</v>
      </c>
      <c r="E106" s="132" t="s">
        <v>555</v>
      </c>
      <c r="F106" s="133">
        <v>417.5</v>
      </c>
      <c r="G106" s="132"/>
      <c r="H106" s="132">
        <v>547</v>
      </c>
      <c r="I106" s="134">
        <v>535</v>
      </c>
      <c r="J106" s="135" t="s">
        <v>630</v>
      </c>
      <c r="K106" s="136">
        <f t="shared" si="5"/>
        <v>129.5</v>
      </c>
      <c r="L106" s="137">
        <f t="shared" si="6"/>
        <v>0.31017964071856285</v>
      </c>
      <c r="M106" s="132" t="s">
        <v>546</v>
      </c>
      <c r="N106" s="138">
        <v>42578</v>
      </c>
      <c r="O106" s="54"/>
      <c r="P106" s="54"/>
      <c r="Q106" s="198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</row>
    <row r="107" spans="1:30" ht="12.75" customHeight="1">
      <c r="A107" s="129">
        <v>48</v>
      </c>
      <c r="B107" s="130">
        <v>42408</v>
      </c>
      <c r="C107" s="130"/>
      <c r="D107" s="131" t="s">
        <v>638</v>
      </c>
      <c r="E107" s="132" t="s">
        <v>544</v>
      </c>
      <c r="F107" s="133">
        <v>650</v>
      </c>
      <c r="G107" s="132"/>
      <c r="H107" s="132">
        <v>800</v>
      </c>
      <c r="I107" s="134">
        <v>800</v>
      </c>
      <c r="J107" s="135" t="s">
        <v>630</v>
      </c>
      <c r="K107" s="136">
        <f t="shared" si="5"/>
        <v>150</v>
      </c>
      <c r="L107" s="137">
        <f t="shared" si="6"/>
        <v>0.23076923076923078</v>
      </c>
      <c r="M107" s="132" t="s">
        <v>546</v>
      </c>
      <c r="N107" s="138">
        <v>43154</v>
      </c>
      <c r="O107" s="54"/>
      <c r="P107" s="54"/>
      <c r="Q107" s="198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</row>
    <row r="108" spans="1:30" ht="12.75" customHeight="1">
      <c r="A108" s="129">
        <v>49</v>
      </c>
      <c r="B108" s="130">
        <v>42433</v>
      </c>
      <c r="C108" s="130"/>
      <c r="D108" s="131" t="s">
        <v>231</v>
      </c>
      <c r="E108" s="132" t="s">
        <v>544</v>
      </c>
      <c r="F108" s="133">
        <v>437.5</v>
      </c>
      <c r="G108" s="132"/>
      <c r="H108" s="132">
        <v>504.5</v>
      </c>
      <c r="I108" s="134">
        <v>522</v>
      </c>
      <c r="J108" s="135" t="s">
        <v>639</v>
      </c>
      <c r="K108" s="136">
        <f t="shared" si="5"/>
        <v>67</v>
      </c>
      <c r="L108" s="137">
        <f t="shared" si="6"/>
        <v>0.15314285714285714</v>
      </c>
      <c r="M108" s="132" t="s">
        <v>546</v>
      </c>
      <c r="N108" s="138">
        <v>42480</v>
      </c>
      <c r="O108" s="54"/>
      <c r="P108" s="54"/>
      <c r="Q108" s="198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</row>
    <row r="109" spans="1:30" ht="12.75" customHeight="1">
      <c r="A109" s="129">
        <v>50</v>
      </c>
      <c r="B109" s="130">
        <v>42438</v>
      </c>
      <c r="C109" s="130"/>
      <c r="D109" s="131" t="s">
        <v>640</v>
      </c>
      <c r="E109" s="132" t="s">
        <v>544</v>
      </c>
      <c r="F109" s="133">
        <v>189.5</v>
      </c>
      <c r="G109" s="132"/>
      <c r="H109" s="132">
        <v>218</v>
      </c>
      <c r="I109" s="134">
        <v>218</v>
      </c>
      <c r="J109" s="135" t="s">
        <v>630</v>
      </c>
      <c r="K109" s="136">
        <f t="shared" si="5"/>
        <v>28.5</v>
      </c>
      <c r="L109" s="137">
        <f t="shared" si="6"/>
        <v>0.15039577836411611</v>
      </c>
      <c r="M109" s="132" t="s">
        <v>546</v>
      </c>
      <c r="N109" s="138">
        <v>43034</v>
      </c>
      <c r="O109" s="54"/>
      <c r="P109" s="54"/>
      <c r="Q109" s="198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</row>
    <row r="110" spans="1:30" ht="12.75" customHeight="1">
      <c r="A110" s="139">
        <v>51</v>
      </c>
      <c r="B110" s="140">
        <v>42471</v>
      </c>
      <c r="C110" s="140"/>
      <c r="D110" s="148" t="s">
        <v>641</v>
      </c>
      <c r="E110" s="143" t="s">
        <v>544</v>
      </c>
      <c r="F110" s="143">
        <v>36.5</v>
      </c>
      <c r="G110" s="144"/>
      <c r="H110" s="144">
        <v>15.85</v>
      </c>
      <c r="I110" s="144">
        <v>60</v>
      </c>
      <c r="J110" s="145" t="s">
        <v>642</v>
      </c>
      <c r="K110" s="146">
        <f t="shared" si="5"/>
        <v>-20.65</v>
      </c>
      <c r="L110" s="147">
        <f t="shared" si="6"/>
        <v>-0.5657534246575342</v>
      </c>
      <c r="M110" s="143" t="s">
        <v>556</v>
      </c>
      <c r="N110" s="151">
        <v>43627</v>
      </c>
      <c r="O110" s="54"/>
      <c r="P110" s="54"/>
      <c r="Q110" s="198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0" ht="12.75" customHeight="1">
      <c r="A111" s="129">
        <v>52</v>
      </c>
      <c r="B111" s="130">
        <v>42472</v>
      </c>
      <c r="C111" s="130"/>
      <c r="D111" s="131" t="s">
        <v>643</v>
      </c>
      <c r="E111" s="132" t="s">
        <v>544</v>
      </c>
      <c r="F111" s="133">
        <v>93</v>
      </c>
      <c r="G111" s="132"/>
      <c r="H111" s="132">
        <v>149</v>
      </c>
      <c r="I111" s="134">
        <v>140</v>
      </c>
      <c r="J111" s="135" t="s">
        <v>644</v>
      </c>
      <c r="K111" s="136">
        <f t="shared" si="5"/>
        <v>56</v>
      </c>
      <c r="L111" s="137">
        <f t="shared" si="6"/>
        <v>0.60215053763440862</v>
      </c>
      <c r="M111" s="132" t="s">
        <v>546</v>
      </c>
      <c r="N111" s="138">
        <v>42740</v>
      </c>
      <c r="O111" s="54"/>
      <c r="P111" s="54"/>
      <c r="Q111" s="198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0" ht="12.75" customHeight="1">
      <c r="A112" s="129">
        <v>53</v>
      </c>
      <c r="B112" s="130">
        <v>42472</v>
      </c>
      <c r="C112" s="130"/>
      <c r="D112" s="131" t="s">
        <v>645</v>
      </c>
      <c r="E112" s="132" t="s">
        <v>544</v>
      </c>
      <c r="F112" s="133">
        <v>130</v>
      </c>
      <c r="G112" s="132"/>
      <c r="H112" s="132">
        <v>150</v>
      </c>
      <c r="I112" s="134" t="s">
        <v>646</v>
      </c>
      <c r="J112" s="135" t="s">
        <v>630</v>
      </c>
      <c r="K112" s="136">
        <f t="shared" si="5"/>
        <v>20</v>
      </c>
      <c r="L112" s="137">
        <f t="shared" si="6"/>
        <v>0.15384615384615385</v>
      </c>
      <c r="M112" s="132" t="s">
        <v>546</v>
      </c>
      <c r="N112" s="138">
        <v>42564</v>
      </c>
      <c r="O112" s="54"/>
      <c r="P112" s="54"/>
      <c r="Q112" s="198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12.75" customHeight="1">
      <c r="A113" s="129">
        <v>54</v>
      </c>
      <c r="B113" s="130">
        <v>42473</v>
      </c>
      <c r="C113" s="130"/>
      <c r="D113" s="131" t="s">
        <v>647</v>
      </c>
      <c r="E113" s="132" t="s">
        <v>544</v>
      </c>
      <c r="F113" s="133">
        <v>196</v>
      </c>
      <c r="G113" s="132"/>
      <c r="H113" s="132">
        <v>299</v>
      </c>
      <c r="I113" s="134">
        <v>299</v>
      </c>
      <c r="J113" s="135" t="s">
        <v>630</v>
      </c>
      <c r="K113" s="136">
        <v>103</v>
      </c>
      <c r="L113" s="137">
        <v>0.52551020408163296</v>
      </c>
      <c r="M113" s="132" t="s">
        <v>546</v>
      </c>
      <c r="N113" s="138">
        <v>42620</v>
      </c>
      <c r="O113" s="54"/>
      <c r="P113" s="54"/>
      <c r="Q113" s="198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129">
        <v>55</v>
      </c>
      <c r="B114" s="130">
        <v>42473</v>
      </c>
      <c r="C114" s="130"/>
      <c r="D114" s="131" t="s">
        <v>648</v>
      </c>
      <c r="E114" s="132" t="s">
        <v>544</v>
      </c>
      <c r="F114" s="133">
        <v>88</v>
      </c>
      <c r="G114" s="132"/>
      <c r="H114" s="132">
        <v>103</v>
      </c>
      <c r="I114" s="134">
        <v>103</v>
      </c>
      <c r="J114" s="135" t="s">
        <v>630</v>
      </c>
      <c r="K114" s="136">
        <v>15</v>
      </c>
      <c r="L114" s="137">
        <v>0.170454545454545</v>
      </c>
      <c r="M114" s="132" t="s">
        <v>546</v>
      </c>
      <c r="N114" s="138">
        <v>42530</v>
      </c>
      <c r="O114" s="54"/>
      <c r="P114" s="54"/>
      <c r="Q114" s="198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129">
        <v>56</v>
      </c>
      <c r="B115" s="130">
        <v>42492</v>
      </c>
      <c r="C115" s="130"/>
      <c r="D115" s="131" t="s">
        <v>649</v>
      </c>
      <c r="E115" s="132" t="s">
        <v>544</v>
      </c>
      <c r="F115" s="133">
        <v>127.5</v>
      </c>
      <c r="G115" s="132"/>
      <c r="H115" s="132">
        <v>148</v>
      </c>
      <c r="I115" s="134" t="s">
        <v>650</v>
      </c>
      <c r="J115" s="135" t="s">
        <v>630</v>
      </c>
      <c r="K115" s="136">
        <f>H115-F115</f>
        <v>20.5</v>
      </c>
      <c r="L115" s="137">
        <f>K115/F115</f>
        <v>0.16078431372549021</v>
      </c>
      <c r="M115" s="132" t="s">
        <v>546</v>
      </c>
      <c r="N115" s="138">
        <v>42564</v>
      </c>
      <c r="O115" s="54"/>
      <c r="P115" s="54"/>
      <c r="Q115" s="198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129">
        <v>57</v>
      </c>
      <c r="B116" s="130">
        <v>42493</v>
      </c>
      <c r="C116" s="130"/>
      <c r="D116" s="131" t="s">
        <v>651</v>
      </c>
      <c r="E116" s="132" t="s">
        <v>544</v>
      </c>
      <c r="F116" s="133">
        <v>675</v>
      </c>
      <c r="G116" s="132"/>
      <c r="H116" s="132">
        <v>815</v>
      </c>
      <c r="I116" s="134" t="s">
        <v>652</v>
      </c>
      <c r="J116" s="135" t="s">
        <v>630</v>
      </c>
      <c r="K116" s="136">
        <f>H116-F116</f>
        <v>140</v>
      </c>
      <c r="L116" s="137">
        <f>K116/F116</f>
        <v>0.2074074074074074</v>
      </c>
      <c r="M116" s="132" t="s">
        <v>546</v>
      </c>
      <c r="N116" s="138">
        <v>43154</v>
      </c>
      <c r="O116" s="54"/>
      <c r="P116" s="54"/>
      <c r="Q116" s="198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12.75" customHeight="1">
      <c r="A117" s="139">
        <v>58</v>
      </c>
      <c r="B117" s="140">
        <v>42522</v>
      </c>
      <c r="C117" s="140"/>
      <c r="D117" s="141" t="s">
        <v>653</v>
      </c>
      <c r="E117" s="142" t="s">
        <v>544</v>
      </c>
      <c r="F117" s="143">
        <v>500</v>
      </c>
      <c r="G117" s="143"/>
      <c r="H117" s="144">
        <v>232.5</v>
      </c>
      <c r="I117" s="144" t="s">
        <v>654</v>
      </c>
      <c r="J117" s="145" t="s">
        <v>655</v>
      </c>
      <c r="K117" s="146">
        <f>H117-F117</f>
        <v>-267.5</v>
      </c>
      <c r="L117" s="147">
        <f>K117/F117</f>
        <v>-0.53500000000000003</v>
      </c>
      <c r="M117" s="143" t="s">
        <v>556</v>
      </c>
      <c r="N117" s="140">
        <v>43735</v>
      </c>
      <c r="O117" s="54"/>
      <c r="P117" s="54"/>
      <c r="Q117" s="198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129">
        <v>59</v>
      </c>
      <c r="B118" s="130">
        <v>42527</v>
      </c>
      <c r="C118" s="130"/>
      <c r="D118" s="131" t="s">
        <v>502</v>
      </c>
      <c r="E118" s="132" t="s">
        <v>544</v>
      </c>
      <c r="F118" s="133">
        <v>110</v>
      </c>
      <c r="G118" s="132"/>
      <c r="H118" s="132">
        <v>126.5</v>
      </c>
      <c r="I118" s="134">
        <v>125</v>
      </c>
      <c r="J118" s="135" t="s">
        <v>582</v>
      </c>
      <c r="K118" s="136">
        <f>H118-F118</f>
        <v>16.5</v>
      </c>
      <c r="L118" s="137">
        <f>K118/F118</f>
        <v>0.15</v>
      </c>
      <c r="M118" s="132" t="s">
        <v>546</v>
      </c>
      <c r="N118" s="138">
        <v>42552</v>
      </c>
      <c r="O118" s="54"/>
      <c r="P118" s="54"/>
      <c r="Q118" s="198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29">
        <v>60</v>
      </c>
      <c r="B119" s="130">
        <v>42538</v>
      </c>
      <c r="C119" s="130"/>
      <c r="D119" s="131" t="s">
        <v>656</v>
      </c>
      <c r="E119" s="132" t="s">
        <v>544</v>
      </c>
      <c r="F119" s="133">
        <v>44</v>
      </c>
      <c r="G119" s="132"/>
      <c r="H119" s="132">
        <v>69.5</v>
      </c>
      <c r="I119" s="134">
        <v>69.5</v>
      </c>
      <c r="J119" s="135" t="s">
        <v>657</v>
      </c>
      <c r="K119" s="136">
        <f>H119-F119</f>
        <v>25.5</v>
      </c>
      <c r="L119" s="137">
        <f>K119/F119</f>
        <v>0.57954545454545459</v>
      </c>
      <c r="M119" s="132" t="s">
        <v>546</v>
      </c>
      <c r="N119" s="138">
        <v>42977</v>
      </c>
      <c r="O119" s="54"/>
      <c r="P119" s="54"/>
      <c r="Q119" s="198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29">
        <v>61</v>
      </c>
      <c r="B120" s="130">
        <v>42549</v>
      </c>
      <c r="C120" s="130"/>
      <c r="D120" s="131" t="s">
        <v>658</v>
      </c>
      <c r="E120" s="132" t="s">
        <v>544</v>
      </c>
      <c r="F120" s="133">
        <v>262.5</v>
      </c>
      <c r="G120" s="132"/>
      <c r="H120" s="132">
        <v>340</v>
      </c>
      <c r="I120" s="134">
        <v>333</v>
      </c>
      <c r="J120" s="135" t="s">
        <v>659</v>
      </c>
      <c r="K120" s="136">
        <v>77.5</v>
      </c>
      <c r="L120" s="137">
        <v>0.29523809523809502</v>
      </c>
      <c r="M120" s="132" t="s">
        <v>546</v>
      </c>
      <c r="N120" s="138">
        <v>43017</v>
      </c>
      <c r="O120" s="54"/>
      <c r="P120" s="54"/>
      <c r="Q120" s="198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29">
        <v>62</v>
      </c>
      <c r="B121" s="130">
        <v>42549</v>
      </c>
      <c r="C121" s="130"/>
      <c r="D121" s="131" t="s">
        <v>660</v>
      </c>
      <c r="E121" s="132" t="s">
        <v>544</v>
      </c>
      <c r="F121" s="133">
        <v>840</v>
      </c>
      <c r="G121" s="132"/>
      <c r="H121" s="132">
        <v>1230</v>
      </c>
      <c r="I121" s="134">
        <v>1230</v>
      </c>
      <c r="J121" s="135" t="s">
        <v>630</v>
      </c>
      <c r="K121" s="136">
        <v>390</v>
      </c>
      <c r="L121" s="137">
        <v>0.46428571428571402</v>
      </c>
      <c r="M121" s="132" t="s">
        <v>546</v>
      </c>
      <c r="N121" s="138">
        <v>42649</v>
      </c>
      <c r="O121" s="54"/>
      <c r="P121" s="54"/>
      <c r="Q121" s="198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52">
        <v>63</v>
      </c>
      <c r="B122" s="153">
        <v>42556</v>
      </c>
      <c r="C122" s="153"/>
      <c r="D122" s="154" t="s">
        <v>661</v>
      </c>
      <c r="E122" s="155" t="s">
        <v>544</v>
      </c>
      <c r="F122" s="155">
        <v>395</v>
      </c>
      <c r="G122" s="156"/>
      <c r="H122" s="156">
        <f>(468.5+342.5)/2</f>
        <v>405.5</v>
      </c>
      <c r="I122" s="156">
        <v>510</v>
      </c>
      <c r="J122" s="157" t="s">
        <v>662</v>
      </c>
      <c r="K122" s="158">
        <f t="shared" ref="K122:K128" si="7">H122-F122</f>
        <v>10.5</v>
      </c>
      <c r="L122" s="159">
        <f t="shared" ref="L122:L128" si="8">K122/F122</f>
        <v>2.6582278481012658E-2</v>
      </c>
      <c r="M122" s="155" t="s">
        <v>563</v>
      </c>
      <c r="N122" s="153">
        <v>43606</v>
      </c>
      <c r="O122" s="54"/>
      <c r="P122" s="54"/>
      <c r="Q122" s="198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39">
        <v>64</v>
      </c>
      <c r="B123" s="140">
        <v>42584</v>
      </c>
      <c r="C123" s="140"/>
      <c r="D123" s="141" t="s">
        <v>663</v>
      </c>
      <c r="E123" s="142" t="s">
        <v>555</v>
      </c>
      <c r="F123" s="143">
        <f>169.5-12.8</f>
        <v>156.69999999999999</v>
      </c>
      <c r="G123" s="143"/>
      <c r="H123" s="144">
        <v>77</v>
      </c>
      <c r="I123" s="144" t="s">
        <v>664</v>
      </c>
      <c r="J123" s="145" t="s">
        <v>665</v>
      </c>
      <c r="K123" s="146">
        <f t="shared" si="7"/>
        <v>-79.699999999999989</v>
      </c>
      <c r="L123" s="147">
        <f t="shared" si="8"/>
        <v>-0.50861518825781749</v>
      </c>
      <c r="M123" s="143" t="s">
        <v>556</v>
      </c>
      <c r="N123" s="140">
        <v>43522</v>
      </c>
      <c r="O123" s="54"/>
      <c r="P123" s="54"/>
      <c r="Q123" s="198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39">
        <v>65</v>
      </c>
      <c r="B124" s="140">
        <v>42586</v>
      </c>
      <c r="C124" s="140"/>
      <c r="D124" s="141" t="s">
        <v>666</v>
      </c>
      <c r="E124" s="142" t="s">
        <v>544</v>
      </c>
      <c r="F124" s="143">
        <v>400</v>
      </c>
      <c r="G124" s="143"/>
      <c r="H124" s="144">
        <v>305</v>
      </c>
      <c r="I124" s="144">
        <v>475</v>
      </c>
      <c r="J124" s="145" t="s">
        <v>667</v>
      </c>
      <c r="K124" s="146">
        <f t="shared" si="7"/>
        <v>-95</v>
      </c>
      <c r="L124" s="147">
        <f t="shared" si="8"/>
        <v>-0.23749999999999999</v>
      </c>
      <c r="M124" s="143" t="s">
        <v>556</v>
      </c>
      <c r="N124" s="140">
        <v>43606</v>
      </c>
      <c r="O124" s="54"/>
      <c r="P124" s="54"/>
      <c r="Q124" s="198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29">
        <v>66</v>
      </c>
      <c r="B125" s="130">
        <v>42593</v>
      </c>
      <c r="C125" s="130"/>
      <c r="D125" s="131" t="s">
        <v>668</v>
      </c>
      <c r="E125" s="132" t="s">
        <v>544</v>
      </c>
      <c r="F125" s="133">
        <v>86.5</v>
      </c>
      <c r="G125" s="132"/>
      <c r="H125" s="132">
        <v>130</v>
      </c>
      <c r="I125" s="134">
        <v>130</v>
      </c>
      <c r="J125" s="135" t="s">
        <v>669</v>
      </c>
      <c r="K125" s="136">
        <f t="shared" si="7"/>
        <v>43.5</v>
      </c>
      <c r="L125" s="137">
        <f t="shared" si="8"/>
        <v>0.50289017341040465</v>
      </c>
      <c r="M125" s="132" t="s">
        <v>546</v>
      </c>
      <c r="N125" s="138">
        <v>43091</v>
      </c>
      <c r="O125" s="54"/>
      <c r="P125" s="54"/>
      <c r="Q125" s="198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39">
        <v>67</v>
      </c>
      <c r="B126" s="140">
        <v>42600</v>
      </c>
      <c r="C126" s="140"/>
      <c r="D126" s="141" t="s">
        <v>119</v>
      </c>
      <c r="E126" s="142" t="s">
        <v>544</v>
      </c>
      <c r="F126" s="143">
        <v>133.5</v>
      </c>
      <c r="G126" s="143"/>
      <c r="H126" s="144">
        <v>126.5</v>
      </c>
      <c r="I126" s="144">
        <v>178</v>
      </c>
      <c r="J126" s="145" t="s">
        <v>670</v>
      </c>
      <c r="K126" s="146">
        <f t="shared" si="7"/>
        <v>-7</v>
      </c>
      <c r="L126" s="147">
        <f t="shared" si="8"/>
        <v>-5.2434456928838954E-2</v>
      </c>
      <c r="M126" s="143" t="s">
        <v>556</v>
      </c>
      <c r="N126" s="140">
        <v>42615</v>
      </c>
      <c r="O126" s="54"/>
      <c r="P126" s="54"/>
      <c r="Q126" s="198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29">
        <v>68</v>
      </c>
      <c r="B127" s="130">
        <v>42613</v>
      </c>
      <c r="C127" s="130"/>
      <c r="D127" s="131" t="s">
        <v>671</v>
      </c>
      <c r="E127" s="132" t="s">
        <v>544</v>
      </c>
      <c r="F127" s="133">
        <v>560</v>
      </c>
      <c r="G127" s="132"/>
      <c r="H127" s="132">
        <v>725</v>
      </c>
      <c r="I127" s="134">
        <v>725</v>
      </c>
      <c r="J127" s="135" t="s">
        <v>576</v>
      </c>
      <c r="K127" s="136">
        <f t="shared" si="7"/>
        <v>165</v>
      </c>
      <c r="L127" s="137">
        <f t="shared" si="8"/>
        <v>0.29464285714285715</v>
      </c>
      <c r="M127" s="132" t="s">
        <v>546</v>
      </c>
      <c r="N127" s="138">
        <v>42456</v>
      </c>
      <c r="O127" s="54"/>
      <c r="P127" s="54"/>
      <c r="Q127" s="198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29">
        <v>69</v>
      </c>
      <c r="B128" s="130">
        <v>42614</v>
      </c>
      <c r="C128" s="130"/>
      <c r="D128" s="131" t="s">
        <v>672</v>
      </c>
      <c r="E128" s="132" t="s">
        <v>544</v>
      </c>
      <c r="F128" s="133">
        <v>160.5</v>
      </c>
      <c r="G128" s="132"/>
      <c r="H128" s="132">
        <v>210</v>
      </c>
      <c r="I128" s="134">
        <v>210</v>
      </c>
      <c r="J128" s="135" t="s">
        <v>576</v>
      </c>
      <c r="K128" s="136">
        <f t="shared" si="7"/>
        <v>49.5</v>
      </c>
      <c r="L128" s="137">
        <f t="shared" si="8"/>
        <v>0.30841121495327101</v>
      </c>
      <c r="M128" s="132" t="s">
        <v>546</v>
      </c>
      <c r="N128" s="138">
        <v>42871</v>
      </c>
      <c r="O128" s="54"/>
      <c r="P128" s="54"/>
      <c r="Q128" s="198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9">
        <v>70</v>
      </c>
      <c r="B129" s="130">
        <v>42646</v>
      </c>
      <c r="C129" s="130"/>
      <c r="D129" s="131" t="s">
        <v>395</v>
      </c>
      <c r="E129" s="132" t="s">
        <v>544</v>
      </c>
      <c r="F129" s="133">
        <v>430</v>
      </c>
      <c r="G129" s="132"/>
      <c r="H129" s="132">
        <v>596</v>
      </c>
      <c r="I129" s="134">
        <v>575</v>
      </c>
      <c r="J129" s="135" t="s">
        <v>673</v>
      </c>
      <c r="K129" s="136">
        <v>166</v>
      </c>
      <c r="L129" s="137">
        <v>0.38604651162790699</v>
      </c>
      <c r="M129" s="132" t="s">
        <v>546</v>
      </c>
      <c r="N129" s="138">
        <v>42769</v>
      </c>
      <c r="O129" s="54"/>
      <c r="P129" s="54"/>
      <c r="Q129" s="198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29">
        <v>71</v>
      </c>
      <c r="B130" s="130">
        <v>42657</v>
      </c>
      <c r="C130" s="130"/>
      <c r="D130" s="131" t="s">
        <v>674</v>
      </c>
      <c r="E130" s="132" t="s">
        <v>544</v>
      </c>
      <c r="F130" s="133">
        <v>280</v>
      </c>
      <c r="G130" s="132"/>
      <c r="H130" s="132">
        <v>345</v>
      </c>
      <c r="I130" s="134">
        <v>345</v>
      </c>
      <c r="J130" s="135" t="s">
        <v>576</v>
      </c>
      <c r="K130" s="136">
        <f t="shared" ref="K130:K135" si="9">H130-F130</f>
        <v>65</v>
      </c>
      <c r="L130" s="137">
        <f>K130/F130</f>
        <v>0.23214285714285715</v>
      </c>
      <c r="M130" s="132" t="s">
        <v>546</v>
      </c>
      <c r="N130" s="138">
        <v>42814</v>
      </c>
      <c r="O130" s="54"/>
      <c r="P130" s="54"/>
      <c r="Q130" s="198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29">
        <v>72</v>
      </c>
      <c r="B131" s="130">
        <v>42657</v>
      </c>
      <c r="C131" s="130"/>
      <c r="D131" s="131" t="s">
        <v>675</v>
      </c>
      <c r="E131" s="132" t="s">
        <v>544</v>
      </c>
      <c r="F131" s="133">
        <v>245</v>
      </c>
      <c r="G131" s="132"/>
      <c r="H131" s="132">
        <v>325.5</v>
      </c>
      <c r="I131" s="134">
        <v>330</v>
      </c>
      <c r="J131" s="135" t="s">
        <v>676</v>
      </c>
      <c r="K131" s="136">
        <f t="shared" si="9"/>
        <v>80.5</v>
      </c>
      <c r="L131" s="137">
        <f>K131/F131</f>
        <v>0.32857142857142857</v>
      </c>
      <c r="M131" s="132" t="s">
        <v>546</v>
      </c>
      <c r="N131" s="138">
        <v>42769</v>
      </c>
      <c r="O131" s="54"/>
      <c r="P131" s="54"/>
      <c r="Q131" s="198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9">
        <v>73</v>
      </c>
      <c r="B132" s="130">
        <v>42660</v>
      </c>
      <c r="C132" s="130"/>
      <c r="D132" s="131" t="s">
        <v>677</v>
      </c>
      <c r="E132" s="132" t="s">
        <v>544</v>
      </c>
      <c r="F132" s="133">
        <v>125</v>
      </c>
      <c r="G132" s="132"/>
      <c r="H132" s="132">
        <v>160</v>
      </c>
      <c r="I132" s="134">
        <v>160</v>
      </c>
      <c r="J132" s="135" t="s">
        <v>630</v>
      </c>
      <c r="K132" s="136">
        <f t="shared" si="9"/>
        <v>35</v>
      </c>
      <c r="L132" s="137">
        <v>0.28000000000000003</v>
      </c>
      <c r="M132" s="132" t="s">
        <v>546</v>
      </c>
      <c r="N132" s="138">
        <v>42803</v>
      </c>
      <c r="O132" s="54"/>
      <c r="P132" s="54"/>
      <c r="Q132" s="198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9">
        <v>74</v>
      </c>
      <c r="B133" s="130">
        <v>42660</v>
      </c>
      <c r="C133" s="130"/>
      <c r="D133" s="131" t="s">
        <v>678</v>
      </c>
      <c r="E133" s="132" t="s">
        <v>544</v>
      </c>
      <c r="F133" s="133">
        <v>114</v>
      </c>
      <c r="G133" s="132"/>
      <c r="H133" s="132">
        <v>145</v>
      </c>
      <c r="I133" s="134">
        <v>145</v>
      </c>
      <c r="J133" s="135" t="s">
        <v>630</v>
      </c>
      <c r="K133" s="136">
        <f t="shared" si="9"/>
        <v>31</v>
      </c>
      <c r="L133" s="137">
        <f>K133/F133</f>
        <v>0.27192982456140352</v>
      </c>
      <c r="M133" s="132" t="s">
        <v>546</v>
      </c>
      <c r="N133" s="138">
        <v>42859</v>
      </c>
      <c r="O133" s="54"/>
      <c r="P133" s="54"/>
      <c r="Q133" s="198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29">
        <v>75</v>
      </c>
      <c r="B134" s="130">
        <v>42660</v>
      </c>
      <c r="C134" s="130"/>
      <c r="D134" s="131" t="s">
        <v>679</v>
      </c>
      <c r="E134" s="132" t="s">
        <v>544</v>
      </c>
      <c r="F134" s="133">
        <v>212</v>
      </c>
      <c r="G134" s="132"/>
      <c r="H134" s="132">
        <v>280</v>
      </c>
      <c r="I134" s="134">
        <v>276</v>
      </c>
      <c r="J134" s="135" t="s">
        <v>680</v>
      </c>
      <c r="K134" s="136">
        <f t="shared" si="9"/>
        <v>68</v>
      </c>
      <c r="L134" s="137">
        <f>K134/F134</f>
        <v>0.32075471698113206</v>
      </c>
      <c r="M134" s="132" t="s">
        <v>546</v>
      </c>
      <c r="N134" s="138">
        <v>42858</v>
      </c>
      <c r="O134" s="54"/>
      <c r="P134" s="54"/>
      <c r="Q134" s="198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29">
        <v>76</v>
      </c>
      <c r="B135" s="130">
        <v>42678</v>
      </c>
      <c r="C135" s="130"/>
      <c r="D135" s="131" t="s">
        <v>438</v>
      </c>
      <c r="E135" s="132" t="s">
        <v>544</v>
      </c>
      <c r="F135" s="133">
        <v>155</v>
      </c>
      <c r="G135" s="132"/>
      <c r="H135" s="132">
        <v>210</v>
      </c>
      <c r="I135" s="134">
        <v>210</v>
      </c>
      <c r="J135" s="135" t="s">
        <v>681</v>
      </c>
      <c r="K135" s="136">
        <f t="shared" si="9"/>
        <v>55</v>
      </c>
      <c r="L135" s="137">
        <f>K135/F135</f>
        <v>0.35483870967741937</v>
      </c>
      <c r="M135" s="132" t="s">
        <v>546</v>
      </c>
      <c r="N135" s="138">
        <v>42944</v>
      </c>
      <c r="O135" s="54"/>
      <c r="P135" s="54"/>
      <c r="Q135" s="198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39">
        <v>77</v>
      </c>
      <c r="B136" s="140">
        <v>42710</v>
      </c>
      <c r="C136" s="140"/>
      <c r="D136" s="141" t="s">
        <v>682</v>
      </c>
      <c r="E136" s="142" t="s">
        <v>544</v>
      </c>
      <c r="F136" s="143">
        <v>150.5</v>
      </c>
      <c r="G136" s="143"/>
      <c r="H136" s="144">
        <v>72.5</v>
      </c>
      <c r="I136" s="144">
        <v>174</v>
      </c>
      <c r="J136" s="145" t="s">
        <v>683</v>
      </c>
      <c r="K136" s="146">
        <v>-78</v>
      </c>
      <c r="L136" s="147">
        <v>-0.51827242524916906</v>
      </c>
      <c r="M136" s="143" t="s">
        <v>556</v>
      </c>
      <c r="N136" s="140">
        <v>43333</v>
      </c>
      <c r="O136" s="54"/>
      <c r="P136" s="54"/>
      <c r="Q136" s="198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9">
        <v>78</v>
      </c>
      <c r="B137" s="130">
        <v>42712</v>
      </c>
      <c r="C137" s="130"/>
      <c r="D137" s="131" t="s">
        <v>684</v>
      </c>
      <c r="E137" s="132" t="s">
        <v>544</v>
      </c>
      <c r="F137" s="133">
        <v>380</v>
      </c>
      <c r="G137" s="132"/>
      <c r="H137" s="132">
        <v>478</v>
      </c>
      <c r="I137" s="134">
        <v>468</v>
      </c>
      <c r="J137" s="135" t="s">
        <v>630</v>
      </c>
      <c r="K137" s="136">
        <f>H137-F137</f>
        <v>98</v>
      </c>
      <c r="L137" s="137">
        <f>K137/F137</f>
        <v>0.25789473684210529</v>
      </c>
      <c r="M137" s="132" t="s">
        <v>546</v>
      </c>
      <c r="N137" s="138">
        <v>43025</v>
      </c>
      <c r="O137" s="54"/>
      <c r="P137" s="54"/>
      <c r="Q137" s="198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9">
        <v>79</v>
      </c>
      <c r="B138" s="130">
        <v>42734</v>
      </c>
      <c r="C138" s="130"/>
      <c r="D138" s="131" t="s">
        <v>118</v>
      </c>
      <c r="E138" s="132" t="s">
        <v>544</v>
      </c>
      <c r="F138" s="133">
        <v>305</v>
      </c>
      <c r="G138" s="132"/>
      <c r="H138" s="132">
        <v>375</v>
      </c>
      <c r="I138" s="134">
        <v>375</v>
      </c>
      <c r="J138" s="135" t="s">
        <v>630</v>
      </c>
      <c r="K138" s="136">
        <f>H138-F138</f>
        <v>70</v>
      </c>
      <c r="L138" s="137">
        <f>K138/F138</f>
        <v>0.22950819672131148</v>
      </c>
      <c r="M138" s="132" t="s">
        <v>546</v>
      </c>
      <c r="N138" s="138">
        <v>42768</v>
      </c>
      <c r="O138" s="54"/>
      <c r="P138" s="54"/>
      <c r="Q138" s="198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9">
        <v>80</v>
      </c>
      <c r="B139" s="130">
        <v>42739</v>
      </c>
      <c r="C139" s="130"/>
      <c r="D139" s="131" t="s">
        <v>102</v>
      </c>
      <c r="E139" s="132" t="s">
        <v>544</v>
      </c>
      <c r="F139" s="133">
        <v>99.5</v>
      </c>
      <c r="G139" s="132"/>
      <c r="H139" s="132">
        <v>158</v>
      </c>
      <c r="I139" s="134">
        <v>158</v>
      </c>
      <c r="J139" s="135" t="s">
        <v>630</v>
      </c>
      <c r="K139" s="136">
        <f>H139-F139</f>
        <v>58.5</v>
      </c>
      <c r="L139" s="137">
        <f>K139/F139</f>
        <v>0.5879396984924623</v>
      </c>
      <c r="M139" s="132" t="s">
        <v>546</v>
      </c>
      <c r="N139" s="138">
        <v>42898</v>
      </c>
      <c r="O139" s="54"/>
      <c r="P139" s="54"/>
      <c r="Q139" s="198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9">
        <v>81</v>
      </c>
      <c r="B140" s="130">
        <v>42739</v>
      </c>
      <c r="C140" s="130"/>
      <c r="D140" s="131" t="s">
        <v>102</v>
      </c>
      <c r="E140" s="132" t="s">
        <v>544</v>
      </c>
      <c r="F140" s="133">
        <v>99.5</v>
      </c>
      <c r="G140" s="132"/>
      <c r="H140" s="132">
        <v>158</v>
      </c>
      <c r="I140" s="134">
        <v>158</v>
      </c>
      <c r="J140" s="135" t="s">
        <v>630</v>
      </c>
      <c r="K140" s="136">
        <v>58.5</v>
      </c>
      <c r="L140" s="137">
        <v>0.58793969849246197</v>
      </c>
      <c r="M140" s="132" t="s">
        <v>546</v>
      </c>
      <c r="N140" s="138">
        <v>42898</v>
      </c>
      <c r="O140" s="54"/>
      <c r="P140" s="54"/>
      <c r="Q140" s="198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9">
        <v>82</v>
      </c>
      <c r="B141" s="130">
        <v>42786</v>
      </c>
      <c r="C141" s="130"/>
      <c r="D141" s="131" t="s">
        <v>204</v>
      </c>
      <c r="E141" s="132" t="s">
        <v>544</v>
      </c>
      <c r="F141" s="133">
        <v>140.5</v>
      </c>
      <c r="G141" s="132"/>
      <c r="H141" s="132">
        <v>220</v>
      </c>
      <c r="I141" s="134">
        <v>220</v>
      </c>
      <c r="J141" s="135" t="s">
        <v>630</v>
      </c>
      <c r="K141" s="136">
        <f>H141-F141</f>
        <v>79.5</v>
      </c>
      <c r="L141" s="137">
        <f>K141/F141</f>
        <v>0.5658362989323843</v>
      </c>
      <c r="M141" s="132" t="s">
        <v>546</v>
      </c>
      <c r="N141" s="138">
        <v>42864</v>
      </c>
      <c r="O141" s="54"/>
      <c r="P141" s="54"/>
      <c r="Q141" s="198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9">
        <v>83</v>
      </c>
      <c r="B142" s="130">
        <v>42786</v>
      </c>
      <c r="C142" s="130"/>
      <c r="D142" s="131" t="s">
        <v>685</v>
      </c>
      <c r="E142" s="132" t="s">
        <v>544</v>
      </c>
      <c r="F142" s="133">
        <v>202.5</v>
      </c>
      <c r="G142" s="132"/>
      <c r="H142" s="132">
        <v>234</v>
      </c>
      <c r="I142" s="134">
        <v>234</v>
      </c>
      <c r="J142" s="135" t="s">
        <v>630</v>
      </c>
      <c r="K142" s="136">
        <v>31.5</v>
      </c>
      <c r="L142" s="137">
        <v>0.155555555555556</v>
      </c>
      <c r="M142" s="132" t="s">
        <v>546</v>
      </c>
      <c r="N142" s="138">
        <v>42836</v>
      </c>
      <c r="O142" s="54"/>
      <c r="P142" s="54"/>
      <c r="Q142" s="198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9">
        <v>84</v>
      </c>
      <c r="B143" s="130">
        <v>42818</v>
      </c>
      <c r="C143" s="130"/>
      <c r="D143" s="131" t="s">
        <v>686</v>
      </c>
      <c r="E143" s="132" t="s">
        <v>544</v>
      </c>
      <c r="F143" s="133">
        <v>300.5</v>
      </c>
      <c r="G143" s="132"/>
      <c r="H143" s="132">
        <v>417.5</v>
      </c>
      <c r="I143" s="134">
        <v>420</v>
      </c>
      <c r="J143" s="135" t="s">
        <v>687</v>
      </c>
      <c r="K143" s="136">
        <f>H143-F143</f>
        <v>117</v>
      </c>
      <c r="L143" s="137">
        <f>K143/F143</f>
        <v>0.38935108153078202</v>
      </c>
      <c r="M143" s="132" t="s">
        <v>546</v>
      </c>
      <c r="N143" s="138">
        <v>43070</v>
      </c>
      <c r="O143" s="54"/>
      <c r="P143" s="54"/>
      <c r="Q143" s="198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9">
        <v>85</v>
      </c>
      <c r="B144" s="130">
        <v>42818</v>
      </c>
      <c r="C144" s="130"/>
      <c r="D144" s="131" t="s">
        <v>660</v>
      </c>
      <c r="E144" s="132" t="s">
        <v>544</v>
      </c>
      <c r="F144" s="133">
        <v>850</v>
      </c>
      <c r="G144" s="132"/>
      <c r="H144" s="132">
        <v>1042.5</v>
      </c>
      <c r="I144" s="134">
        <v>1023</v>
      </c>
      <c r="J144" s="135" t="s">
        <v>688</v>
      </c>
      <c r="K144" s="136">
        <v>192.5</v>
      </c>
      <c r="L144" s="137">
        <v>0.22647058823529401</v>
      </c>
      <c r="M144" s="132" t="s">
        <v>546</v>
      </c>
      <c r="N144" s="138">
        <v>42830</v>
      </c>
      <c r="O144" s="54"/>
      <c r="P144" s="54"/>
      <c r="Q144" s="198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9">
        <v>86</v>
      </c>
      <c r="B145" s="130">
        <v>42830</v>
      </c>
      <c r="C145" s="130"/>
      <c r="D145" s="131" t="s">
        <v>464</v>
      </c>
      <c r="E145" s="132" t="s">
        <v>544</v>
      </c>
      <c r="F145" s="133">
        <v>785</v>
      </c>
      <c r="G145" s="132"/>
      <c r="H145" s="132">
        <v>930</v>
      </c>
      <c r="I145" s="134">
        <v>920</v>
      </c>
      <c r="J145" s="135" t="s">
        <v>689</v>
      </c>
      <c r="K145" s="136">
        <f>H145-F145</f>
        <v>145</v>
      </c>
      <c r="L145" s="137">
        <f>K145/F145</f>
        <v>0.18471337579617833</v>
      </c>
      <c r="M145" s="132" t="s">
        <v>546</v>
      </c>
      <c r="N145" s="138">
        <v>42976</v>
      </c>
      <c r="O145" s="54"/>
      <c r="P145" s="54"/>
      <c r="Q145" s="198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39">
        <v>87</v>
      </c>
      <c r="B146" s="140">
        <v>42831</v>
      </c>
      <c r="C146" s="140"/>
      <c r="D146" s="141" t="s">
        <v>690</v>
      </c>
      <c r="E146" s="142" t="s">
        <v>544</v>
      </c>
      <c r="F146" s="143">
        <v>40</v>
      </c>
      <c r="G146" s="143"/>
      <c r="H146" s="144">
        <v>13.1</v>
      </c>
      <c r="I146" s="144">
        <v>60</v>
      </c>
      <c r="J146" s="145" t="s">
        <v>691</v>
      </c>
      <c r="K146" s="146">
        <v>-26.9</v>
      </c>
      <c r="L146" s="147">
        <v>-0.67249999999999999</v>
      </c>
      <c r="M146" s="143" t="s">
        <v>556</v>
      </c>
      <c r="N146" s="140">
        <v>43138</v>
      </c>
      <c r="O146" s="54"/>
      <c r="P146" s="54"/>
      <c r="Q146" s="198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9">
        <v>88</v>
      </c>
      <c r="B147" s="130">
        <v>42837</v>
      </c>
      <c r="C147" s="130"/>
      <c r="D147" s="131" t="s">
        <v>100</v>
      </c>
      <c r="E147" s="132" t="s">
        <v>544</v>
      </c>
      <c r="F147" s="133">
        <v>289.5</v>
      </c>
      <c r="G147" s="132"/>
      <c r="H147" s="132">
        <v>354</v>
      </c>
      <c r="I147" s="134">
        <v>360</v>
      </c>
      <c r="J147" s="135" t="s">
        <v>692</v>
      </c>
      <c r="K147" s="136">
        <f t="shared" ref="K147:K155" si="10">H147-F147</f>
        <v>64.5</v>
      </c>
      <c r="L147" s="137">
        <f t="shared" ref="L147:L155" si="11">K147/F147</f>
        <v>0.22279792746113988</v>
      </c>
      <c r="M147" s="132" t="s">
        <v>546</v>
      </c>
      <c r="N147" s="138">
        <v>43040</v>
      </c>
      <c r="O147" s="54"/>
      <c r="P147" s="54"/>
      <c r="Q147" s="198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9">
        <v>89</v>
      </c>
      <c r="B148" s="130">
        <v>42845</v>
      </c>
      <c r="C148" s="130"/>
      <c r="D148" s="131" t="s">
        <v>412</v>
      </c>
      <c r="E148" s="132" t="s">
        <v>544</v>
      </c>
      <c r="F148" s="133">
        <v>700</v>
      </c>
      <c r="G148" s="132"/>
      <c r="H148" s="132">
        <v>840</v>
      </c>
      <c r="I148" s="134">
        <v>840</v>
      </c>
      <c r="J148" s="135" t="s">
        <v>693</v>
      </c>
      <c r="K148" s="136">
        <f t="shared" si="10"/>
        <v>140</v>
      </c>
      <c r="L148" s="137">
        <f t="shared" si="11"/>
        <v>0.2</v>
      </c>
      <c r="M148" s="132" t="s">
        <v>546</v>
      </c>
      <c r="N148" s="138">
        <v>42893</v>
      </c>
      <c r="O148" s="54"/>
      <c r="P148" s="54"/>
      <c r="Q148" s="198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9">
        <v>90</v>
      </c>
      <c r="B149" s="130">
        <v>42887</v>
      </c>
      <c r="C149" s="130"/>
      <c r="D149" s="131" t="s">
        <v>694</v>
      </c>
      <c r="E149" s="132" t="s">
        <v>544</v>
      </c>
      <c r="F149" s="133">
        <v>130</v>
      </c>
      <c r="G149" s="132"/>
      <c r="H149" s="132">
        <v>144.25</v>
      </c>
      <c r="I149" s="134">
        <v>170</v>
      </c>
      <c r="J149" s="135" t="s">
        <v>695</v>
      </c>
      <c r="K149" s="136">
        <f t="shared" si="10"/>
        <v>14.25</v>
      </c>
      <c r="L149" s="137">
        <f t="shared" si="11"/>
        <v>0.10961538461538461</v>
      </c>
      <c r="M149" s="132" t="s">
        <v>546</v>
      </c>
      <c r="N149" s="138">
        <v>43675</v>
      </c>
      <c r="O149" s="54"/>
      <c r="P149" s="54"/>
      <c r="Q149" s="198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9">
        <v>91</v>
      </c>
      <c r="B150" s="130">
        <v>42901</v>
      </c>
      <c r="C150" s="130"/>
      <c r="D150" s="131" t="s">
        <v>696</v>
      </c>
      <c r="E150" s="132" t="s">
        <v>544</v>
      </c>
      <c r="F150" s="133">
        <v>214.5</v>
      </c>
      <c r="G150" s="132"/>
      <c r="H150" s="132">
        <v>262</v>
      </c>
      <c r="I150" s="134">
        <v>262</v>
      </c>
      <c r="J150" s="135" t="s">
        <v>565</v>
      </c>
      <c r="K150" s="136">
        <f t="shared" si="10"/>
        <v>47.5</v>
      </c>
      <c r="L150" s="137">
        <f t="shared" si="11"/>
        <v>0.22144522144522144</v>
      </c>
      <c r="M150" s="132" t="s">
        <v>546</v>
      </c>
      <c r="N150" s="138">
        <v>42977</v>
      </c>
      <c r="O150" s="54"/>
      <c r="P150" s="54"/>
      <c r="Q150" s="198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60">
        <v>92</v>
      </c>
      <c r="B151" s="161">
        <v>42933</v>
      </c>
      <c r="C151" s="161"/>
      <c r="D151" s="162" t="s">
        <v>697</v>
      </c>
      <c r="E151" s="163" t="s">
        <v>544</v>
      </c>
      <c r="F151" s="164">
        <v>370</v>
      </c>
      <c r="G151" s="163"/>
      <c r="H151" s="163">
        <v>447.5</v>
      </c>
      <c r="I151" s="165">
        <v>450</v>
      </c>
      <c r="J151" s="166" t="s">
        <v>630</v>
      </c>
      <c r="K151" s="136">
        <f t="shared" si="10"/>
        <v>77.5</v>
      </c>
      <c r="L151" s="167">
        <f t="shared" si="11"/>
        <v>0.20945945945945946</v>
      </c>
      <c r="M151" s="163" t="s">
        <v>546</v>
      </c>
      <c r="N151" s="168">
        <v>43035</v>
      </c>
      <c r="O151" s="54"/>
      <c r="P151" s="54"/>
      <c r="Q151" s="198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60">
        <v>93</v>
      </c>
      <c r="B152" s="161">
        <v>42943</v>
      </c>
      <c r="C152" s="161"/>
      <c r="D152" s="162" t="s">
        <v>202</v>
      </c>
      <c r="E152" s="163" t="s">
        <v>544</v>
      </c>
      <c r="F152" s="164">
        <v>657.5</v>
      </c>
      <c r="G152" s="163"/>
      <c r="H152" s="163">
        <v>825</v>
      </c>
      <c r="I152" s="165">
        <v>820</v>
      </c>
      <c r="J152" s="166" t="s">
        <v>630</v>
      </c>
      <c r="K152" s="136">
        <f t="shared" si="10"/>
        <v>167.5</v>
      </c>
      <c r="L152" s="167">
        <f t="shared" si="11"/>
        <v>0.25475285171102663</v>
      </c>
      <c r="M152" s="163" t="s">
        <v>546</v>
      </c>
      <c r="N152" s="168">
        <v>43090</v>
      </c>
      <c r="O152" s="54"/>
      <c r="P152" s="54"/>
      <c r="Q152" s="198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9">
        <v>94</v>
      </c>
      <c r="B153" s="130">
        <v>42964</v>
      </c>
      <c r="C153" s="130"/>
      <c r="D153" s="131" t="s">
        <v>373</v>
      </c>
      <c r="E153" s="132" t="s">
        <v>544</v>
      </c>
      <c r="F153" s="133">
        <v>605</v>
      </c>
      <c r="G153" s="132"/>
      <c r="H153" s="132">
        <v>750</v>
      </c>
      <c r="I153" s="134">
        <v>750</v>
      </c>
      <c r="J153" s="135" t="s">
        <v>689</v>
      </c>
      <c r="K153" s="136">
        <f t="shared" si="10"/>
        <v>145</v>
      </c>
      <c r="L153" s="137">
        <f t="shared" si="11"/>
        <v>0.23966942148760331</v>
      </c>
      <c r="M153" s="132" t="s">
        <v>546</v>
      </c>
      <c r="N153" s="138">
        <v>43027</v>
      </c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39">
        <v>95</v>
      </c>
      <c r="B154" s="140">
        <v>42979</v>
      </c>
      <c r="C154" s="140"/>
      <c r="D154" s="148" t="s">
        <v>698</v>
      </c>
      <c r="E154" s="143" t="s">
        <v>544</v>
      </c>
      <c r="F154" s="143">
        <v>255</v>
      </c>
      <c r="G154" s="144"/>
      <c r="H154" s="144">
        <v>217.25</v>
      </c>
      <c r="I154" s="144">
        <v>320</v>
      </c>
      <c r="J154" s="145" t="s">
        <v>699</v>
      </c>
      <c r="K154" s="146">
        <f t="shared" si="10"/>
        <v>-37.75</v>
      </c>
      <c r="L154" s="149">
        <f t="shared" si="11"/>
        <v>-0.14803921568627451</v>
      </c>
      <c r="M154" s="143" t="s">
        <v>556</v>
      </c>
      <c r="N154" s="140">
        <v>43661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9">
        <v>96</v>
      </c>
      <c r="B155" s="130">
        <v>42997</v>
      </c>
      <c r="C155" s="130"/>
      <c r="D155" s="131" t="s">
        <v>700</v>
      </c>
      <c r="E155" s="132" t="s">
        <v>544</v>
      </c>
      <c r="F155" s="133">
        <v>215</v>
      </c>
      <c r="G155" s="132"/>
      <c r="H155" s="132">
        <v>258</v>
      </c>
      <c r="I155" s="134">
        <v>258</v>
      </c>
      <c r="J155" s="135" t="s">
        <v>630</v>
      </c>
      <c r="K155" s="136">
        <f t="shared" si="10"/>
        <v>43</v>
      </c>
      <c r="L155" s="137">
        <f t="shared" si="11"/>
        <v>0.2</v>
      </c>
      <c r="M155" s="132" t="s">
        <v>546</v>
      </c>
      <c r="N155" s="138">
        <v>43040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9">
        <v>97</v>
      </c>
      <c r="B156" s="130">
        <v>42997</v>
      </c>
      <c r="C156" s="130"/>
      <c r="D156" s="131" t="s">
        <v>700</v>
      </c>
      <c r="E156" s="132" t="s">
        <v>544</v>
      </c>
      <c r="F156" s="133">
        <v>215</v>
      </c>
      <c r="G156" s="132"/>
      <c r="H156" s="132">
        <v>258</v>
      </c>
      <c r="I156" s="134">
        <v>258</v>
      </c>
      <c r="J156" s="166" t="s">
        <v>630</v>
      </c>
      <c r="K156" s="136">
        <v>43</v>
      </c>
      <c r="L156" s="137">
        <v>0.2</v>
      </c>
      <c r="M156" s="132" t="s">
        <v>546</v>
      </c>
      <c r="N156" s="138">
        <v>43040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60">
        <v>98</v>
      </c>
      <c r="B157" s="161">
        <v>42998</v>
      </c>
      <c r="C157" s="161"/>
      <c r="D157" s="162" t="s">
        <v>701</v>
      </c>
      <c r="E157" s="163" t="s">
        <v>544</v>
      </c>
      <c r="F157" s="133">
        <v>75</v>
      </c>
      <c r="G157" s="163"/>
      <c r="H157" s="163">
        <v>90</v>
      </c>
      <c r="I157" s="165">
        <v>90</v>
      </c>
      <c r="J157" s="135" t="s">
        <v>702</v>
      </c>
      <c r="K157" s="136">
        <f t="shared" ref="K157:K162" si="12">H157-F157</f>
        <v>15</v>
      </c>
      <c r="L157" s="137">
        <f t="shared" ref="L157:L162" si="13">K157/F157</f>
        <v>0.2</v>
      </c>
      <c r="M157" s="132" t="s">
        <v>546</v>
      </c>
      <c r="N157" s="138">
        <v>43019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60">
        <v>99</v>
      </c>
      <c r="B158" s="161">
        <v>43011</v>
      </c>
      <c r="C158" s="161"/>
      <c r="D158" s="162" t="s">
        <v>703</v>
      </c>
      <c r="E158" s="163" t="s">
        <v>544</v>
      </c>
      <c r="F158" s="164">
        <v>315</v>
      </c>
      <c r="G158" s="163"/>
      <c r="H158" s="163">
        <v>392</v>
      </c>
      <c r="I158" s="165">
        <v>384</v>
      </c>
      <c r="J158" s="166" t="s">
        <v>704</v>
      </c>
      <c r="K158" s="136">
        <f t="shared" si="12"/>
        <v>77</v>
      </c>
      <c r="L158" s="167">
        <f t="shared" si="13"/>
        <v>0.24444444444444444</v>
      </c>
      <c r="M158" s="163" t="s">
        <v>546</v>
      </c>
      <c r="N158" s="168">
        <v>43017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60">
        <v>100</v>
      </c>
      <c r="B159" s="161">
        <v>43013</v>
      </c>
      <c r="C159" s="161"/>
      <c r="D159" s="162" t="s">
        <v>442</v>
      </c>
      <c r="E159" s="163" t="s">
        <v>544</v>
      </c>
      <c r="F159" s="164">
        <v>145</v>
      </c>
      <c r="G159" s="163"/>
      <c r="H159" s="163">
        <v>179</v>
      </c>
      <c r="I159" s="165">
        <v>180</v>
      </c>
      <c r="J159" s="166" t="s">
        <v>705</v>
      </c>
      <c r="K159" s="136">
        <f t="shared" si="12"/>
        <v>34</v>
      </c>
      <c r="L159" s="167">
        <f t="shared" si="13"/>
        <v>0.23448275862068965</v>
      </c>
      <c r="M159" s="163" t="s">
        <v>546</v>
      </c>
      <c r="N159" s="168">
        <v>43025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60">
        <v>101</v>
      </c>
      <c r="B160" s="161">
        <v>43014</v>
      </c>
      <c r="C160" s="161"/>
      <c r="D160" s="162" t="s">
        <v>348</v>
      </c>
      <c r="E160" s="163" t="s">
        <v>544</v>
      </c>
      <c r="F160" s="164">
        <v>256</v>
      </c>
      <c r="G160" s="163"/>
      <c r="H160" s="163">
        <v>323</v>
      </c>
      <c r="I160" s="165">
        <v>320</v>
      </c>
      <c r="J160" s="166" t="s">
        <v>630</v>
      </c>
      <c r="K160" s="136">
        <f t="shared" si="12"/>
        <v>67</v>
      </c>
      <c r="L160" s="167">
        <f t="shared" si="13"/>
        <v>0.26171875</v>
      </c>
      <c r="M160" s="163" t="s">
        <v>546</v>
      </c>
      <c r="N160" s="168">
        <v>43067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60">
        <v>102</v>
      </c>
      <c r="B161" s="161">
        <v>43017</v>
      </c>
      <c r="C161" s="161"/>
      <c r="D161" s="162" t="s">
        <v>362</v>
      </c>
      <c r="E161" s="163" t="s">
        <v>544</v>
      </c>
      <c r="F161" s="164">
        <v>137.5</v>
      </c>
      <c r="G161" s="163"/>
      <c r="H161" s="163">
        <v>184</v>
      </c>
      <c r="I161" s="165">
        <v>183</v>
      </c>
      <c r="J161" s="166" t="s">
        <v>706</v>
      </c>
      <c r="K161" s="136">
        <f t="shared" si="12"/>
        <v>46.5</v>
      </c>
      <c r="L161" s="167">
        <f t="shared" si="13"/>
        <v>0.33818181818181819</v>
      </c>
      <c r="M161" s="163" t="s">
        <v>546</v>
      </c>
      <c r="N161" s="168">
        <v>43108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60">
        <v>103</v>
      </c>
      <c r="B162" s="161">
        <v>43018</v>
      </c>
      <c r="C162" s="161"/>
      <c r="D162" s="162" t="s">
        <v>707</v>
      </c>
      <c r="E162" s="163" t="s">
        <v>544</v>
      </c>
      <c r="F162" s="164">
        <v>125.5</v>
      </c>
      <c r="G162" s="163"/>
      <c r="H162" s="163">
        <v>158</v>
      </c>
      <c r="I162" s="165">
        <v>155</v>
      </c>
      <c r="J162" s="166" t="s">
        <v>708</v>
      </c>
      <c r="K162" s="136">
        <f t="shared" si="12"/>
        <v>32.5</v>
      </c>
      <c r="L162" s="167">
        <f t="shared" si="13"/>
        <v>0.25896414342629481</v>
      </c>
      <c r="M162" s="163" t="s">
        <v>546</v>
      </c>
      <c r="N162" s="168">
        <v>43067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60">
        <v>104</v>
      </c>
      <c r="B163" s="161">
        <v>43018</v>
      </c>
      <c r="C163" s="161"/>
      <c r="D163" s="162" t="s">
        <v>709</v>
      </c>
      <c r="E163" s="163" t="s">
        <v>544</v>
      </c>
      <c r="F163" s="164">
        <v>895</v>
      </c>
      <c r="G163" s="163"/>
      <c r="H163" s="163">
        <v>1122.5</v>
      </c>
      <c r="I163" s="165">
        <v>1078</v>
      </c>
      <c r="J163" s="166" t="s">
        <v>710</v>
      </c>
      <c r="K163" s="136">
        <v>227.5</v>
      </c>
      <c r="L163" s="167">
        <v>0.25418994413407803</v>
      </c>
      <c r="M163" s="163" t="s">
        <v>546</v>
      </c>
      <c r="N163" s="168">
        <v>43117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60">
        <v>105</v>
      </c>
      <c r="B164" s="161">
        <v>43020</v>
      </c>
      <c r="C164" s="161"/>
      <c r="D164" s="162" t="s">
        <v>357</v>
      </c>
      <c r="E164" s="163" t="s">
        <v>544</v>
      </c>
      <c r="F164" s="164">
        <v>525</v>
      </c>
      <c r="G164" s="163"/>
      <c r="H164" s="163">
        <v>629</v>
      </c>
      <c r="I164" s="165">
        <v>629</v>
      </c>
      <c r="J164" s="166" t="s">
        <v>630</v>
      </c>
      <c r="K164" s="136">
        <v>104</v>
      </c>
      <c r="L164" s="167">
        <v>0.19809523809523799</v>
      </c>
      <c r="M164" s="163" t="s">
        <v>546</v>
      </c>
      <c r="N164" s="168">
        <v>43119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60">
        <v>106</v>
      </c>
      <c r="B165" s="161">
        <v>43046</v>
      </c>
      <c r="C165" s="161"/>
      <c r="D165" s="162" t="s">
        <v>390</v>
      </c>
      <c r="E165" s="163" t="s">
        <v>544</v>
      </c>
      <c r="F165" s="164">
        <v>740</v>
      </c>
      <c r="G165" s="163"/>
      <c r="H165" s="163">
        <v>892.5</v>
      </c>
      <c r="I165" s="165">
        <v>900</v>
      </c>
      <c r="J165" s="166" t="s">
        <v>711</v>
      </c>
      <c r="K165" s="136">
        <f>H165-F165</f>
        <v>152.5</v>
      </c>
      <c r="L165" s="167">
        <f>K165/F165</f>
        <v>0.20608108108108109</v>
      </c>
      <c r="M165" s="163" t="s">
        <v>546</v>
      </c>
      <c r="N165" s="168">
        <v>43052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29">
        <v>107</v>
      </c>
      <c r="B166" s="130">
        <v>43073</v>
      </c>
      <c r="C166" s="130"/>
      <c r="D166" s="131" t="s">
        <v>712</v>
      </c>
      <c r="E166" s="132" t="s">
        <v>544</v>
      </c>
      <c r="F166" s="133">
        <v>118.5</v>
      </c>
      <c r="G166" s="132"/>
      <c r="H166" s="132">
        <v>143.5</v>
      </c>
      <c r="I166" s="134">
        <v>145</v>
      </c>
      <c r="J166" s="135" t="s">
        <v>713</v>
      </c>
      <c r="K166" s="136">
        <f>H166-F166</f>
        <v>25</v>
      </c>
      <c r="L166" s="137">
        <f>K166/F166</f>
        <v>0.2109704641350211</v>
      </c>
      <c r="M166" s="132" t="s">
        <v>546</v>
      </c>
      <c r="N166" s="138">
        <v>43097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39">
        <v>108</v>
      </c>
      <c r="B167" s="140">
        <v>43090</v>
      </c>
      <c r="C167" s="140"/>
      <c r="D167" s="141" t="s">
        <v>417</v>
      </c>
      <c r="E167" s="142" t="s">
        <v>544</v>
      </c>
      <c r="F167" s="143">
        <v>715</v>
      </c>
      <c r="G167" s="143"/>
      <c r="H167" s="144">
        <v>500</v>
      </c>
      <c r="I167" s="144">
        <v>872</v>
      </c>
      <c r="J167" s="145" t="s">
        <v>714</v>
      </c>
      <c r="K167" s="146">
        <f>H167-F167</f>
        <v>-215</v>
      </c>
      <c r="L167" s="147">
        <f>K167/F167</f>
        <v>-0.30069930069930068</v>
      </c>
      <c r="M167" s="143" t="s">
        <v>556</v>
      </c>
      <c r="N167" s="140">
        <v>43670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9">
        <v>109</v>
      </c>
      <c r="B168" s="130">
        <v>43098</v>
      </c>
      <c r="C168" s="130"/>
      <c r="D168" s="131" t="s">
        <v>703</v>
      </c>
      <c r="E168" s="132" t="s">
        <v>544</v>
      </c>
      <c r="F168" s="133">
        <v>435</v>
      </c>
      <c r="G168" s="132"/>
      <c r="H168" s="132">
        <v>542.5</v>
      </c>
      <c r="I168" s="134">
        <v>539</v>
      </c>
      <c r="J168" s="135" t="s">
        <v>630</v>
      </c>
      <c r="K168" s="136">
        <v>107.5</v>
      </c>
      <c r="L168" s="137">
        <v>0.247126436781609</v>
      </c>
      <c r="M168" s="132" t="s">
        <v>546</v>
      </c>
      <c r="N168" s="138">
        <v>43206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29">
        <v>110</v>
      </c>
      <c r="B169" s="130">
        <v>43098</v>
      </c>
      <c r="C169" s="130"/>
      <c r="D169" s="131" t="s">
        <v>516</v>
      </c>
      <c r="E169" s="132" t="s">
        <v>544</v>
      </c>
      <c r="F169" s="133">
        <v>885</v>
      </c>
      <c r="G169" s="132"/>
      <c r="H169" s="132">
        <v>1090</v>
      </c>
      <c r="I169" s="134">
        <v>1084</v>
      </c>
      <c r="J169" s="135" t="s">
        <v>630</v>
      </c>
      <c r="K169" s="136">
        <v>205</v>
      </c>
      <c r="L169" s="137">
        <v>0.23163841807909599</v>
      </c>
      <c r="M169" s="132" t="s">
        <v>546</v>
      </c>
      <c r="N169" s="138">
        <v>43213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69">
        <v>111</v>
      </c>
      <c r="B170" s="170">
        <v>43192</v>
      </c>
      <c r="C170" s="170"/>
      <c r="D170" s="148" t="s">
        <v>715</v>
      </c>
      <c r="E170" s="143" t="s">
        <v>544</v>
      </c>
      <c r="F170" s="171">
        <v>478.5</v>
      </c>
      <c r="G170" s="143"/>
      <c r="H170" s="143">
        <v>442</v>
      </c>
      <c r="I170" s="144">
        <v>613</v>
      </c>
      <c r="J170" s="145" t="s">
        <v>716</v>
      </c>
      <c r="K170" s="146">
        <f>H170-F170</f>
        <v>-36.5</v>
      </c>
      <c r="L170" s="147">
        <f>K170/F170</f>
        <v>-7.6280041797283177E-2</v>
      </c>
      <c r="M170" s="143" t="s">
        <v>556</v>
      </c>
      <c r="N170" s="140">
        <v>43762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39">
        <v>112</v>
      </c>
      <c r="B171" s="140">
        <v>43194</v>
      </c>
      <c r="C171" s="140"/>
      <c r="D171" s="141" t="s">
        <v>717</v>
      </c>
      <c r="E171" s="142" t="s">
        <v>544</v>
      </c>
      <c r="F171" s="143">
        <f>141.5-7.3</f>
        <v>134.19999999999999</v>
      </c>
      <c r="G171" s="143"/>
      <c r="H171" s="144">
        <v>77</v>
      </c>
      <c r="I171" s="144">
        <v>180</v>
      </c>
      <c r="J171" s="145" t="s">
        <v>718</v>
      </c>
      <c r="K171" s="146">
        <f>H171-F171</f>
        <v>-57.199999999999989</v>
      </c>
      <c r="L171" s="147">
        <f>K171/F171</f>
        <v>-0.42622950819672129</v>
      </c>
      <c r="M171" s="143" t="s">
        <v>556</v>
      </c>
      <c r="N171" s="140">
        <v>43522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39">
        <v>113</v>
      </c>
      <c r="B172" s="140">
        <v>43209</v>
      </c>
      <c r="C172" s="140"/>
      <c r="D172" s="141" t="s">
        <v>719</v>
      </c>
      <c r="E172" s="142" t="s">
        <v>544</v>
      </c>
      <c r="F172" s="143">
        <v>430</v>
      </c>
      <c r="G172" s="143"/>
      <c r="H172" s="144">
        <v>220</v>
      </c>
      <c r="I172" s="144">
        <v>537</v>
      </c>
      <c r="J172" s="145" t="s">
        <v>720</v>
      </c>
      <c r="K172" s="146">
        <f>H172-F172</f>
        <v>-210</v>
      </c>
      <c r="L172" s="147">
        <f>K172/F172</f>
        <v>-0.48837209302325579</v>
      </c>
      <c r="M172" s="143" t="s">
        <v>556</v>
      </c>
      <c r="N172" s="140">
        <v>43252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60">
        <v>114</v>
      </c>
      <c r="B173" s="161">
        <v>43220</v>
      </c>
      <c r="C173" s="161"/>
      <c r="D173" s="162" t="s">
        <v>721</v>
      </c>
      <c r="E173" s="163" t="s">
        <v>544</v>
      </c>
      <c r="F173" s="163">
        <v>153.5</v>
      </c>
      <c r="G173" s="163"/>
      <c r="H173" s="163">
        <v>196</v>
      </c>
      <c r="I173" s="165">
        <v>196</v>
      </c>
      <c r="J173" s="135" t="s">
        <v>722</v>
      </c>
      <c r="K173" s="136">
        <f>H173-F173</f>
        <v>42.5</v>
      </c>
      <c r="L173" s="137">
        <f>K173/F173</f>
        <v>0.27687296416938112</v>
      </c>
      <c r="M173" s="132" t="s">
        <v>546</v>
      </c>
      <c r="N173" s="138">
        <v>43605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39">
        <v>115</v>
      </c>
      <c r="B174" s="140">
        <v>43306</v>
      </c>
      <c r="C174" s="140"/>
      <c r="D174" s="141" t="s">
        <v>690</v>
      </c>
      <c r="E174" s="142" t="s">
        <v>544</v>
      </c>
      <c r="F174" s="143">
        <v>27.5</v>
      </c>
      <c r="G174" s="143"/>
      <c r="H174" s="144">
        <v>13.1</v>
      </c>
      <c r="I174" s="144">
        <v>60</v>
      </c>
      <c r="J174" s="145" t="s">
        <v>723</v>
      </c>
      <c r="K174" s="146">
        <v>-14.4</v>
      </c>
      <c r="L174" s="147">
        <v>-0.52363636363636401</v>
      </c>
      <c r="M174" s="143" t="s">
        <v>556</v>
      </c>
      <c r="N174" s="140">
        <v>43138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69">
        <v>116</v>
      </c>
      <c r="B175" s="170">
        <v>43318</v>
      </c>
      <c r="C175" s="170"/>
      <c r="D175" s="148" t="s">
        <v>724</v>
      </c>
      <c r="E175" s="143" t="s">
        <v>544</v>
      </c>
      <c r="F175" s="143">
        <v>148.5</v>
      </c>
      <c r="G175" s="143"/>
      <c r="H175" s="143">
        <v>102</v>
      </c>
      <c r="I175" s="144">
        <v>182</v>
      </c>
      <c r="J175" s="145" t="s">
        <v>725</v>
      </c>
      <c r="K175" s="146">
        <f>H175-F175</f>
        <v>-46.5</v>
      </c>
      <c r="L175" s="147">
        <f>K175/F175</f>
        <v>-0.31313131313131315</v>
      </c>
      <c r="M175" s="143" t="s">
        <v>556</v>
      </c>
      <c r="N175" s="140">
        <v>43661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29">
        <v>117</v>
      </c>
      <c r="B176" s="130">
        <v>43335</v>
      </c>
      <c r="C176" s="130"/>
      <c r="D176" s="131" t="s">
        <v>726</v>
      </c>
      <c r="E176" s="132" t="s">
        <v>544</v>
      </c>
      <c r="F176" s="163">
        <v>285</v>
      </c>
      <c r="G176" s="132"/>
      <c r="H176" s="132">
        <v>355</v>
      </c>
      <c r="I176" s="134">
        <v>364</v>
      </c>
      <c r="J176" s="135" t="s">
        <v>727</v>
      </c>
      <c r="K176" s="136">
        <v>70</v>
      </c>
      <c r="L176" s="137">
        <v>0.24561403508771901</v>
      </c>
      <c r="M176" s="132" t="s">
        <v>546</v>
      </c>
      <c r="N176" s="138">
        <v>43455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9">
        <v>118</v>
      </c>
      <c r="B177" s="130">
        <v>43341</v>
      </c>
      <c r="C177" s="130"/>
      <c r="D177" s="131" t="s">
        <v>382</v>
      </c>
      <c r="E177" s="132" t="s">
        <v>544</v>
      </c>
      <c r="F177" s="163">
        <v>525</v>
      </c>
      <c r="G177" s="132"/>
      <c r="H177" s="132">
        <v>585</v>
      </c>
      <c r="I177" s="134">
        <v>635</v>
      </c>
      <c r="J177" s="135" t="s">
        <v>728</v>
      </c>
      <c r="K177" s="136">
        <f t="shared" ref="K177:K208" si="14">H177-F177</f>
        <v>60</v>
      </c>
      <c r="L177" s="137">
        <f t="shared" ref="L177:L208" si="15">K177/F177</f>
        <v>0.11428571428571428</v>
      </c>
      <c r="M177" s="132" t="s">
        <v>546</v>
      </c>
      <c r="N177" s="138">
        <v>43662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29">
        <v>119</v>
      </c>
      <c r="B178" s="130">
        <v>43395</v>
      </c>
      <c r="C178" s="130"/>
      <c r="D178" s="131" t="s">
        <v>373</v>
      </c>
      <c r="E178" s="132" t="s">
        <v>544</v>
      </c>
      <c r="F178" s="163">
        <v>475</v>
      </c>
      <c r="G178" s="132"/>
      <c r="H178" s="132">
        <v>574</v>
      </c>
      <c r="I178" s="134">
        <v>570</v>
      </c>
      <c r="J178" s="135" t="s">
        <v>630</v>
      </c>
      <c r="K178" s="136">
        <f t="shared" si="14"/>
        <v>99</v>
      </c>
      <c r="L178" s="137">
        <f t="shared" si="15"/>
        <v>0.20842105263157895</v>
      </c>
      <c r="M178" s="132" t="s">
        <v>546</v>
      </c>
      <c r="N178" s="138">
        <v>43403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60">
        <v>120</v>
      </c>
      <c r="B179" s="161">
        <v>43397</v>
      </c>
      <c r="C179" s="161"/>
      <c r="D179" s="162" t="s">
        <v>729</v>
      </c>
      <c r="E179" s="163" t="s">
        <v>544</v>
      </c>
      <c r="F179" s="163">
        <v>707.5</v>
      </c>
      <c r="G179" s="163"/>
      <c r="H179" s="163">
        <v>872</v>
      </c>
      <c r="I179" s="165">
        <v>872</v>
      </c>
      <c r="J179" s="166" t="s">
        <v>630</v>
      </c>
      <c r="K179" s="136">
        <f t="shared" si="14"/>
        <v>164.5</v>
      </c>
      <c r="L179" s="167">
        <f t="shared" si="15"/>
        <v>0.23250883392226149</v>
      </c>
      <c r="M179" s="163" t="s">
        <v>546</v>
      </c>
      <c r="N179" s="168">
        <v>43482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60">
        <v>121</v>
      </c>
      <c r="B180" s="161">
        <v>43398</v>
      </c>
      <c r="C180" s="161"/>
      <c r="D180" s="162" t="s">
        <v>730</v>
      </c>
      <c r="E180" s="163" t="s">
        <v>544</v>
      </c>
      <c r="F180" s="163">
        <v>162</v>
      </c>
      <c r="G180" s="163"/>
      <c r="H180" s="163">
        <v>204</v>
      </c>
      <c r="I180" s="165">
        <v>209</v>
      </c>
      <c r="J180" s="166" t="s">
        <v>731</v>
      </c>
      <c r="K180" s="136">
        <f t="shared" si="14"/>
        <v>42</v>
      </c>
      <c r="L180" s="167">
        <f t="shared" si="15"/>
        <v>0.25925925925925924</v>
      </c>
      <c r="M180" s="163" t="s">
        <v>546</v>
      </c>
      <c r="N180" s="168">
        <v>43539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60">
        <v>122</v>
      </c>
      <c r="B181" s="161">
        <v>43399</v>
      </c>
      <c r="C181" s="161"/>
      <c r="D181" s="162" t="s">
        <v>458</v>
      </c>
      <c r="E181" s="163" t="s">
        <v>544</v>
      </c>
      <c r="F181" s="163">
        <v>240</v>
      </c>
      <c r="G181" s="163"/>
      <c r="H181" s="163">
        <v>297</v>
      </c>
      <c r="I181" s="165">
        <v>297</v>
      </c>
      <c r="J181" s="166" t="s">
        <v>630</v>
      </c>
      <c r="K181" s="172">
        <f t="shared" si="14"/>
        <v>57</v>
      </c>
      <c r="L181" s="167">
        <f t="shared" si="15"/>
        <v>0.23749999999999999</v>
      </c>
      <c r="M181" s="163" t="s">
        <v>546</v>
      </c>
      <c r="N181" s="168">
        <v>43417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29">
        <v>123</v>
      </c>
      <c r="B182" s="130">
        <v>43439</v>
      </c>
      <c r="C182" s="130"/>
      <c r="D182" s="131" t="s">
        <v>732</v>
      </c>
      <c r="E182" s="132" t="s">
        <v>544</v>
      </c>
      <c r="F182" s="132">
        <v>202.5</v>
      </c>
      <c r="G182" s="132"/>
      <c r="H182" s="132">
        <v>255</v>
      </c>
      <c r="I182" s="134">
        <v>252</v>
      </c>
      <c r="J182" s="135" t="s">
        <v>630</v>
      </c>
      <c r="K182" s="136">
        <f t="shared" si="14"/>
        <v>52.5</v>
      </c>
      <c r="L182" s="137">
        <f t="shared" si="15"/>
        <v>0.25925925925925924</v>
      </c>
      <c r="M182" s="132" t="s">
        <v>546</v>
      </c>
      <c r="N182" s="138">
        <v>43542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60">
        <v>124</v>
      </c>
      <c r="B183" s="161">
        <v>43465</v>
      </c>
      <c r="C183" s="130"/>
      <c r="D183" s="162" t="s">
        <v>155</v>
      </c>
      <c r="E183" s="163" t="s">
        <v>544</v>
      </c>
      <c r="F183" s="163">
        <v>710</v>
      </c>
      <c r="G183" s="163"/>
      <c r="H183" s="163">
        <v>866</v>
      </c>
      <c r="I183" s="165">
        <v>866</v>
      </c>
      <c r="J183" s="166" t="s">
        <v>630</v>
      </c>
      <c r="K183" s="136">
        <f t="shared" si="14"/>
        <v>156</v>
      </c>
      <c r="L183" s="137">
        <f t="shared" si="15"/>
        <v>0.21971830985915494</v>
      </c>
      <c r="M183" s="132" t="s">
        <v>546</v>
      </c>
      <c r="N183" s="138">
        <v>43553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60">
        <v>125</v>
      </c>
      <c r="B184" s="161">
        <v>43522</v>
      </c>
      <c r="C184" s="161"/>
      <c r="D184" s="162" t="s">
        <v>169</v>
      </c>
      <c r="E184" s="163" t="s">
        <v>544</v>
      </c>
      <c r="F184" s="163">
        <v>337.25</v>
      </c>
      <c r="G184" s="163"/>
      <c r="H184" s="163">
        <v>398.5</v>
      </c>
      <c r="I184" s="165">
        <v>411</v>
      </c>
      <c r="J184" s="135" t="s">
        <v>733</v>
      </c>
      <c r="K184" s="136">
        <f t="shared" si="14"/>
        <v>61.25</v>
      </c>
      <c r="L184" s="137">
        <f t="shared" si="15"/>
        <v>0.1816160118606375</v>
      </c>
      <c r="M184" s="132" t="s">
        <v>546</v>
      </c>
      <c r="N184" s="138">
        <v>43760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73">
        <v>126</v>
      </c>
      <c r="B185" s="174">
        <v>43559</v>
      </c>
      <c r="C185" s="174"/>
      <c r="D185" s="175" t="s">
        <v>734</v>
      </c>
      <c r="E185" s="176" t="s">
        <v>544</v>
      </c>
      <c r="F185" s="176">
        <v>130</v>
      </c>
      <c r="G185" s="176"/>
      <c r="H185" s="176">
        <v>65</v>
      </c>
      <c r="I185" s="177">
        <v>158</v>
      </c>
      <c r="J185" s="145" t="s">
        <v>735</v>
      </c>
      <c r="K185" s="146">
        <f t="shared" si="14"/>
        <v>-65</v>
      </c>
      <c r="L185" s="147">
        <f t="shared" si="15"/>
        <v>-0.5</v>
      </c>
      <c r="M185" s="143" t="s">
        <v>556</v>
      </c>
      <c r="N185" s="140">
        <v>43726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60">
        <v>127</v>
      </c>
      <c r="B186" s="161">
        <v>43017</v>
      </c>
      <c r="C186" s="161"/>
      <c r="D186" s="162" t="s">
        <v>204</v>
      </c>
      <c r="E186" s="163" t="s">
        <v>544</v>
      </c>
      <c r="F186" s="163">
        <v>141.5</v>
      </c>
      <c r="G186" s="163"/>
      <c r="H186" s="163">
        <v>183.5</v>
      </c>
      <c r="I186" s="165">
        <v>210</v>
      </c>
      <c r="J186" s="135" t="s">
        <v>731</v>
      </c>
      <c r="K186" s="136">
        <f t="shared" si="14"/>
        <v>42</v>
      </c>
      <c r="L186" s="137">
        <f t="shared" si="15"/>
        <v>0.29681978798586572</v>
      </c>
      <c r="M186" s="132" t="s">
        <v>546</v>
      </c>
      <c r="N186" s="138">
        <v>43042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73">
        <v>128</v>
      </c>
      <c r="B187" s="174">
        <v>43074</v>
      </c>
      <c r="C187" s="174"/>
      <c r="D187" s="175" t="s">
        <v>736</v>
      </c>
      <c r="E187" s="176" t="s">
        <v>544</v>
      </c>
      <c r="F187" s="171">
        <v>172</v>
      </c>
      <c r="G187" s="176"/>
      <c r="H187" s="176">
        <v>155.25</v>
      </c>
      <c r="I187" s="177">
        <v>230</v>
      </c>
      <c r="J187" s="145" t="s">
        <v>737</v>
      </c>
      <c r="K187" s="146">
        <f t="shared" si="14"/>
        <v>-16.75</v>
      </c>
      <c r="L187" s="147">
        <f t="shared" si="15"/>
        <v>-9.7383720930232565E-2</v>
      </c>
      <c r="M187" s="143" t="s">
        <v>556</v>
      </c>
      <c r="N187" s="140">
        <v>43787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60">
        <v>129</v>
      </c>
      <c r="B188" s="161">
        <v>43398</v>
      </c>
      <c r="C188" s="161"/>
      <c r="D188" s="162" t="s">
        <v>117</v>
      </c>
      <c r="E188" s="163" t="s">
        <v>544</v>
      </c>
      <c r="F188" s="163">
        <v>698.5</v>
      </c>
      <c r="G188" s="163"/>
      <c r="H188" s="163">
        <v>890</v>
      </c>
      <c r="I188" s="165">
        <v>890</v>
      </c>
      <c r="J188" s="135" t="s">
        <v>738</v>
      </c>
      <c r="K188" s="136">
        <f t="shared" si="14"/>
        <v>191.5</v>
      </c>
      <c r="L188" s="137">
        <f t="shared" si="15"/>
        <v>0.27415891195418757</v>
      </c>
      <c r="M188" s="132" t="s">
        <v>546</v>
      </c>
      <c r="N188" s="138">
        <v>44328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60">
        <v>130</v>
      </c>
      <c r="B189" s="161">
        <v>42877</v>
      </c>
      <c r="C189" s="161"/>
      <c r="D189" s="162" t="s">
        <v>739</v>
      </c>
      <c r="E189" s="163" t="s">
        <v>544</v>
      </c>
      <c r="F189" s="163">
        <v>127.6</v>
      </c>
      <c r="G189" s="163"/>
      <c r="H189" s="163">
        <v>138</v>
      </c>
      <c r="I189" s="165">
        <v>190</v>
      </c>
      <c r="J189" s="135" t="s">
        <v>740</v>
      </c>
      <c r="K189" s="136">
        <f t="shared" si="14"/>
        <v>10.400000000000006</v>
      </c>
      <c r="L189" s="137">
        <f t="shared" si="15"/>
        <v>8.1504702194357417E-2</v>
      </c>
      <c r="M189" s="132" t="s">
        <v>546</v>
      </c>
      <c r="N189" s="138">
        <v>43774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60">
        <v>131</v>
      </c>
      <c r="B190" s="161">
        <v>43158</v>
      </c>
      <c r="C190" s="161"/>
      <c r="D190" s="162" t="s">
        <v>741</v>
      </c>
      <c r="E190" s="163" t="s">
        <v>544</v>
      </c>
      <c r="F190" s="163">
        <v>317</v>
      </c>
      <c r="G190" s="163"/>
      <c r="H190" s="163">
        <v>382.5</v>
      </c>
      <c r="I190" s="165">
        <v>398</v>
      </c>
      <c r="J190" s="135" t="s">
        <v>742</v>
      </c>
      <c r="K190" s="136">
        <f t="shared" si="14"/>
        <v>65.5</v>
      </c>
      <c r="L190" s="137">
        <f t="shared" si="15"/>
        <v>0.20662460567823343</v>
      </c>
      <c r="M190" s="132" t="s">
        <v>546</v>
      </c>
      <c r="N190" s="138">
        <v>44238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73">
        <v>132</v>
      </c>
      <c r="B191" s="174">
        <v>43164</v>
      </c>
      <c r="C191" s="174"/>
      <c r="D191" s="175" t="s">
        <v>161</v>
      </c>
      <c r="E191" s="176" t="s">
        <v>544</v>
      </c>
      <c r="F191" s="171">
        <f>510-14.4</f>
        <v>495.6</v>
      </c>
      <c r="G191" s="176"/>
      <c r="H191" s="176">
        <v>350</v>
      </c>
      <c r="I191" s="177">
        <v>672</v>
      </c>
      <c r="J191" s="145" t="s">
        <v>743</v>
      </c>
      <c r="K191" s="146">
        <f t="shared" si="14"/>
        <v>-145.60000000000002</v>
      </c>
      <c r="L191" s="147">
        <f t="shared" si="15"/>
        <v>-0.29378531073446329</v>
      </c>
      <c r="M191" s="143" t="s">
        <v>556</v>
      </c>
      <c r="N191" s="140">
        <v>43887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73">
        <v>133</v>
      </c>
      <c r="B192" s="174">
        <v>43237</v>
      </c>
      <c r="C192" s="174"/>
      <c r="D192" s="175" t="s">
        <v>744</v>
      </c>
      <c r="E192" s="176" t="s">
        <v>544</v>
      </c>
      <c r="F192" s="171">
        <v>230.3</v>
      </c>
      <c r="G192" s="176"/>
      <c r="H192" s="176">
        <v>102.5</v>
      </c>
      <c r="I192" s="177">
        <v>348</v>
      </c>
      <c r="J192" s="145" t="s">
        <v>745</v>
      </c>
      <c r="K192" s="146">
        <f t="shared" si="14"/>
        <v>-127.80000000000001</v>
      </c>
      <c r="L192" s="147">
        <f t="shared" si="15"/>
        <v>-0.55492835432045162</v>
      </c>
      <c r="M192" s="143" t="s">
        <v>556</v>
      </c>
      <c r="N192" s="140">
        <v>43896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60">
        <v>134</v>
      </c>
      <c r="B193" s="161">
        <v>43258</v>
      </c>
      <c r="C193" s="161"/>
      <c r="D193" s="162" t="s">
        <v>421</v>
      </c>
      <c r="E193" s="163" t="s">
        <v>544</v>
      </c>
      <c r="F193" s="163">
        <f>342.5-5.1</f>
        <v>337.4</v>
      </c>
      <c r="G193" s="163"/>
      <c r="H193" s="163">
        <v>412.5</v>
      </c>
      <c r="I193" s="165">
        <v>439</v>
      </c>
      <c r="J193" s="135" t="s">
        <v>746</v>
      </c>
      <c r="K193" s="136">
        <f t="shared" si="14"/>
        <v>75.100000000000023</v>
      </c>
      <c r="L193" s="137">
        <f t="shared" si="15"/>
        <v>0.22258446947243635</v>
      </c>
      <c r="M193" s="132" t="s">
        <v>546</v>
      </c>
      <c r="N193" s="138">
        <v>44230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54">
        <v>135</v>
      </c>
      <c r="B194" s="153">
        <v>43285</v>
      </c>
      <c r="C194" s="153"/>
      <c r="D194" s="154" t="s">
        <v>56</v>
      </c>
      <c r="E194" s="155" t="s">
        <v>544</v>
      </c>
      <c r="F194" s="155">
        <f>127.5-5.53</f>
        <v>121.97</v>
      </c>
      <c r="G194" s="156"/>
      <c r="H194" s="156">
        <v>122.5</v>
      </c>
      <c r="I194" s="156">
        <v>170</v>
      </c>
      <c r="J194" s="157" t="s">
        <v>747</v>
      </c>
      <c r="K194" s="158">
        <f t="shared" si="14"/>
        <v>0.53000000000000114</v>
      </c>
      <c r="L194" s="159">
        <f t="shared" si="15"/>
        <v>4.3453308190538747E-3</v>
      </c>
      <c r="M194" s="155" t="s">
        <v>563</v>
      </c>
      <c r="N194" s="153">
        <v>44431</v>
      </c>
      <c r="O194" s="54"/>
      <c r="P194" s="54"/>
      <c r="Q194" s="198"/>
      <c r="R194" s="37" t="s">
        <v>846</v>
      </c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73">
        <v>136</v>
      </c>
      <c r="B195" s="174">
        <v>43294</v>
      </c>
      <c r="C195" s="174"/>
      <c r="D195" s="175" t="s">
        <v>748</v>
      </c>
      <c r="E195" s="176" t="s">
        <v>544</v>
      </c>
      <c r="F195" s="171">
        <v>46.5</v>
      </c>
      <c r="G195" s="176"/>
      <c r="H195" s="176">
        <v>17</v>
      </c>
      <c r="I195" s="177">
        <v>59</v>
      </c>
      <c r="J195" s="145" t="s">
        <v>749</v>
      </c>
      <c r="K195" s="146">
        <f t="shared" si="14"/>
        <v>-29.5</v>
      </c>
      <c r="L195" s="147">
        <f t="shared" si="15"/>
        <v>-0.63440860215053763</v>
      </c>
      <c r="M195" s="143" t="s">
        <v>556</v>
      </c>
      <c r="N195" s="140">
        <v>43887</v>
      </c>
      <c r="O195" s="54"/>
      <c r="P195" s="54"/>
      <c r="Q195" s="198"/>
      <c r="R195" s="37" t="s">
        <v>846</v>
      </c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60">
        <v>137</v>
      </c>
      <c r="B196" s="161">
        <v>43396</v>
      </c>
      <c r="C196" s="161"/>
      <c r="D196" s="162" t="s">
        <v>405</v>
      </c>
      <c r="E196" s="163" t="s">
        <v>544</v>
      </c>
      <c r="F196" s="163">
        <v>156.5</v>
      </c>
      <c r="G196" s="163"/>
      <c r="H196" s="163">
        <v>207.5</v>
      </c>
      <c r="I196" s="165">
        <v>191</v>
      </c>
      <c r="J196" s="135" t="s">
        <v>630</v>
      </c>
      <c r="K196" s="136">
        <f t="shared" si="14"/>
        <v>51</v>
      </c>
      <c r="L196" s="137">
        <f t="shared" si="15"/>
        <v>0.32587859424920129</v>
      </c>
      <c r="M196" s="132" t="s">
        <v>546</v>
      </c>
      <c r="N196" s="138">
        <v>44369</v>
      </c>
      <c r="O196" s="54"/>
      <c r="P196" s="54"/>
      <c r="Q196" s="198"/>
      <c r="R196" s="37" t="s">
        <v>846</v>
      </c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60">
        <v>138</v>
      </c>
      <c r="B197" s="161">
        <v>43439</v>
      </c>
      <c r="C197" s="161"/>
      <c r="D197" s="162" t="s">
        <v>336</v>
      </c>
      <c r="E197" s="163" t="s">
        <v>544</v>
      </c>
      <c r="F197" s="163">
        <v>259.5</v>
      </c>
      <c r="G197" s="163"/>
      <c r="H197" s="163">
        <v>320</v>
      </c>
      <c r="I197" s="165">
        <v>320</v>
      </c>
      <c r="J197" s="135" t="s">
        <v>630</v>
      </c>
      <c r="K197" s="136">
        <f t="shared" si="14"/>
        <v>60.5</v>
      </c>
      <c r="L197" s="137">
        <f t="shared" si="15"/>
        <v>0.23314065510597304</v>
      </c>
      <c r="M197" s="132" t="s">
        <v>546</v>
      </c>
      <c r="N197" s="138">
        <v>44323</v>
      </c>
      <c r="O197" s="54"/>
      <c r="P197" s="54"/>
      <c r="Q197" s="198"/>
      <c r="R197" s="37" t="s">
        <v>845</v>
      </c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73">
        <v>139</v>
      </c>
      <c r="B198" s="174">
        <v>43439</v>
      </c>
      <c r="C198" s="174"/>
      <c r="D198" s="175" t="s">
        <v>750</v>
      </c>
      <c r="E198" s="176" t="s">
        <v>544</v>
      </c>
      <c r="F198" s="176">
        <v>715</v>
      </c>
      <c r="G198" s="176"/>
      <c r="H198" s="176">
        <v>445</v>
      </c>
      <c r="I198" s="177">
        <v>840</v>
      </c>
      <c r="J198" s="145" t="s">
        <v>751</v>
      </c>
      <c r="K198" s="146">
        <f t="shared" si="14"/>
        <v>-270</v>
      </c>
      <c r="L198" s="147">
        <f t="shared" si="15"/>
        <v>-0.3776223776223776</v>
      </c>
      <c r="M198" s="143" t="s">
        <v>556</v>
      </c>
      <c r="N198" s="140">
        <v>43800</v>
      </c>
      <c r="O198" s="54"/>
      <c r="P198" s="54"/>
      <c r="Q198" s="198"/>
      <c r="R198" s="37" t="s">
        <v>845</v>
      </c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60">
        <v>140</v>
      </c>
      <c r="B199" s="161">
        <v>43469</v>
      </c>
      <c r="C199" s="161"/>
      <c r="D199" s="162" t="s">
        <v>175</v>
      </c>
      <c r="E199" s="163" t="s">
        <v>544</v>
      </c>
      <c r="F199" s="163">
        <v>875</v>
      </c>
      <c r="G199" s="163"/>
      <c r="H199" s="163">
        <v>1165</v>
      </c>
      <c r="I199" s="165">
        <v>1185</v>
      </c>
      <c r="J199" s="135" t="s">
        <v>752</v>
      </c>
      <c r="K199" s="136">
        <f t="shared" si="14"/>
        <v>290</v>
      </c>
      <c r="L199" s="137">
        <f t="shared" si="15"/>
        <v>0.33142857142857141</v>
      </c>
      <c r="M199" s="132" t="s">
        <v>546</v>
      </c>
      <c r="N199" s="138">
        <v>43847</v>
      </c>
      <c r="O199" s="54"/>
      <c r="P199" s="54"/>
      <c r="Q199" s="198"/>
      <c r="R199" s="37" t="s">
        <v>845</v>
      </c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60">
        <v>141</v>
      </c>
      <c r="B200" s="161">
        <v>43559</v>
      </c>
      <c r="C200" s="161"/>
      <c r="D200" s="162" t="s">
        <v>354</v>
      </c>
      <c r="E200" s="163" t="s">
        <v>544</v>
      </c>
      <c r="F200" s="163">
        <f>387-14.63</f>
        <v>372.37</v>
      </c>
      <c r="G200" s="163"/>
      <c r="H200" s="163">
        <v>490</v>
      </c>
      <c r="I200" s="165">
        <v>490</v>
      </c>
      <c r="J200" s="135" t="s">
        <v>630</v>
      </c>
      <c r="K200" s="136">
        <f t="shared" si="14"/>
        <v>117.63</v>
      </c>
      <c r="L200" s="137">
        <f t="shared" si="15"/>
        <v>0.31589548030185027</v>
      </c>
      <c r="M200" s="132" t="s">
        <v>546</v>
      </c>
      <c r="N200" s="138">
        <v>43850</v>
      </c>
      <c r="O200" s="54"/>
      <c r="P200" s="54"/>
      <c r="Q200" s="198"/>
      <c r="R200" s="37" t="s">
        <v>846</v>
      </c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73">
        <v>142</v>
      </c>
      <c r="B201" s="174">
        <v>43578</v>
      </c>
      <c r="C201" s="174"/>
      <c r="D201" s="175" t="s">
        <v>753</v>
      </c>
      <c r="E201" s="176" t="s">
        <v>555</v>
      </c>
      <c r="F201" s="176">
        <v>220</v>
      </c>
      <c r="G201" s="176"/>
      <c r="H201" s="176">
        <v>127.5</v>
      </c>
      <c r="I201" s="177">
        <v>284</v>
      </c>
      <c r="J201" s="145" t="s">
        <v>754</v>
      </c>
      <c r="K201" s="146">
        <f t="shared" si="14"/>
        <v>-92.5</v>
      </c>
      <c r="L201" s="147">
        <f t="shared" si="15"/>
        <v>-0.42045454545454547</v>
      </c>
      <c r="M201" s="143" t="s">
        <v>556</v>
      </c>
      <c r="N201" s="140">
        <v>43896</v>
      </c>
      <c r="O201" s="54"/>
      <c r="P201" s="54"/>
      <c r="Q201" s="198"/>
      <c r="R201" s="37" t="s">
        <v>845</v>
      </c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60">
        <v>143</v>
      </c>
      <c r="B202" s="161">
        <v>43622</v>
      </c>
      <c r="C202" s="161"/>
      <c r="D202" s="162" t="s">
        <v>459</v>
      </c>
      <c r="E202" s="163" t="s">
        <v>555</v>
      </c>
      <c r="F202" s="163">
        <v>332.8</v>
      </c>
      <c r="G202" s="163"/>
      <c r="H202" s="163">
        <v>405</v>
      </c>
      <c r="I202" s="165">
        <v>419</v>
      </c>
      <c r="J202" s="135" t="s">
        <v>755</v>
      </c>
      <c r="K202" s="136">
        <f t="shared" si="14"/>
        <v>72.199999999999989</v>
      </c>
      <c r="L202" s="137">
        <f t="shared" si="15"/>
        <v>0.21694711538461534</v>
      </c>
      <c r="M202" s="132" t="s">
        <v>546</v>
      </c>
      <c r="N202" s="138">
        <v>43860</v>
      </c>
      <c r="O202" s="54"/>
      <c r="P202" s="54"/>
      <c r="Q202" s="198"/>
      <c r="R202" s="37" t="s">
        <v>845</v>
      </c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54">
        <v>144</v>
      </c>
      <c r="B203" s="153">
        <v>43641</v>
      </c>
      <c r="C203" s="153"/>
      <c r="D203" s="154" t="s">
        <v>167</v>
      </c>
      <c r="E203" s="155" t="s">
        <v>544</v>
      </c>
      <c r="F203" s="155">
        <v>386</v>
      </c>
      <c r="G203" s="156"/>
      <c r="H203" s="156">
        <v>395</v>
      </c>
      <c r="I203" s="156">
        <v>452</v>
      </c>
      <c r="J203" s="157" t="s">
        <v>756</v>
      </c>
      <c r="K203" s="158">
        <f t="shared" si="14"/>
        <v>9</v>
      </c>
      <c r="L203" s="159">
        <f t="shared" si="15"/>
        <v>2.3316062176165803E-2</v>
      </c>
      <c r="M203" s="155" t="s">
        <v>563</v>
      </c>
      <c r="N203" s="153">
        <v>43868</v>
      </c>
      <c r="O203" s="54"/>
      <c r="P203" s="54"/>
      <c r="Q203" s="198"/>
      <c r="R203" s="37" t="s">
        <v>846</v>
      </c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54">
        <v>145</v>
      </c>
      <c r="B204" s="153">
        <v>43707</v>
      </c>
      <c r="C204" s="153"/>
      <c r="D204" s="154" t="s">
        <v>142</v>
      </c>
      <c r="E204" s="155" t="s">
        <v>544</v>
      </c>
      <c r="F204" s="155">
        <v>137.5</v>
      </c>
      <c r="G204" s="156"/>
      <c r="H204" s="156">
        <v>138.5</v>
      </c>
      <c r="I204" s="156">
        <v>190</v>
      </c>
      <c r="J204" s="157" t="s">
        <v>757</v>
      </c>
      <c r="K204" s="158">
        <f t="shared" si="14"/>
        <v>1</v>
      </c>
      <c r="L204" s="159">
        <f t="shared" si="15"/>
        <v>7.2727272727272727E-3</v>
      </c>
      <c r="M204" s="155" t="s">
        <v>563</v>
      </c>
      <c r="N204" s="153">
        <v>44432</v>
      </c>
      <c r="O204" s="54"/>
      <c r="P204" s="54"/>
      <c r="Q204" s="198"/>
      <c r="R204" s="37" t="s">
        <v>846</v>
      </c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60">
        <v>146</v>
      </c>
      <c r="B205" s="161">
        <v>43731</v>
      </c>
      <c r="C205" s="161"/>
      <c r="D205" s="162" t="s">
        <v>414</v>
      </c>
      <c r="E205" s="163" t="s">
        <v>544</v>
      </c>
      <c r="F205" s="163">
        <v>235</v>
      </c>
      <c r="G205" s="163"/>
      <c r="H205" s="163">
        <v>295</v>
      </c>
      <c r="I205" s="165">
        <v>296</v>
      </c>
      <c r="J205" s="135" t="s">
        <v>758</v>
      </c>
      <c r="K205" s="136">
        <f t="shared" si="14"/>
        <v>60</v>
      </c>
      <c r="L205" s="137">
        <f t="shared" si="15"/>
        <v>0.25531914893617019</v>
      </c>
      <c r="M205" s="132" t="s">
        <v>546</v>
      </c>
      <c r="N205" s="138">
        <v>43844</v>
      </c>
      <c r="O205" s="54"/>
      <c r="P205" s="54"/>
      <c r="Q205" s="198"/>
      <c r="R205" s="37" t="s">
        <v>845</v>
      </c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60">
        <v>147</v>
      </c>
      <c r="B206" s="161">
        <v>43752</v>
      </c>
      <c r="C206" s="161"/>
      <c r="D206" s="162" t="s">
        <v>759</v>
      </c>
      <c r="E206" s="163" t="s">
        <v>544</v>
      </c>
      <c r="F206" s="163">
        <v>277.5</v>
      </c>
      <c r="G206" s="163"/>
      <c r="H206" s="163">
        <v>333</v>
      </c>
      <c r="I206" s="165">
        <v>333</v>
      </c>
      <c r="J206" s="135" t="s">
        <v>760</v>
      </c>
      <c r="K206" s="136">
        <f t="shared" si="14"/>
        <v>55.5</v>
      </c>
      <c r="L206" s="137">
        <f t="shared" si="15"/>
        <v>0.2</v>
      </c>
      <c r="M206" s="132" t="s">
        <v>546</v>
      </c>
      <c r="N206" s="138">
        <v>43846</v>
      </c>
      <c r="O206" s="54"/>
      <c r="P206" s="54"/>
      <c r="Q206" s="198"/>
      <c r="R206" s="37" t="s">
        <v>846</v>
      </c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60">
        <v>148</v>
      </c>
      <c r="B207" s="161">
        <v>43752</v>
      </c>
      <c r="C207" s="161"/>
      <c r="D207" s="162" t="s">
        <v>761</v>
      </c>
      <c r="E207" s="163" t="s">
        <v>544</v>
      </c>
      <c r="F207" s="163">
        <v>930</v>
      </c>
      <c r="G207" s="163"/>
      <c r="H207" s="163">
        <v>1165</v>
      </c>
      <c r="I207" s="165">
        <v>1200</v>
      </c>
      <c r="J207" s="135" t="s">
        <v>762</v>
      </c>
      <c r="K207" s="136">
        <f t="shared" si="14"/>
        <v>235</v>
      </c>
      <c r="L207" s="137">
        <f t="shared" si="15"/>
        <v>0.25268817204301075</v>
      </c>
      <c r="M207" s="132" t="s">
        <v>546</v>
      </c>
      <c r="N207" s="138">
        <v>43847</v>
      </c>
      <c r="O207" s="54"/>
      <c r="P207" s="54"/>
      <c r="Q207" s="198"/>
      <c r="R207" s="37" t="s">
        <v>846</v>
      </c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60">
        <v>149</v>
      </c>
      <c r="B208" s="161">
        <v>43753</v>
      </c>
      <c r="C208" s="161"/>
      <c r="D208" s="162" t="s">
        <v>763</v>
      </c>
      <c r="E208" s="163" t="s">
        <v>544</v>
      </c>
      <c r="F208" s="133">
        <v>111</v>
      </c>
      <c r="G208" s="163"/>
      <c r="H208" s="163">
        <v>141</v>
      </c>
      <c r="I208" s="165">
        <v>141</v>
      </c>
      <c r="J208" s="135" t="s">
        <v>764</v>
      </c>
      <c r="K208" s="136">
        <f t="shared" si="14"/>
        <v>30</v>
      </c>
      <c r="L208" s="137">
        <f t="shared" si="15"/>
        <v>0.27027027027027029</v>
      </c>
      <c r="M208" s="132" t="s">
        <v>546</v>
      </c>
      <c r="N208" s="138">
        <v>44328</v>
      </c>
      <c r="O208" s="54"/>
      <c r="P208" s="54"/>
      <c r="Q208" s="198"/>
      <c r="R208" s="37" t="s">
        <v>846</v>
      </c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60">
        <v>150</v>
      </c>
      <c r="B209" s="161">
        <v>43753</v>
      </c>
      <c r="C209" s="161"/>
      <c r="D209" s="162" t="s">
        <v>765</v>
      </c>
      <c r="E209" s="163" t="s">
        <v>544</v>
      </c>
      <c r="F209" s="133">
        <v>296</v>
      </c>
      <c r="G209" s="163"/>
      <c r="H209" s="163">
        <v>370</v>
      </c>
      <c r="I209" s="165">
        <v>370</v>
      </c>
      <c r="J209" s="135" t="s">
        <v>630</v>
      </c>
      <c r="K209" s="136">
        <f t="shared" ref="K209:K234" si="16">H209-F209</f>
        <v>74</v>
      </c>
      <c r="L209" s="137">
        <f t="shared" ref="L209:L234" si="17">K209/F209</f>
        <v>0.25</v>
      </c>
      <c r="M209" s="132" t="s">
        <v>546</v>
      </c>
      <c r="N209" s="138">
        <v>43853</v>
      </c>
      <c r="O209" s="54"/>
      <c r="P209" s="54"/>
      <c r="Q209" s="198"/>
      <c r="R209" s="37" t="s">
        <v>846</v>
      </c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60">
        <v>151</v>
      </c>
      <c r="B210" s="161">
        <v>43754</v>
      </c>
      <c r="C210" s="161"/>
      <c r="D210" s="162" t="s">
        <v>766</v>
      </c>
      <c r="E210" s="163" t="s">
        <v>544</v>
      </c>
      <c r="F210" s="133">
        <v>300</v>
      </c>
      <c r="G210" s="163"/>
      <c r="H210" s="163">
        <v>382.5</v>
      </c>
      <c r="I210" s="165">
        <v>344</v>
      </c>
      <c r="J210" s="135" t="s">
        <v>767</v>
      </c>
      <c r="K210" s="136">
        <f t="shared" si="16"/>
        <v>82.5</v>
      </c>
      <c r="L210" s="137">
        <f t="shared" si="17"/>
        <v>0.27500000000000002</v>
      </c>
      <c r="M210" s="132" t="s">
        <v>546</v>
      </c>
      <c r="N210" s="138">
        <v>44238</v>
      </c>
      <c r="O210" s="54"/>
      <c r="P210" s="54"/>
      <c r="Q210" s="198"/>
      <c r="R210" s="37" t="s">
        <v>846</v>
      </c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60">
        <v>152</v>
      </c>
      <c r="B211" s="161">
        <v>43832</v>
      </c>
      <c r="C211" s="161"/>
      <c r="D211" s="162" t="s">
        <v>768</v>
      </c>
      <c r="E211" s="163" t="s">
        <v>544</v>
      </c>
      <c r="F211" s="133">
        <v>495</v>
      </c>
      <c r="G211" s="163"/>
      <c r="H211" s="163">
        <v>595</v>
      </c>
      <c r="I211" s="165">
        <v>590</v>
      </c>
      <c r="J211" s="135" t="s">
        <v>566</v>
      </c>
      <c r="K211" s="136">
        <f t="shared" si="16"/>
        <v>100</v>
      </c>
      <c r="L211" s="137">
        <f t="shared" si="17"/>
        <v>0.20202020202020202</v>
      </c>
      <c r="M211" s="132" t="s">
        <v>546</v>
      </c>
      <c r="N211" s="138">
        <v>44589</v>
      </c>
      <c r="O211" s="54"/>
      <c r="P211" s="54"/>
      <c r="Q211" s="198"/>
      <c r="R211" s="37" t="s">
        <v>846</v>
      </c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60">
        <v>153</v>
      </c>
      <c r="B212" s="161">
        <v>43966</v>
      </c>
      <c r="C212" s="161"/>
      <c r="D212" s="162" t="s">
        <v>74</v>
      </c>
      <c r="E212" s="163" t="s">
        <v>544</v>
      </c>
      <c r="F212" s="133">
        <v>67.5</v>
      </c>
      <c r="G212" s="163"/>
      <c r="H212" s="163">
        <v>86</v>
      </c>
      <c r="I212" s="165">
        <v>86</v>
      </c>
      <c r="J212" s="135" t="s">
        <v>769</v>
      </c>
      <c r="K212" s="136">
        <f t="shared" si="16"/>
        <v>18.5</v>
      </c>
      <c r="L212" s="137">
        <f t="shared" si="17"/>
        <v>0.27407407407407408</v>
      </c>
      <c r="M212" s="132" t="s">
        <v>546</v>
      </c>
      <c r="N212" s="138">
        <v>44008</v>
      </c>
      <c r="O212" s="54"/>
      <c r="P212" s="54"/>
      <c r="Q212" s="198"/>
      <c r="R212" s="37" t="s">
        <v>846</v>
      </c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60">
        <v>154</v>
      </c>
      <c r="B213" s="161">
        <v>44035</v>
      </c>
      <c r="C213" s="161"/>
      <c r="D213" s="162" t="s">
        <v>458</v>
      </c>
      <c r="E213" s="163" t="s">
        <v>544</v>
      </c>
      <c r="F213" s="133">
        <v>231</v>
      </c>
      <c r="G213" s="163"/>
      <c r="H213" s="163">
        <v>281</v>
      </c>
      <c r="I213" s="165">
        <v>281</v>
      </c>
      <c r="J213" s="135" t="s">
        <v>630</v>
      </c>
      <c r="K213" s="136">
        <f t="shared" si="16"/>
        <v>50</v>
      </c>
      <c r="L213" s="137">
        <f t="shared" si="17"/>
        <v>0.21645021645021645</v>
      </c>
      <c r="M213" s="132" t="s">
        <v>546</v>
      </c>
      <c r="N213" s="138">
        <v>44358</v>
      </c>
      <c r="O213" s="54"/>
      <c r="P213" s="54"/>
      <c r="Q213" s="198"/>
      <c r="R213" s="37" t="s">
        <v>846</v>
      </c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60">
        <v>155</v>
      </c>
      <c r="B214" s="161">
        <v>44092</v>
      </c>
      <c r="C214" s="161"/>
      <c r="D214" s="162" t="s">
        <v>140</v>
      </c>
      <c r="E214" s="163" t="s">
        <v>544</v>
      </c>
      <c r="F214" s="163">
        <v>206</v>
      </c>
      <c r="G214" s="163"/>
      <c r="H214" s="163">
        <v>248</v>
      </c>
      <c r="I214" s="165">
        <v>248</v>
      </c>
      <c r="J214" s="135" t="s">
        <v>630</v>
      </c>
      <c r="K214" s="136">
        <f t="shared" si="16"/>
        <v>42</v>
      </c>
      <c r="L214" s="137">
        <f t="shared" si="17"/>
        <v>0.20388349514563106</v>
      </c>
      <c r="M214" s="132" t="s">
        <v>546</v>
      </c>
      <c r="N214" s="138">
        <v>44214</v>
      </c>
      <c r="O214" s="54"/>
      <c r="P214" s="54"/>
      <c r="Q214" s="198"/>
      <c r="R214" s="37" t="s">
        <v>845</v>
      </c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60">
        <v>156</v>
      </c>
      <c r="B215" s="161">
        <v>44140</v>
      </c>
      <c r="C215" s="161"/>
      <c r="D215" s="162" t="s">
        <v>140</v>
      </c>
      <c r="E215" s="163" t="s">
        <v>544</v>
      </c>
      <c r="F215" s="163">
        <v>182.5</v>
      </c>
      <c r="G215" s="163"/>
      <c r="H215" s="163">
        <v>248</v>
      </c>
      <c r="I215" s="165">
        <v>248</v>
      </c>
      <c r="J215" s="135" t="s">
        <v>630</v>
      </c>
      <c r="K215" s="136">
        <f t="shared" si="16"/>
        <v>65.5</v>
      </c>
      <c r="L215" s="137">
        <f t="shared" si="17"/>
        <v>0.35890410958904112</v>
      </c>
      <c r="M215" s="132" t="s">
        <v>546</v>
      </c>
      <c r="N215" s="138">
        <v>44214</v>
      </c>
      <c r="O215" s="54"/>
      <c r="P215" s="54"/>
      <c r="Q215" s="198"/>
      <c r="R215" s="37" t="s">
        <v>845</v>
      </c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60">
        <v>157</v>
      </c>
      <c r="B216" s="161">
        <v>44140</v>
      </c>
      <c r="C216" s="161"/>
      <c r="D216" s="162" t="s">
        <v>336</v>
      </c>
      <c r="E216" s="163" t="s">
        <v>544</v>
      </c>
      <c r="F216" s="163">
        <v>247.5</v>
      </c>
      <c r="G216" s="163"/>
      <c r="H216" s="163">
        <v>320</v>
      </c>
      <c r="I216" s="165">
        <v>320</v>
      </c>
      <c r="J216" s="135" t="s">
        <v>630</v>
      </c>
      <c r="K216" s="136">
        <f t="shared" si="16"/>
        <v>72.5</v>
      </c>
      <c r="L216" s="137">
        <f t="shared" si="17"/>
        <v>0.29292929292929293</v>
      </c>
      <c r="M216" s="132" t="s">
        <v>546</v>
      </c>
      <c r="N216" s="138">
        <v>44323</v>
      </c>
      <c r="O216" s="54"/>
      <c r="P216" s="54"/>
      <c r="Q216" s="198"/>
      <c r="R216" s="37" t="s">
        <v>846</v>
      </c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60">
        <v>158</v>
      </c>
      <c r="B217" s="161">
        <v>44140</v>
      </c>
      <c r="C217" s="161"/>
      <c r="D217" s="162" t="s">
        <v>198</v>
      </c>
      <c r="E217" s="163" t="s">
        <v>544</v>
      </c>
      <c r="F217" s="133">
        <v>925</v>
      </c>
      <c r="G217" s="163"/>
      <c r="H217" s="163">
        <v>1095</v>
      </c>
      <c r="I217" s="165">
        <v>1093</v>
      </c>
      <c r="J217" s="135" t="s">
        <v>770</v>
      </c>
      <c r="K217" s="136">
        <f t="shared" si="16"/>
        <v>170</v>
      </c>
      <c r="L217" s="137">
        <f t="shared" si="17"/>
        <v>0.18378378378378379</v>
      </c>
      <c r="M217" s="132" t="s">
        <v>546</v>
      </c>
      <c r="N217" s="138">
        <v>44201</v>
      </c>
      <c r="O217" s="54"/>
      <c r="P217" s="54"/>
      <c r="Q217" s="198"/>
      <c r="R217" s="37" t="s">
        <v>845</v>
      </c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60">
        <v>159</v>
      </c>
      <c r="B218" s="161">
        <v>44140</v>
      </c>
      <c r="C218" s="161"/>
      <c r="D218" s="162" t="s">
        <v>354</v>
      </c>
      <c r="E218" s="163" t="s">
        <v>544</v>
      </c>
      <c r="F218" s="133">
        <v>332.5</v>
      </c>
      <c r="G218" s="163"/>
      <c r="H218" s="163">
        <v>393</v>
      </c>
      <c r="I218" s="165">
        <v>406</v>
      </c>
      <c r="J218" s="135" t="s">
        <v>771</v>
      </c>
      <c r="K218" s="136">
        <f t="shared" si="16"/>
        <v>60.5</v>
      </c>
      <c r="L218" s="137">
        <f t="shared" si="17"/>
        <v>0.18195488721804512</v>
      </c>
      <c r="M218" s="132" t="s">
        <v>546</v>
      </c>
      <c r="N218" s="138">
        <v>44256</v>
      </c>
      <c r="O218" s="54"/>
      <c r="P218" s="54"/>
      <c r="Q218" s="198"/>
      <c r="R218" s="37" t="s">
        <v>846</v>
      </c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60">
        <v>160</v>
      </c>
      <c r="B219" s="161">
        <v>44141</v>
      </c>
      <c r="C219" s="161"/>
      <c r="D219" s="162" t="s">
        <v>458</v>
      </c>
      <c r="E219" s="163" t="s">
        <v>544</v>
      </c>
      <c r="F219" s="133">
        <v>231</v>
      </c>
      <c r="G219" s="163"/>
      <c r="H219" s="163">
        <v>281</v>
      </c>
      <c r="I219" s="165">
        <v>281</v>
      </c>
      <c r="J219" s="135" t="s">
        <v>630</v>
      </c>
      <c r="K219" s="136">
        <f t="shared" si="16"/>
        <v>50</v>
      </c>
      <c r="L219" s="137">
        <f t="shared" si="17"/>
        <v>0.21645021645021645</v>
      </c>
      <c r="M219" s="132" t="s">
        <v>546</v>
      </c>
      <c r="N219" s="138">
        <v>44358</v>
      </c>
      <c r="O219" s="54"/>
      <c r="P219" s="54"/>
      <c r="Q219" s="198"/>
      <c r="R219" s="37" t="s">
        <v>845</v>
      </c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60">
        <v>161</v>
      </c>
      <c r="B220" s="161">
        <v>44187</v>
      </c>
      <c r="C220" s="161"/>
      <c r="D220" s="162" t="s">
        <v>772</v>
      </c>
      <c r="E220" s="163" t="s">
        <v>544</v>
      </c>
      <c r="F220" s="133">
        <v>190</v>
      </c>
      <c r="G220" s="163"/>
      <c r="H220" s="163">
        <v>239</v>
      </c>
      <c r="I220" s="165">
        <v>239</v>
      </c>
      <c r="J220" s="135" t="s">
        <v>773</v>
      </c>
      <c r="K220" s="136">
        <f t="shared" si="16"/>
        <v>49</v>
      </c>
      <c r="L220" s="137">
        <f t="shared" si="17"/>
        <v>0.25789473684210529</v>
      </c>
      <c r="M220" s="132" t="s">
        <v>546</v>
      </c>
      <c r="N220" s="138">
        <v>44844</v>
      </c>
      <c r="O220" s="54"/>
      <c r="P220" s="54"/>
      <c r="Q220" s="198"/>
      <c r="R220" s="37" t="s">
        <v>845</v>
      </c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60">
        <v>162</v>
      </c>
      <c r="B221" s="161">
        <v>44258</v>
      </c>
      <c r="C221" s="161"/>
      <c r="D221" s="162" t="s">
        <v>768</v>
      </c>
      <c r="E221" s="163" t="s">
        <v>544</v>
      </c>
      <c r="F221" s="133">
        <v>495</v>
      </c>
      <c r="G221" s="163"/>
      <c r="H221" s="163">
        <v>595</v>
      </c>
      <c r="I221" s="165">
        <v>590</v>
      </c>
      <c r="J221" s="135" t="s">
        <v>566</v>
      </c>
      <c r="K221" s="136">
        <f t="shared" si="16"/>
        <v>100</v>
      </c>
      <c r="L221" s="137">
        <f t="shared" si="17"/>
        <v>0.20202020202020202</v>
      </c>
      <c r="M221" s="132" t="s">
        <v>546</v>
      </c>
      <c r="N221" s="138">
        <v>44589</v>
      </c>
      <c r="O221" s="54"/>
      <c r="P221" s="54"/>
      <c r="Q221" s="198"/>
      <c r="R221" s="37" t="s">
        <v>845</v>
      </c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60">
        <v>163</v>
      </c>
      <c r="B222" s="161">
        <v>44274</v>
      </c>
      <c r="C222" s="161"/>
      <c r="D222" s="162" t="s">
        <v>354</v>
      </c>
      <c r="E222" s="163" t="s">
        <v>544</v>
      </c>
      <c r="F222" s="133">
        <v>355</v>
      </c>
      <c r="G222" s="163"/>
      <c r="H222" s="163">
        <v>422.5</v>
      </c>
      <c r="I222" s="165">
        <v>420</v>
      </c>
      <c r="J222" s="135" t="s">
        <v>774</v>
      </c>
      <c r="K222" s="136">
        <f t="shared" si="16"/>
        <v>67.5</v>
      </c>
      <c r="L222" s="137">
        <f t="shared" si="17"/>
        <v>0.19014084507042253</v>
      </c>
      <c r="M222" s="132" t="s">
        <v>546</v>
      </c>
      <c r="N222" s="138">
        <v>44361</v>
      </c>
      <c r="O222" s="54"/>
      <c r="P222" s="54"/>
      <c r="R222" s="37" t="s">
        <v>845</v>
      </c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60">
        <v>164</v>
      </c>
      <c r="B223" s="161">
        <v>44295</v>
      </c>
      <c r="C223" s="161"/>
      <c r="D223" s="162" t="s">
        <v>318</v>
      </c>
      <c r="E223" s="163" t="s">
        <v>544</v>
      </c>
      <c r="F223" s="133">
        <v>555</v>
      </c>
      <c r="G223" s="163"/>
      <c r="H223" s="163">
        <v>663</v>
      </c>
      <c r="I223" s="165">
        <v>663</v>
      </c>
      <c r="J223" s="135" t="s">
        <v>775</v>
      </c>
      <c r="K223" s="136">
        <f t="shared" si="16"/>
        <v>108</v>
      </c>
      <c r="L223" s="137">
        <f t="shared" si="17"/>
        <v>0.19459459459459461</v>
      </c>
      <c r="M223" s="132" t="s">
        <v>546</v>
      </c>
      <c r="N223" s="138">
        <v>44321</v>
      </c>
      <c r="O223" s="54"/>
      <c r="P223" s="54"/>
      <c r="Q223" s="198"/>
      <c r="R223" s="37" t="s">
        <v>845</v>
      </c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60">
        <v>165</v>
      </c>
      <c r="B224" s="161">
        <v>44308</v>
      </c>
      <c r="C224" s="161"/>
      <c r="D224" s="162" t="s">
        <v>739</v>
      </c>
      <c r="E224" s="163" t="s">
        <v>544</v>
      </c>
      <c r="F224" s="133">
        <v>126.5</v>
      </c>
      <c r="G224" s="163"/>
      <c r="H224" s="163">
        <v>155</v>
      </c>
      <c r="I224" s="165">
        <v>155</v>
      </c>
      <c r="J224" s="135" t="s">
        <v>630</v>
      </c>
      <c r="K224" s="136">
        <f t="shared" si="16"/>
        <v>28.5</v>
      </c>
      <c r="L224" s="137">
        <f t="shared" si="17"/>
        <v>0.22529644268774704</v>
      </c>
      <c r="M224" s="132" t="s">
        <v>546</v>
      </c>
      <c r="N224" s="138">
        <v>44362</v>
      </c>
      <c r="O224" s="54"/>
      <c r="P224" s="54"/>
      <c r="R224" s="37" t="s">
        <v>845</v>
      </c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39">
        <v>166</v>
      </c>
      <c r="B225" s="170">
        <v>44368</v>
      </c>
      <c r="C225" s="170"/>
      <c r="D225" s="141" t="s">
        <v>776</v>
      </c>
      <c r="E225" s="143" t="s">
        <v>544</v>
      </c>
      <c r="F225" s="171">
        <v>287.5</v>
      </c>
      <c r="G225" s="143"/>
      <c r="H225" s="143">
        <v>245</v>
      </c>
      <c r="I225" s="144">
        <v>344</v>
      </c>
      <c r="J225" s="145" t="s">
        <v>777</v>
      </c>
      <c r="K225" s="146">
        <f t="shared" si="16"/>
        <v>-42.5</v>
      </c>
      <c r="L225" s="147">
        <f t="shared" si="17"/>
        <v>-0.14782608695652175</v>
      </c>
      <c r="M225" s="143" t="s">
        <v>556</v>
      </c>
      <c r="N225" s="140">
        <v>44508</v>
      </c>
      <c r="O225" s="54"/>
      <c r="P225" s="54"/>
      <c r="R225" s="37" t="s">
        <v>845</v>
      </c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60">
        <v>167</v>
      </c>
      <c r="B226" s="161">
        <v>44368</v>
      </c>
      <c r="C226" s="161"/>
      <c r="D226" s="162" t="s">
        <v>458</v>
      </c>
      <c r="E226" s="163" t="s">
        <v>544</v>
      </c>
      <c r="F226" s="133">
        <v>241</v>
      </c>
      <c r="G226" s="163"/>
      <c r="H226" s="163">
        <v>298</v>
      </c>
      <c r="I226" s="165">
        <v>320</v>
      </c>
      <c r="J226" s="135" t="s">
        <v>630</v>
      </c>
      <c r="K226" s="136">
        <f t="shared" si="16"/>
        <v>57</v>
      </c>
      <c r="L226" s="137">
        <f t="shared" si="17"/>
        <v>0.23651452282157676</v>
      </c>
      <c r="M226" s="132" t="s">
        <v>546</v>
      </c>
      <c r="N226" s="138">
        <v>44802</v>
      </c>
      <c r="O226" s="54"/>
      <c r="P226" s="54"/>
      <c r="R226" s="37" t="s">
        <v>845</v>
      </c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60">
        <v>168</v>
      </c>
      <c r="B227" s="161">
        <v>44406</v>
      </c>
      <c r="C227" s="161"/>
      <c r="D227" s="162" t="s">
        <v>739</v>
      </c>
      <c r="E227" s="163" t="s">
        <v>544</v>
      </c>
      <c r="F227" s="133">
        <v>162.5</v>
      </c>
      <c r="G227" s="163"/>
      <c r="H227" s="163">
        <v>200</v>
      </c>
      <c r="I227" s="165">
        <v>200</v>
      </c>
      <c r="J227" s="135" t="s">
        <v>630</v>
      </c>
      <c r="K227" s="136">
        <f t="shared" si="16"/>
        <v>37.5</v>
      </c>
      <c r="L227" s="137">
        <f t="shared" si="17"/>
        <v>0.23076923076923078</v>
      </c>
      <c r="M227" s="132" t="s">
        <v>546</v>
      </c>
      <c r="N227" s="138">
        <v>44802</v>
      </c>
      <c r="O227" s="54"/>
      <c r="P227" s="54"/>
      <c r="R227" s="37" t="s">
        <v>845</v>
      </c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60">
        <v>169</v>
      </c>
      <c r="B228" s="161">
        <v>44462</v>
      </c>
      <c r="C228" s="161"/>
      <c r="D228" s="162" t="s">
        <v>422</v>
      </c>
      <c r="E228" s="163" t="s">
        <v>544</v>
      </c>
      <c r="F228" s="133">
        <v>1235</v>
      </c>
      <c r="G228" s="163"/>
      <c r="H228" s="163">
        <v>1505</v>
      </c>
      <c r="I228" s="165">
        <v>1500</v>
      </c>
      <c r="J228" s="135" t="s">
        <v>630</v>
      </c>
      <c r="K228" s="136">
        <f t="shared" si="16"/>
        <v>270</v>
      </c>
      <c r="L228" s="137">
        <f t="shared" si="17"/>
        <v>0.21862348178137653</v>
      </c>
      <c r="M228" s="132" t="s">
        <v>546</v>
      </c>
      <c r="N228" s="138">
        <v>44564</v>
      </c>
      <c r="O228" s="54"/>
      <c r="P228" s="54"/>
      <c r="R228" s="37" t="s">
        <v>845</v>
      </c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60">
        <v>170</v>
      </c>
      <c r="B229" s="161">
        <v>44480</v>
      </c>
      <c r="C229" s="161"/>
      <c r="D229" s="162" t="s">
        <v>778</v>
      </c>
      <c r="E229" s="163" t="s">
        <v>544</v>
      </c>
      <c r="F229" s="133">
        <v>58.75</v>
      </c>
      <c r="G229" s="163"/>
      <c r="H229" s="163">
        <v>64.25</v>
      </c>
      <c r="I229" s="165"/>
      <c r="J229" s="135" t="s">
        <v>630</v>
      </c>
      <c r="K229" s="136">
        <f t="shared" si="16"/>
        <v>5.5</v>
      </c>
      <c r="L229" s="137">
        <f t="shared" si="17"/>
        <v>9.3617021276595741E-2</v>
      </c>
      <c r="M229" s="132" t="s">
        <v>546</v>
      </c>
      <c r="N229" s="138">
        <v>45322</v>
      </c>
      <c r="O229" s="54"/>
      <c r="P229" s="54"/>
      <c r="R229" s="37" t="s">
        <v>845</v>
      </c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29">
        <v>171</v>
      </c>
      <c r="B230" s="130">
        <v>44481</v>
      </c>
      <c r="C230" s="130"/>
      <c r="D230" s="131" t="s">
        <v>272</v>
      </c>
      <c r="E230" s="132" t="s">
        <v>544</v>
      </c>
      <c r="F230" s="133">
        <v>315</v>
      </c>
      <c r="G230" s="132"/>
      <c r="H230" s="132">
        <v>335</v>
      </c>
      <c r="I230" s="134">
        <v>380</v>
      </c>
      <c r="J230" s="135" t="s">
        <v>819</v>
      </c>
      <c r="K230" s="136">
        <f t="shared" si="16"/>
        <v>20</v>
      </c>
      <c r="L230" s="137">
        <f t="shared" si="17"/>
        <v>6.3492063492063489E-2</v>
      </c>
      <c r="M230" s="132" t="s">
        <v>546</v>
      </c>
      <c r="N230" s="138">
        <v>45297</v>
      </c>
      <c r="O230" s="54"/>
      <c r="P230" s="54"/>
      <c r="R230" s="37" t="s">
        <v>845</v>
      </c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29">
        <v>172</v>
      </c>
      <c r="B231" s="130">
        <v>44481</v>
      </c>
      <c r="C231" s="130"/>
      <c r="D231" s="131" t="s">
        <v>779</v>
      </c>
      <c r="E231" s="132" t="s">
        <v>544</v>
      </c>
      <c r="F231" s="133">
        <v>45.5</v>
      </c>
      <c r="G231" s="132"/>
      <c r="H231" s="132">
        <v>56.5</v>
      </c>
      <c r="I231" s="134">
        <v>56</v>
      </c>
      <c r="J231" s="135" t="s">
        <v>630</v>
      </c>
      <c r="K231" s="136">
        <f t="shared" si="16"/>
        <v>11</v>
      </c>
      <c r="L231" s="137">
        <f t="shared" si="17"/>
        <v>0.24175824175824176</v>
      </c>
      <c r="M231" s="132" t="s">
        <v>546</v>
      </c>
      <c r="N231" s="138">
        <v>44881</v>
      </c>
      <c r="O231" s="54"/>
      <c r="P231" s="54"/>
      <c r="R231" s="37" t="s">
        <v>845</v>
      </c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29">
        <v>173</v>
      </c>
      <c r="B232" s="130">
        <v>44551</v>
      </c>
      <c r="C232" s="130"/>
      <c r="D232" s="131" t="s">
        <v>128</v>
      </c>
      <c r="E232" s="132" t="s">
        <v>544</v>
      </c>
      <c r="F232" s="133">
        <v>2300</v>
      </c>
      <c r="G232" s="132"/>
      <c r="H232" s="132">
        <f>(2820+2200)/2</f>
        <v>2510</v>
      </c>
      <c r="I232" s="134">
        <v>3000</v>
      </c>
      <c r="J232" s="135" t="s">
        <v>780</v>
      </c>
      <c r="K232" s="136">
        <f t="shared" si="16"/>
        <v>210</v>
      </c>
      <c r="L232" s="137">
        <f t="shared" si="17"/>
        <v>9.1304347826086957E-2</v>
      </c>
      <c r="M232" s="132" t="s">
        <v>546</v>
      </c>
      <c r="N232" s="138">
        <v>44649</v>
      </c>
      <c r="O232" s="54"/>
      <c r="P232" s="54"/>
      <c r="R232" s="37" t="s">
        <v>845</v>
      </c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29">
        <v>174</v>
      </c>
      <c r="B233" s="130">
        <v>44606</v>
      </c>
      <c r="C233" s="130"/>
      <c r="D233" s="131" t="s">
        <v>412</v>
      </c>
      <c r="E233" s="132" t="s">
        <v>544</v>
      </c>
      <c r="F233" s="133">
        <v>635</v>
      </c>
      <c r="G233" s="132"/>
      <c r="H233" s="132">
        <v>700</v>
      </c>
      <c r="I233" s="134">
        <v>764</v>
      </c>
      <c r="J233" s="135" t="s">
        <v>805</v>
      </c>
      <c r="K233" s="136">
        <f t="shared" si="16"/>
        <v>65</v>
      </c>
      <c r="L233" s="137">
        <f t="shared" si="17"/>
        <v>0.10236220472440945</v>
      </c>
      <c r="M233" s="132" t="s">
        <v>546</v>
      </c>
      <c r="N233" s="138">
        <v>45159</v>
      </c>
      <c r="O233" s="54"/>
      <c r="P233" s="54"/>
      <c r="R233" s="37" t="s">
        <v>845</v>
      </c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29">
        <v>175</v>
      </c>
      <c r="B234" s="130">
        <v>44613</v>
      </c>
      <c r="C234" s="130"/>
      <c r="D234" s="131" t="s">
        <v>422</v>
      </c>
      <c r="E234" s="132" t="s">
        <v>544</v>
      </c>
      <c r="F234" s="133">
        <v>1255</v>
      </c>
      <c r="G234" s="132"/>
      <c r="H234" s="132">
        <v>1515</v>
      </c>
      <c r="I234" s="134">
        <v>1510</v>
      </c>
      <c r="J234" s="135" t="s">
        <v>630</v>
      </c>
      <c r="K234" s="136">
        <f t="shared" si="16"/>
        <v>260</v>
      </c>
      <c r="L234" s="137">
        <f t="shared" si="17"/>
        <v>0.20717131474103587</v>
      </c>
      <c r="M234" s="132" t="s">
        <v>546</v>
      </c>
      <c r="N234" s="138">
        <v>44834</v>
      </c>
      <c r="O234" s="54"/>
      <c r="P234" s="54"/>
      <c r="R234" s="37" t="s">
        <v>845</v>
      </c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259">
        <v>176</v>
      </c>
      <c r="B235" s="250">
        <v>44670</v>
      </c>
      <c r="C235" s="250"/>
      <c r="D235" s="251" t="s">
        <v>509</v>
      </c>
      <c r="E235" s="252" t="s">
        <v>544</v>
      </c>
      <c r="F235" s="253">
        <v>445</v>
      </c>
      <c r="G235" s="253"/>
      <c r="H235" s="253">
        <v>460</v>
      </c>
      <c r="I235" s="253">
        <v>553</v>
      </c>
      <c r="J235" s="254" t="s">
        <v>839</v>
      </c>
      <c r="K235" s="255">
        <f t="shared" ref="K235" si="18">H235-F235</f>
        <v>15</v>
      </c>
      <c r="L235" s="256">
        <f t="shared" ref="L235" si="19">K235/F235</f>
        <v>3.3707865168539325E-2</v>
      </c>
      <c r="M235" s="257" t="s">
        <v>563</v>
      </c>
      <c r="N235" s="258">
        <v>45397</v>
      </c>
      <c r="O235" s="54"/>
      <c r="P235" s="54"/>
      <c r="R235" s="37" t="s">
        <v>845</v>
      </c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60">
        <v>177</v>
      </c>
      <c r="B236" s="161">
        <v>44746</v>
      </c>
      <c r="C236" s="161"/>
      <c r="D236" s="162" t="s">
        <v>781</v>
      </c>
      <c r="E236" s="163" t="s">
        <v>544</v>
      </c>
      <c r="F236" s="163">
        <v>207.5</v>
      </c>
      <c r="G236" s="163"/>
      <c r="H236" s="163">
        <v>254</v>
      </c>
      <c r="I236" s="165">
        <v>254</v>
      </c>
      <c r="J236" s="135" t="s">
        <v>630</v>
      </c>
      <c r="K236" s="136">
        <f t="shared" ref="K236:K246" si="20">H236-F236</f>
        <v>46.5</v>
      </c>
      <c r="L236" s="137">
        <f t="shared" ref="L236:L246" si="21">K236/F236</f>
        <v>0.22409638554216868</v>
      </c>
      <c r="M236" s="132" t="s">
        <v>546</v>
      </c>
      <c r="N236" s="138">
        <v>44792</v>
      </c>
      <c r="O236" s="54"/>
      <c r="P236" s="54"/>
      <c r="R236" s="37" t="s">
        <v>845</v>
      </c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60">
        <v>178</v>
      </c>
      <c r="B237" s="161">
        <v>44775</v>
      </c>
      <c r="C237" s="161"/>
      <c r="D237" s="162" t="s">
        <v>460</v>
      </c>
      <c r="E237" s="163" t="s">
        <v>544</v>
      </c>
      <c r="F237" s="163">
        <v>31.25</v>
      </c>
      <c r="G237" s="163"/>
      <c r="H237" s="163">
        <v>38.75</v>
      </c>
      <c r="I237" s="165">
        <v>38</v>
      </c>
      <c r="J237" s="135" t="s">
        <v>630</v>
      </c>
      <c r="K237" s="136">
        <f t="shared" si="20"/>
        <v>7.5</v>
      </c>
      <c r="L237" s="137">
        <f t="shared" si="21"/>
        <v>0.24</v>
      </c>
      <c r="M237" s="132" t="s">
        <v>546</v>
      </c>
      <c r="N237" s="138">
        <v>44844</v>
      </c>
      <c r="O237" s="54"/>
      <c r="P237" s="54"/>
      <c r="R237" s="37" t="s">
        <v>845</v>
      </c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60">
        <v>179</v>
      </c>
      <c r="B238" s="161">
        <v>44841</v>
      </c>
      <c r="C238" s="161"/>
      <c r="D238" s="162" t="s">
        <v>782</v>
      </c>
      <c r="E238" s="163" t="s">
        <v>544</v>
      </c>
      <c r="F238" s="133">
        <v>665</v>
      </c>
      <c r="G238" s="163"/>
      <c r="H238" s="163">
        <v>807.5</v>
      </c>
      <c r="I238" s="165">
        <v>840</v>
      </c>
      <c r="J238" s="135" t="s">
        <v>780</v>
      </c>
      <c r="K238" s="136">
        <f t="shared" si="20"/>
        <v>142.5</v>
      </c>
      <c r="L238" s="137">
        <f t="shared" si="21"/>
        <v>0.21428571428571427</v>
      </c>
      <c r="M238" s="132" t="s">
        <v>546</v>
      </c>
      <c r="N238" s="138">
        <v>45097</v>
      </c>
      <c r="O238" s="54"/>
      <c r="P238" s="54"/>
      <c r="R238" s="37" t="s">
        <v>845</v>
      </c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60">
        <v>180</v>
      </c>
      <c r="B239" s="161">
        <v>44844</v>
      </c>
      <c r="C239" s="161"/>
      <c r="D239" s="162" t="s">
        <v>414</v>
      </c>
      <c r="E239" s="163" t="s">
        <v>544</v>
      </c>
      <c r="F239" s="133">
        <v>227.5</v>
      </c>
      <c r="G239" s="163"/>
      <c r="H239" s="163">
        <v>270</v>
      </c>
      <c r="I239" s="165">
        <v>291</v>
      </c>
      <c r="J239" s="135" t="s">
        <v>807</v>
      </c>
      <c r="K239" s="136">
        <f t="shared" si="20"/>
        <v>42.5</v>
      </c>
      <c r="L239" s="137">
        <f t="shared" si="21"/>
        <v>0.18681318681318682</v>
      </c>
      <c r="M239" s="132" t="s">
        <v>546</v>
      </c>
      <c r="N239" s="138">
        <v>45160</v>
      </c>
      <c r="O239" s="54"/>
      <c r="P239" s="54"/>
      <c r="R239" s="37" t="s">
        <v>845</v>
      </c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60">
        <v>181</v>
      </c>
      <c r="B240" s="161">
        <v>44845</v>
      </c>
      <c r="C240" s="161"/>
      <c r="D240" s="162" t="s">
        <v>412</v>
      </c>
      <c r="E240" s="163" t="s">
        <v>544</v>
      </c>
      <c r="F240" s="133">
        <v>555</v>
      </c>
      <c r="G240" s="163"/>
      <c r="H240" s="163">
        <v>700</v>
      </c>
      <c r="I240" s="165">
        <v>765</v>
      </c>
      <c r="J240" s="135" t="s">
        <v>806</v>
      </c>
      <c r="K240" s="136">
        <f t="shared" si="20"/>
        <v>145</v>
      </c>
      <c r="L240" s="137">
        <f t="shared" si="21"/>
        <v>0.26126126126126126</v>
      </c>
      <c r="M240" s="132" t="s">
        <v>546</v>
      </c>
      <c r="N240" s="138">
        <v>45159</v>
      </c>
      <c r="O240" s="54"/>
      <c r="P240" s="54"/>
      <c r="R240" s="37" t="s">
        <v>845</v>
      </c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8" ht="12.75" customHeight="1">
      <c r="A241" s="160">
        <v>182</v>
      </c>
      <c r="B241" s="161">
        <v>44981</v>
      </c>
      <c r="C241" s="161"/>
      <c r="D241" s="162" t="s">
        <v>427</v>
      </c>
      <c r="E241" s="163" t="s">
        <v>544</v>
      </c>
      <c r="F241" s="133">
        <v>1675</v>
      </c>
      <c r="G241" s="163"/>
      <c r="H241" s="163">
        <v>2080</v>
      </c>
      <c r="I241" s="165">
        <v>2080</v>
      </c>
      <c r="J241" s="135" t="s">
        <v>630</v>
      </c>
      <c r="K241" s="136">
        <f t="shared" si="20"/>
        <v>405</v>
      </c>
      <c r="L241" s="137">
        <f t="shared" si="21"/>
        <v>0.2417910447761194</v>
      </c>
      <c r="M241" s="132" t="s">
        <v>546</v>
      </c>
      <c r="N241" s="138">
        <v>45119</v>
      </c>
      <c r="O241" s="54"/>
      <c r="P241" s="54"/>
      <c r="R241" s="37" t="s">
        <v>845</v>
      </c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8" ht="12.75" customHeight="1">
      <c r="A242" s="160">
        <v>183</v>
      </c>
      <c r="B242" s="161">
        <v>44986</v>
      </c>
      <c r="C242" s="161"/>
      <c r="D242" s="162" t="s">
        <v>460</v>
      </c>
      <c r="E242" s="163" t="s">
        <v>544</v>
      </c>
      <c r="F242" s="133">
        <v>57.5</v>
      </c>
      <c r="G242" s="163"/>
      <c r="H242" s="163">
        <v>120</v>
      </c>
      <c r="I242" s="165">
        <v>120</v>
      </c>
      <c r="J242" s="135" t="s">
        <v>630</v>
      </c>
      <c r="K242" s="136">
        <f t="shared" si="20"/>
        <v>62.5</v>
      </c>
      <c r="L242" s="137">
        <f t="shared" si="21"/>
        <v>1.0869565217391304</v>
      </c>
      <c r="M242" s="132" t="s">
        <v>546</v>
      </c>
      <c r="N242" s="138">
        <v>45049</v>
      </c>
      <c r="O242" s="54"/>
      <c r="P242" s="54"/>
      <c r="R242" s="37" t="s">
        <v>845</v>
      </c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8" ht="12.75" customHeight="1">
      <c r="A243" s="160">
        <v>184</v>
      </c>
      <c r="B243" s="161">
        <v>45008</v>
      </c>
      <c r="C243" s="161"/>
      <c r="D243" s="162" t="s">
        <v>474</v>
      </c>
      <c r="E243" s="163" t="s">
        <v>544</v>
      </c>
      <c r="F243" s="133">
        <v>2765</v>
      </c>
      <c r="G243" s="163"/>
      <c r="H243" s="163">
        <v>3547.5</v>
      </c>
      <c r="I243" s="165">
        <v>3523</v>
      </c>
      <c r="J243" s="135" t="s">
        <v>630</v>
      </c>
      <c r="K243" s="136">
        <f t="shared" si="20"/>
        <v>782.5</v>
      </c>
      <c r="L243" s="137">
        <f t="shared" si="21"/>
        <v>0.28300180831826399</v>
      </c>
      <c r="M243" s="132" t="s">
        <v>546</v>
      </c>
      <c r="N243" s="138">
        <v>45177</v>
      </c>
      <c r="O243" s="54"/>
      <c r="P243" s="54"/>
      <c r="R243" s="37"/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8" ht="12.75" customHeight="1">
      <c r="A244" s="160">
        <v>185</v>
      </c>
      <c r="B244" s="161">
        <v>45027</v>
      </c>
      <c r="C244" s="161"/>
      <c r="D244" s="162" t="s">
        <v>783</v>
      </c>
      <c r="E244" s="163" t="s">
        <v>544</v>
      </c>
      <c r="F244" s="163">
        <v>460</v>
      </c>
      <c r="G244" s="163"/>
      <c r="H244" s="163">
        <v>825</v>
      </c>
      <c r="I244" s="165">
        <v>810</v>
      </c>
      <c r="J244" s="135" t="s">
        <v>630</v>
      </c>
      <c r="K244" s="136">
        <f t="shared" si="20"/>
        <v>365</v>
      </c>
      <c r="L244" s="137">
        <f t="shared" si="21"/>
        <v>0.79347826086956519</v>
      </c>
      <c r="M244" s="132" t="s">
        <v>546</v>
      </c>
      <c r="N244" s="138">
        <v>45155</v>
      </c>
      <c r="O244" s="54"/>
      <c r="P244" s="54"/>
      <c r="R244" s="37"/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8" ht="12.75" customHeight="1">
      <c r="A245" s="160">
        <v>186</v>
      </c>
      <c r="B245" s="161">
        <v>45050</v>
      </c>
      <c r="C245" s="161"/>
      <c r="D245" s="162" t="s">
        <v>41</v>
      </c>
      <c r="E245" s="163" t="s">
        <v>544</v>
      </c>
      <c r="F245" s="163">
        <v>3630</v>
      </c>
      <c r="G245" s="163"/>
      <c r="H245" s="163">
        <v>5150</v>
      </c>
      <c r="I245" s="165">
        <v>5040</v>
      </c>
      <c r="J245" s="135" t="s">
        <v>630</v>
      </c>
      <c r="K245" s="136">
        <f t="shared" si="20"/>
        <v>1520</v>
      </c>
      <c r="L245" s="137">
        <f t="shared" si="21"/>
        <v>0.41873278236914602</v>
      </c>
      <c r="M245" s="132" t="s">
        <v>546</v>
      </c>
      <c r="N245" s="138">
        <v>45344</v>
      </c>
      <c r="O245" s="54"/>
      <c r="P245" s="54"/>
      <c r="R245" s="37"/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8" ht="12.75" customHeight="1">
      <c r="A246" s="160">
        <v>187</v>
      </c>
      <c r="B246" s="161">
        <v>45075</v>
      </c>
      <c r="C246" s="161"/>
      <c r="D246" s="162" t="s">
        <v>784</v>
      </c>
      <c r="E246" s="163" t="s">
        <v>544</v>
      </c>
      <c r="F246" s="133">
        <v>585</v>
      </c>
      <c r="G246" s="163"/>
      <c r="H246" s="163">
        <v>732</v>
      </c>
      <c r="I246" s="165">
        <v>732</v>
      </c>
      <c r="J246" s="135" t="s">
        <v>630</v>
      </c>
      <c r="K246" s="136">
        <f t="shared" si="20"/>
        <v>147</v>
      </c>
      <c r="L246" s="137">
        <f t="shared" si="21"/>
        <v>0.25128205128205128</v>
      </c>
      <c r="M246" s="132" t="s">
        <v>546</v>
      </c>
      <c r="N246" s="138">
        <v>45152</v>
      </c>
      <c r="O246" s="54"/>
      <c r="P246" s="54"/>
      <c r="R246" s="37"/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  <c r="AF246" s="37"/>
      <c r="AG246" s="54"/>
      <c r="AI246" s="37"/>
      <c r="AK246" s="37"/>
      <c r="AL246" s="54"/>
    </row>
    <row r="247" spans="1:38" ht="12.75" customHeight="1">
      <c r="A247" s="160">
        <v>188</v>
      </c>
      <c r="B247" s="161">
        <v>45078</v>
      </c>
      <c r="C247" s="161"/>
      <c r="D247" s="162" t="s">
        <v>499</v>
      </c>
      <c r="E247" s="163" t="s">
        <v>544</v>
      </c>
      <c r="F247" s="133">
        <v>3310</v>
      </c>
      <c r="G247" s="163"/>
      <c r="H247" s="163">
        <v>4300</v>
      </c>
      <c r="I247" s="165">
        <v>4300</v>
      </c>
      <c r="J247" s="135" t="s">
        <v>630</v>
      </c>
      <c r="K247" s="136">
        <f t="shared" ref="K247" si="22">H247-F247</f>
        <v>990</v>
      </c>
      <c r="L247" s="137">
        <f t="shared" ref="L247" si="23">K247/F247</f>
        <v>0.29909365558912387</v>
      </c>
      <c r="M247" s="132" t="s">
        <v>546</v>
      </c>
      <c r="N247" s="138">
        <v>45436</v>
      </c>
      <c r="O247" s="54"/>
      <c r="P247" s="54"/>
      <c r="R247" s="37"/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  <c r="AF247" s="37"/>
      <c r="AG247" s="54"/>
      <c r="AI247" s="37"/>
      <c r="AK247" s="37"/>
      <c r="AL247" s="54"/>
    </row>
    <row r="248" spans="1:38" ht="12.75" customHeight="1">
      <c r="A248" s="160">
        <v>189</v>
      </c>
      <c r="B248" s="161">
        <v>45103</v>
      </c>
      <c r="C248" s="161"/>
      <c r="D248" s="162" t="s">
        <v>802</v>
      </c>
      <c r="E248" s="163" t="s">
        <v>544</v>
      </c>
      <c r="F248" s="133">
        <v>282.5</v>
      </c>
      <c r="G248" s="163"/>
      <c r="H248" s="163">
        <v>383</v>
      </c>
      <c r="I248" s="165">
        <v>383</v>
      </c>
      <c r="J248" s="135" t="s">
        <v>630</v>
      </c>
      <c r="K248" s="136">
        <f>H248-F248</f>
        <v>100.5</v>
      </c>
      <c r="L248" s="137">
        <f>K248/F248</f>
        <v>0.35575221238938054</v>
      </c>
      <c r="M248" s="132" t="s">
        <v>546</v>
      </c>
      <c r="N248" s="138">
        <v>45265</v>
      </c>
      <c r="O248" s="54"/>
      <c r="P248" s="54"/>
      <c r="R248" s="37"/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  <c r="AF248" s="37"/>
      <c r="AG248" s="54"/>
      <c r="AI248" s="37"/>
      <c r="AK248" s="37"/>
      <c r="AL248" s="54"/>
    </row>
    <row r="249" spans="1:38" ht="12.75" customHeight="1">
      <c r="A249" s="160">
        <v>190</v>
      </c>
      <c r="B249" s="161">
        <v>45120</v>
      </c>
      <c r="C249" s="161"/>
      <c r="D249" s="162" t="s">
        <v>498</v>
      </c>
      <c r="E249" s="163" t="s">
        <v>544</v>
      </c>
      <c r="F249" s="133">
        <v>2312.5</v>
      </c>
      <c r="G249" s="163"/>
      <c r="H249" s="163">
        <v>2935</v>
      </c>
      <c r="I249" s="165">
        <v>2935</v>
      </c>
      <c r="J249" s="135" t="s">
        <v>630</v>
      </c>
      <c r="K249" s="136">
        <f>H249-F249</f>
        <v>622.5</v>
      </c>
      <c r="L249" s="137">
        <f>K249/F249</f>
        <v>0.26918918918918922</v>
      </c>
      <c r="M249" s="132" t="s">
        <v>546</v>
      </c>
      <c r="N249" s="138">
        <v>45177</v>
      </c>
      <c r="O249" s="54"/>
      <c r="P249" s="54"/>
      <c r="R249" s="37"/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  <c r="AF249" s="37"/>
      <c r="AG249" s="54"/>
      <c r="AI249" s="37"/>
      <c r="AK249" s="37"/>
      <c r="AL249" s="54"/>
    </row>
    <row r="250" spans="1:38" ht="12.75" customHeight="1">
      <c r="A250" s="160">
        <v>191</v>
      </c>
      <c r="B250" s="161">
        <v>45125</v>
      </c>
      <c r="C250" s="161"/>
      <c r="D250" s="162" t="s">
        <v>198</v>
      </c>
      <c r="E250" s="163" t="s">
        <v>544</v>
      </c>
      <c r="F250" s="133">
        <v>3980</v>
      </c>
      <c r="G250" s="163"/>
      <c r="H250" s="163">
        <v>4895</v>
      </c>
      <c r="I250" s="165">
        <v>4895</v>
      </c>
      <c r="J250" s="135" t="s">
        <v>630</v>
      </c>
      <c r="K250" s="136">
        <f>H250-F250</f>
        <v>915</v>
      </c>
      <c r="L250" s="137">
        <f>K250/F250</f>
        <v>0.22989949748743718</v>
      </c>
      <c r="M250" s="132" t="s">
        <v>546</v>
      </c>
      <c r="N250" s="138">
        <v>45155</v>
      </c>
      <c r="O250" s="54"/>
      <c r="P250" s="54"/>
      <c r="R250" s="37"/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  <c r="AG250" s="54"/>
      <c r="AI250" s="37"/>
      <c r="AL250" s="54"/>
    </row>
    <row r="251" spans="1:38" ht="12.75" customHeight="1">
      <c r="A251" s="160">
        <v>192</v>
      </c>
      <c r="B251" s="161">
        <v>45145</v>
      </c>
      <c r="C251" s="161"/>
      <c r="D251" s="162" t="s">
        <v>804</v>
      </c>
      <c r="E251" s="163" t="s">
        <v>544</v>
      </c>
      <c r="F251" s="133">
        <v>565</v>
      </c>
      <c r="G251" s="163"/>
      <c r="H251" s="163">
        <v>725</v>
      </c>
      <c r="I251" s="165">
        <v>725</v>
      </c>
      <c r="J251" s="135" t="s">
        <v>630</v>
      </c>
      <c r="K251" s="136">
        <f>H251-F251</f>
        <v>160</v>
      </c>
      <c r="L251" s="137">
        <f>K251/F251</f>
        <v>0.2831858407079646</v>
      </c>
      <c r="M251" s="132" t="s">
        <v>546</v>
      </c>
      <c r="N251" s="138">
        <v>45169</v>
      </c>
      <c r="O251" s="54"/>
      <c r="P251" s="54"/>
      <c r="R251" s="37"/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  <c r="AG251" s="54"/>
      <c r="AI251" s="37"/>
      <c r="AL251" s="54"/>
    </row>
    <row r="252" spans="1:38" ht="12.75" customHeight="1">
      <c r="A252" s="232">
        <v>193</v>
      </c>
      <c r="B252" s="233">
        <v>45167</v>
      </c>
      <c r="C252" s="233"/>
      <c r="D252" s="234" t="s">
        <v>808</v>
      </c>
      <c r="E252" s="235" t="s">
        <v>544</v>
      </c>
      <c r="F252" s="133">
        <v>700</v>
      </c>
      <c r="G252" s="235"/>
      <c r="H252" s="235">
        <v>950</v>
      </c>
      <c r="I252" s="236">
        <v>950</v>
      </c>
      <c r="J252" s="237" t="s">
        <v>630</v>
      </c>
      <c r="K252" s="136">
        <f>H252-F252</f>
        <v>250</v>
      </c>
      <c r="L252" s="137">
        <f>K252/F252</f>
        <v>0.35714285714285715</v>
      </c>
      <c r="M252" s="132" t="s">
        <v>546</v>
      </c>
      <c r="N252" s="138">
        <v>45261</v>
      </c>
      <c r="O252" s="54"/>
      <c r="P252" s="54"/>
      <c r="R252" s="37"/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  <c r="AG252" s="54"/>
      <c r="AI252" s="37"/>
      <c r="AL252" s="54"/>
    </row>
    <row r="253" spans="1:38" ht="12.75" customHeight="1">
      <c r="A253" s="178">
        <v>194</v>
      </c>
      <c r="B253" s="179">
        <v>45184</v>
      </c>
      <c r="C253" s="53"/>
      <c r="D253" s="53" t="s">
        <v>501</v>
      </c>
      <c r="E253" s="180" t="s">
        <v>544</v>
      </c>
      <c r="F253" s="51" t="s">
        <v>809</v>
      </c>
      <c r="G253" s="51"/>
      <c r="H253" s="51"/>
      <c r="I253" s="51">
        <v>480</v>
      </c>
      <c r="J253" s="51" t="s">
        <v>545</v>
      </c>
      <c r="K253" s="51"/>
      <c r="L253" s="51"/>
      <c r="M253" s="51"/>
      <c r="N253" s="51"/>
      <c r="O253" s="54"/>
      <c r="P253" s="54"/>
      <c r="R253" s="37" t="s">
        <v>847</v>
      </c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  <c r="AG253" s="54"/>
      <c r="AI253" s="37"/>
      <c r="AL253" s="54"/>
    </row>
    <row r="254" spans="1:38" ht="12.75" customHeight="1">
      <c r="A254" s="232">
        <v>195</v>
      </c>
      <c r="B254" s="233">
        <v>45203</v>
      </c>
      <c r="C254" s="233"/>
      <c r="D254" s="234" t="s">
        <v>171</v>
      </c>
      <c r="E254" s="235" t="s">
        <v>544</v>
      </c>
      <c r="F254" s="133">
        <v>992.5</v>
      </c>
      <c r="G254" s="235"/>
      <c r="H254" s="235">
        <v>1198</v>
      </c>
      <c r="I254" s="236">
        <v>1198</v>
      </c>
      <c r="J254" s="237" t="s">
        <v>630</v>
      </c>
      <c r="K254" s="136">
        <f>H254-F254</f>
        <v>205.5</v>
      </c>
      <c r="L254" s="137">
        <f>K254/F254</f>
        <v>0.2070528967254408</v>
      </c>
      <c r="M254" s="132" t="s">
        <v>546</v>
      </c>
      <c r="N254" s="138">
        <v>45392</v>
      </c>
      <c r="O254" s="54"/>
      <c r="P254" s="54"/>
      <c r="R254" s="37" t="s">
        <v>847</v>
      </c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  <c r="AG254" s="54"/>
      <c r="AI254" s="37"/>
      <c r="AL254" s="54"/>
    </row>
    <row r="255" spans="1:38" ht="12.75" customHeight="1">
      <c r="A255" s="232">
        <v>196</v>
      </c>
      <c r="B255" s="233">
        <v>45216</v>
      </c>
      <c r="C255" s="233"/>
      <c r="D255" s="234" t="s">
        <v>104</v>
      </c>
      <c r="E255" s="235" t="s">
        <v>544</v>
      </c>
      <c r="F255" s="133">
        <v>5425</v>
      </c>
      <c r="G255" s="235"/>
      <c r="H255" s="235">
        <v>6880</v>
      </c>
      <c r="I255" s="236">
        <v>6870</v>
      </c>
      <c r="J255" s="237" t="s">
        <v>630</v>
      </c>
      <c r="K255" s="136">
        <f>H255-F255</f>
        <v>1455</v>
      </c>
      <c r="L255" s="137">
        <f>K255/F255</f>
        <v>0.26820276497695855</v>
      </c>
      <c r="M255" s="132" t="s">
        <v>546</v>
      </c>
      <c r="N255" s="138">
        <v>45342</v>
      </c>
      <c r="O255" s="54"/>
      <c r="P255" s="54"/>
      <c r="R255" s="37" t="s">
        <v>847</v>
      </c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  <c r="AG255" s="54"/>
      <c r="AI255" s="37"/>
      <c r="AL255" s="54"/>
    </row>
    <row r="256" spans="1:38" ht="12.75" customHeight="1">
      <c r="A256" s="232">
        <v>197</v>
      </c>
      <c r="B256" s="233">
        <v>45216</v>
      </c>
      <c r="C256" s="233"/>
      <c r="D256" s="234" t="s">
        <v>810</v>
      </c>
      <c r="E256" s="235" t="s">
        <v>544</v>
      </c>
      <c r="F256" s="133">
        <v>1090</v>
      </c>
      <c r="G256" s="235"/>
      <c r="H256" s="235">
        <v>1415</v>
      </c>
      <c r="I256" s="236">
        <v>1415</v>
      </c>
      <c r="J256" s="237" t="s">
        <v>630</v>
      </c>
      <c r="K256" s="136">
        <f>H256-F256</f>
        <v>325</v>
      </c>
      <c r="L256" s="137">
        <f>K256/F256</f>
        <v>0.29816513761467889</v>
      </c>
      <c r="M256" s="132" t="s">
        <v>546</v>
      </c>
      <c r="N256" s="138">
        <v>45282</v>
      </c>
      <c r="O256" s="54"/>
      <c r="P256" s="54"/>
      <c r="R256" s="37" t="s">
        <v>847</v>
      </c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  <c r="AG256" s="54"/>
      <c r="AI256" s="37"/>
      <c r="AL256" s="54"/>
    </row>
    <row r="257" spans="1:38" ht="12.75" customHeight="1">
      <c r="A257" s="232">
        <v>198</v>
      </c>
      <c r="B257" s="233">
        <v>45236</v>
      </c>
      <c r="C257" s="233"/>
      <c r="D257" s="234" t="s">
        <v>813</v>
      </c>
      <c r="E257" s="235" t="s">
        <v>544</v>
      </c>
      <c r="F257" s="133">
        <v>1270</v>
      </c>
      <c r="G257" s="235"/>
      <c r="H257" s="235">
        <v>1613</v>
      </c>
      <c r="I257" s="236">
        <v>1613</v>
      </c>
      <c r="J257" s="237" t="s">
        <v>630</v>
      </c>
      <c r="K257" s="136">
        <f>H257-F257</f>
        <v>343</v>
      </c>
      <c r="L257" s="137">
        <f>K257/F257</f>
        <v>0.27007874015748029</v>
      </c>
      <c r="M257" s="132" t="s">
        <v>546</v>
      </c>
      <c r="N257" s="138">
        <v>45246</v>
      </c>
      <c r="O257" s="54"/>
      <c r="P257" s="54"/>
      <c r="R257" s="37" t="s">
        <v>847</v>
      </c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  <c r="AG257" s="54"/>
      <c r="AI257" s="37"/>
      <c r="AL257" s="54"/>
    </row>
    <row r="258" spans="1:38" ht="12.75" customHeight="1">
      <c r="A258" s="232">
        <v>199</v>
      </c>
      <c r="B258" s="233">
        <v>45251</v>
      </c>
      <c r="C258" s="233"/>
      <c r="D258" s="234" t="s">
        <v>814</v>
      </c>
      <c r="E258" s="235" t="s">
        <v>544</v>
      </c>
      <c r="F258" s="133">
        <v>807.5</v>
      </c>
      <c r="G258" s="235"/>
      <c r="H258" s="235">
        <v>1490</v>
      </c>
      <c r="I258" s="236">
        <v>1490</v>
      </c>
      <c r="J258" s="237" t="s">
        <v>630</v>
      </c>
      <c r="K258" s="136">
        <f>H258-F258</f>
        <v>682.5</v>
      </c>
      <c r="L258" s="137">
        <f>K258/F258</f>
        <v>0.84520123839009287</v>
      </c>
      <c r="M258" s="132" t="s">
        <v>546</v>
      </c>
      <c r="N258" s="138">
        <v>45479</v>
      </c>
      <c r="O258" s="54"/>
      <c r="P258" s="54"/>
      <c r="R258" s="37" t="s">
        <v>847</v>
      </c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  <c r="AG258" s="54"/>
      <c r="AI258" s="37"/>
      <c r="AL258" s="54"/>
    </row>
    <row r="259" spans="1:38" ht="12.75" customHeight="1">
      <c r="A259" s="178">
        <v>200</v>
      </c>
      <c r="B259" s="179">
        <v>45254</v>
      </c>
      <c r="C259" s="53"/>
      <c r="D259" s="53" t="s">
        <v>813</v>
      </c>
      <c r="E259" s="180" t="s">
        <v>544</v>
      </c>
      <c r="F259" s="51" t="s">
        <v>815</v>
      </c>
      <c r="G259" s="51"/>
      <c r="H259" s="51"/>
      <c r="I259" s="51">
        <v>1806</v>
      </c>
      <c r="J259" s="51" t="s">
        <v>545</v>
      </c>
      <c r="K259" s="51"/>
      <c r="L259" s="51"/>
      <c r="M259" s="51"/>
      <c r="N259" s="51"/>
      <c r="O259" s="54"/>
      <c r="P259" s="54"/>
      <c r="R259" s="37" t="s">
        <v>847</v>
      </c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  <c r="AG259" s="54"/>
      <c r="AI259" s="37"/>
      <c r="AL259" s="54"/>
    </row>
    <row r="260" spans="1:38" ht="12.75" customHeight="1">
      <c r="A260" s="232">
        <v>201</v>
      </c>
      <c r="B260" s="233">
        <v>45265</v>
      </c>
      <c r="C260" s="233"/>
      <c r="D260" s="234" t="s">
        <v>502</v>
      </c>
      <c r="E260" s="235" t="s">
        <v>544</v>
      </c>
      <c r="F260" s="133">
        <v>435</v>
      </c>
      <c r="G260" s="235"/>
      <c r="H260" s="235">
        <v>558</v>
      </c>
      <c r="I260" s="236">
        <v>558</v>
      </c>
      <c r="J260" s="237" t="s">
        <v>630</v>
      </c>
      <c r="K260" s="136">
        <f>H260-F260</f>
        <v>123</v>
      </c>
      <c r="L260" s="137">
        <f>K260/F260</f>
        <v>0.28275862068965518</v>
      </c>
      <c r="M260" s="132" t="s">
        <v>546</v>
      </c>
      <c r="N260" s="138">
        <v>45378</v>
      </c>
      <c r="O260" s="54"/>
      <c r="P260" s="54"/>
      <c r="R260" s="37" t="s">
        <v>847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  <c r="AG260" s="54"/>
      <c r="AI260" s="37"/>
      <c r="AL260" s="54"/>
    </row>
    <row r="261" spans="1:38" ht="12.75" customHeight="1">
      <c r="A261" s="232">
        <v>202</v>
      </c>
      <c r="B261" s="233">
        <v>45272</v>
      </c>
      <c r="C261" s="233"/>
      <c r="D261" s="234" t="s">
        <v>816</v>
      </c>
      <c r="E261" s="235" t="s">
        <v>544</v>
      </c>
      <c r="F261" s="133">
        <v>4225</v>
      </c>
      <c r="G261" s="235"/>
      <c r="H261" s="235">
        <v>5512</v>
      </c>
      <c r="I261" s="236">
        <v>5512</v>
      </c>
      <c r="J261" s="237" t="s">
        <v>630</v>
      </c>
      <c r="K261" s="136">
        <f>H261-F261</f>
        <v>1287</v>
      </c>
      <c r="L261" s="137">
        <f>K261/F261</f>
        <v>0.30461538461538462</v>
      </c>
      <c r="M261" s="132" t="s">
        <v>546</v>
      </c>
      <c r="N261" s="138">
        <v>45329</v>
      </c>
      <c r="O261" s="54"/>
      <c r="P261" s="54"/>
      <c r="R261" s="37" t="s">
        <v>847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  <c r="AG261" s="54"/>
      <c r="AI261" s="37"/>
      <c r="AL261" s="54"/>
    </row>
    <row r="262" spans="1:38" ht="12.75" customHeight="1">
      <c r="A262" s="178">
        <v>203</v>
      </c>
      <c r="B262" s="179">
        <v>45292</v>
      </c>
      <c r="C262" s="53"/>
      <c r="D262" s="53" t="s">
        <v>308</v>
      </c>
      <c r="E262" s="180" t="s">
        <v>544</v>
      </c>
      <c r="F262" s="51" t="s">
        <v>817</v>
      </c>
      <c r="G262" s="51"/>
      <c r="H262" s="51"/>
      <c r="I262" s="51">
        <v>4909</v>
      </c>
      <c r="J262" s="51" t="s">
        <v>545</v>
      </c>
      <c r="K262" s="51"/>
      <c r="L262" s="51"/>
      <c r="M262" s="51"/>
      <c r="N262" s="51"/>
      <c r="O262" s="54"/>
      <c r="P262" s="54"/>
      <c r="R262" s="37" t="s">
        <v>847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  <c r="AG262" s="54"/>
      <c r="AI262" s="37"/>
      <c r="AL262" s="54"/>
    </row>
    <row r="263" spans="1:38" ht="12.75" customHeight="1">
      <c r="A263" s="178">
        <v>204</v>
      </c>
      <c r="B263" s="179">
        <v>45294</v>
      </c>
      <c r="C263" s="53"/>
      <c r="D263" s="53" t="s">
        <v>500</v>
      </c>
      <c r="E263" s="180" t="s">
        <v>544</v>
      </c>
      <c r="F263" s="51" t="s">
        <v>818</v>
      </c>
      <c r="G263" s="51"/>
      <c r="H263" s="51"/>
      <c r="I263" s="51">
        <v>1080</v>
      </c>
      <c r="J263" s="51" t="s">
        <v>545</v>
      </c>
      <c r="K263" s="51"/>
      <c r="L263" s="51"/>
      <c r="M263" s="51"/>
      <c r="N263" s="51"/>
      <c r="O263" s="54"/>
      <c r="P263" s="54"/>
      <c r="R263" s="37" t="s">
        <v>847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  <c r="AG263" s="54"/>
      <c r="AI263" s="37"/>
      <c r="AL263" s="54"/>
    </row>
    <row r="264" spans="1:38" ht="12.75" customHeight="1">
      <c r="A264" s="178">
        <v>205</v>
      </c>
      <c r="B264" s="179">
        <v>45315</v>
      </c>
      <c r="C264" s="53"/>
      <c r="D264" s="53" t="s">
        <v>309</v>
      </c>
      <c r="E264" s="180" t="s">
        <v>544</v>
      </c>
      <c r="F264" s="51" t="s">
        <v>820</v>
      </c>
      <c r="G264" s="51"/>
      <c r="H264" s="51"/>
      <c r="I264" s="51">
        <v>2077</v>
      </c>
      <c r="J264" s="51" t="s">
        <v>545</v>
      </c>
      <c r="K264" s="51"/>
      <c r="L264" s="51"/>
      <c r="M264" s="51"/>
      <c r="N264" s="51"/>
      <c r="O264" s="54"/>
      <c r="P264" s="54"/>
      <c r="R264" s="37" t="s">
        <v>847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  <c r="AG264" s="54"/>
      <c r="AI264" s="37"/>
      <c r="AL264" s="54"/>
    </row>
    <row r="265" spans="1:38" ht="12.75" customHeight="1">
      <c r="A265" s="178">
        <v>206</v>
      </c>
      <c r="B265" s="179">
        <v>45320</v>
      </c>
      <c r="C265" s="53"/>
      <c r="D265" s="53" t="s">
        <v>821</v>
      </c>
      <c r="E265" s="180" t="s">
        <v>544</v>
      </c>
      <c r="F265" s="51" t="s">
        <v>822</v>
      </c>
      <c r="G265" s="51"/>
      <c r="H265" s="51"/>
      <c r="I265" s="51">
        <v>2906</v>
      </c>
      <c r="J265" s="51" t="s">
        <v>545</v>
      </c>
      <c r="K265" s="51"/>
      <c r="L265" s="51"/>
      <c r="M265" s="51"/>
      <c r="N265" s="51"/>
      <c r="O265" s="54"/>
      <c r="P265" s="54"/>
      <c r="R265" s="37" t="s">
        <v>847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  <c r="AG265" s="54"/>
      <c r="AI265" s="37"/>
      <c r="AL265" s="54"/>
    </row>
    <row r="266" spans="1:38" ht="12.75" customHeight="1">
      <c r="A266" s="232">
        <v>207</v>
      </c>
      <c r="B266" s="233">
        <v>45331</v>
      </c>
      <c r="C266" s="233"/>
      <c r="D266" s="234" t="s">
        <v>498</v>
      </c>
      <c r="E266" s="235" t="s">
        <v>544</v>
      </c>
      <c r="F266" s="133">
        <v>3270</v>
      </c>
      <c r="G266" s="235"/>
      <c r="H266" s="235">
        <v>4096</v>
      </c>
      <c r="I266" s="236">
        <v>4096</v>
      </c>
      <c r="J266" s="237" t="s">
        <v>630</v>
      </c>
      <c r="K266" s="136">
        <f>H266-F266</f>
        <v>826</v>
      </c>
      <c r="L266" s="137">
        <f>K266/F266</f>
        <v>0.25259938837920487</v>
      </c>
      <c r="M266" s="132" t="s">
        <v>546</v>
      </c>
      <c r="N266" s="138">
        <v>45377</v>
      </c>
      <c r="O266" s="54"/>
      <c r="P266" s="54"/>
      <c r="R266" s="37" t="s">
        <v>848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  <c r="AG266" s="54"/>
      <c r="AI266" s="37"/>
      <c r="AL266" s="54"/>
    </row>
    <row r="267" spans="1:38" ht="12.75" customHeight="1">
      <c r="A267" s="178">
        <v>208</v>
      </c>
      <c r="B267" s="179">
        <v>45345</v>
      </c>
      <c r="C267" s="53"/>
      <c r="D267" s="53" t="s">
        <v>59</v>
      </c>
      <c r="E267" s="180" t="s">
        <v>544</v>
      </c>
      <c r="F267" s="51" t="s">
        <v>837</v>
      </c>
      <c r="G267" s="51"/>
      <c r="H267" s="51"/>
      <c r="I267" s="51">
        <v>2627</v>
      </c>
      <c r="J267" s="51" t="s">
        <v>545</v>
      </c>
      <c r="K267" s="51"/>
      <c r="L267" s="51"/>
      <c r="M267" s="51"/>
      <c r="N267" s="53"/>
      <c r="O267" s="54"/>
      <c r="P267" s="54"/>
      <c r="R267" s="37" t="s">
        <v>848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  <c r="AG267" s="54"/>
      <c r="AI267" s="37"/>
      <c r="AL267" s="54"/>
    </row>
    <row r="268" spans="1:38" ht="12.75" customHeight="1">
      <c r="A268" s="232">
        <v>209</v>
      </c>
      <c r="B268" s="233">
        <v>45356</v>
      </c>
      <c r="C268" s="233"/>
      <c r="D268" s="234" t="s">
        <v>808</v>
      </c>
      <c r="E268" s="235" t="s">
        <v>544</v>
      </c>
      <c r="F268" s="133">
        <v>925</v>
      </c>
      <c r="G268" s="235"/>
      <c r="H268" s="235">
        <v>1170</v>
      </c>
      <c r="I268" s="236">
        <v>1170</v>
      </c>
      <c r="J268" s="237" t="s">
        <v>630</v>
      </c>
      <c r="K268" s="136">
        <f>H268-F268</f>
        <v>245</v>
      </c>
      <c r="L268" s="137">
        <f>K268/F268</f>
        <v>0.26486486486486488</v>
      </c>
      <c r="M268" s="132" t="s">
        <v>546</v>
      </c>
      <c r="N268" s="138">
        <v>45435</v>
      </c>
      <c r="O268" s="54"/>
      <c r="P268" s="54"/>
      <c r="R268" s="37" t="s">
        <v>847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  <c r="AG268" s="54"/>
      <c r="AI268" s="37"/>
      <c r="AL268" s="54"/>
    </row>
    <row r="269" spans="1:38" ht="12.75" customHeight="1">
      <c r="A269" s="232">
        <v>210</v>
      </c>
      <c r="B269" s="233">
        <v>45372</v>
      </c>
      <c r="C269" s="233"/>
      <c r="D269" s="234" t="s">
        <v>474</v>
      </c>
      <c r="E269" s="235" t="s">
        <v>544</v>
      </c>
      <c r="F269" s="133">
        <v>2910</v>
      </c>
      <c r="G269" s="235"/>
      <c r="H269" s="235">
        <v>3696</v>
      </c>
      <c r="I269" s="236">
        <v>3696</v>
      </c>
      <c r="J269" s="237" t="s">
        <v>630</v>
      </c>
      <c r="K269" s="136">
        <f>H269-F269</f>
        <v>786</v>
      </c>
      <c r="L269" s="137">
        <f>K269/F269</f>
        <v>0.27010309278350514</v>
      </c>
      <c r="M269" s="132" t="s">
        <v>546</v>
      </c>
      <c r="N269" s="138">
        <v>45412</v>
      </c>
      <c r="O269" s="54"/>
      <c r="P269" s="54"/>
      <c r="R269" s="37" t="s">
        <v>848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  <c r="AG269" s="54"/>
      <c r="AI269" s="37"/>
      <c r="AL269" s="54"/>
    </row>
    <row r="270" spans="1:38" ht="12.75" customHeight="1">
      <c r="A270" s="232">
        <v>211</v>
      </c>
      <c r="B270" s="233">
        <v>45387</v>
      </c>
      <c r="C270" s="233"/>
      <c r="D270" s="234" t="s">
        <v>504</v>
      </c>
      <c r="E270" s="235" t="s">
        <v>544</v>
      </c>
      <c r="F270" s="133">
        <v>735</v>
      </c>
      <c r="G270" s="235"/>
      <c r="H270" s="235">
        <v>938</v>
      </c>
      <c r="I270" s="236">
        <v>938</v>
      </c>
      <c r="J270" s="237" t="s">
        <v>630</v>
      </c>
      <c r="K270" s="136">
        <f>H270-F270</f>
        <v>203</v>
      </c>
      <c r="L270" s="137">
        <f>K270/F270</f>
        <v>0.27619047619047621</v>
      </c>
      <c r="M270" s="132" t="s">
        <v>546</v>
      </c>
      <c r="N270" s="138">
        <v>45449</v>
      </c>
      <c r="O270" s="54"/>
      <c r="P270" s="54"/>
      <c r="R270" s="37" t="s">
        <v>847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  <c r="AG270" s="54"/>
      <c r="AI270" s="37"/>
      <c r="AL270" s="54"/>
    </row>
    <row r="271" spans="1:38" ht="12.75" customHeight="1">
      <c r="A271" s="178">
        <v>212</v>
      </c>
      <c r="B271" s="179">
        <v>45407</v>
      </c>
      <c r="C271" s="53"/>
      <c r="D271" s="53" t="s">
        <v>810</v>
      </c>
      <c r="E271" s="180" t="s">
        <v>544</v>
      </c>
      <c r="F271" s="51" t="s">
        <v>840</v>
      </c>
      <c r="G271" s="51"/>
      <c r="H271" s="51"/>
      <c r="I271" s="51">
        <v>1675</v>
      </c>
      <c r="J271" s="51" t="s">
        <v>545</v>
      </c>
      <c r="K271" s="51"/>
      <c r="L271" s="51"/>
      <c r="M271" s="51"/>
      <c r="N271" s="53"/>
      <c r="O271" s="54"/>
      <c r="P271" s="54"/>
      <c r="R271" s="37" t="s">
        <v>848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  <c r="AG271" s="54"/>
      <c r="AI271" s="37"/>
      <c r="AL271" s="54"/>
    </row>
    <row r="272" spans="1:38" ht="12.75" customHeight="1">
      <c r="A272" s="232">
        <v>213</v>
      </c>
      <c r="B272" s="233">
        <v>45426</v>
      </c>
      <c r="C272" s="233"/>
      <c r="D272" s="234" t="s">
        <v>787</v>
      </c>
      <c r="E272" s="235" t="s">
        <v>544</v>
      </c>
      <c r="F272" s="133">
        <v>485</v>
      </c>
      <c r="G272" s="235"/>
      <c r="H272" s="235">
        <v>617</v>
      </c>
      <c r="I272" s="236">
        <v>617</v>
      </c>
      <c r="J272" s="237" t="s">
        <v>630</v>
      </c>
      <c r="K272" s="136">
        <f>H272-F272</f>
        <v>132</v>
      </c>
      <c r="L272" s="137">
        <f>K272/F272</f>
        <v>0.27216494845360822</v>
      </c>
      <c r="M272" s="132" t="s">
        <v>546</v>
      </c>
      <c r="N272" s="138">
        <v>45481</v>
      </c>
      <c r="O272" s="54"/>
      <c r="P272" s="54"/>
      <c r="R272" s="37" t="s">
        <v>847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  <c r="AG272" s="54"/>
      <c r="AI272" s="37"/>
      <c r="AL272" s="54"/>
    </row>
    <row r="273" spans="1:38" ht="12.75" customHeight="1">
      <c r="A273" s="232">
        <v>214</v>
      </c>
      <c r="B273" s="233">
        <v>45448</v>
      </c>
      <c r="C273" s="233"/>
      <c r="D273" s="234" t="s">
        <v>734</v>
      </c>
      <c r="E273" s="235" t="s">
        <v>544</v>
      </c>
      <c r="F273" s="133">
        <v>385</v>
      </c>
      <c r="G273" s="235"/>
      <c r="H273" s="235">
        <v>505</v>
      </c>
      <c r="I273" s="236">
        <v>505</v>
      </c>
      <c r="J273" s="237" t="s">
        <v>630</v>
      </c>
      <c r="K273" s="136">
        <f>H273-F273</f>
        <v>120</v>
      </c>
      <c r="L273" s="137">
        <f>K273/F273</f>
        <v>0.31168831168831168</v>
      </c>
      <c r="M273" s="132" t="s">
        <v>546</v>
      </c>
      <c r="N273" s="138">
        <v>45469</v>
      </c>
      <c r="O273" s="54"/>
      <c r="P273" s="54"/>
      <c r="R273" s="37" t="s">
        <v>848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  <c r="AG273" s="54"/>
      <c r="AI273" s="37"/>
      <c r="AL273" s="54"/>
    </row>
    <row r="274" spans="1:38" ht="12.75" customHeight="1">
      <c r="A274" s="232">
        <v>215</v>
      </c>
      <c r="B274" s="233">
        <v>45464</v>
      </c>
      <c r="C274" s="233"/>
      <c r="D274" s="234" t="s">
        <v>895</v>
      </c>
      <c r="E274" s="235" t="s">
        <v>544</v>
      </c>
      <c r="F274" s="133">
        <v>321</v>
      </c>
      <c r="G274" s="235"/>
      <c r="H274" s="235">
        <v>440</v>
      </c>
      <c r="I274" s="236">
        <v>412</v>
      </c>
      <c r="J274" s="237" t="s">
        <v>630</v>
      </c>
      <c r="K274" s="136">
        <f>H274-F274</f>
        <v>119</v>
      </c>
      <c r="L274" s="137">
        <f>K274/F274</f>
        <v>0.37071651090342678</v>
      </c>
      <c r="M274" s="132" t="s">
        <v>546</v>
      </c>
      <c r="N274" s="138">
        <v>45498</v>
      </c>
      <c r="O274" s="54"/>
      <c r="P274" s="54"/>
      <c r="R274" s="37" t="s">
        <v>848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  <c r="AG274" s="54"/>
      <c r="AI274" s="37"/>
      <c r="AL274" s="54"/>
    </row>
    <row r="275" spans="1:38" ht="12.75" customHeight="1">
      <c r="A275" s="178">
        <v>216</v>
      </c>
      <c r="B275" s="179">
        <v>45475</v>
      </c>
      <c r="C275" s="53"/>
      <c r="D275" s="53" t="s">
        <v>891</v>
      </c>
      <c r="E275" s="180" t="s">
        <v>544</v>
      </c>
      <c r="F275" s="51" t="s">
        <v>892</v>
      </c>
      <c r="G275" s="51"/>
      <c r="H275" s="51"/>
      <c r="I275" s="51">
        <v>426</v>
      </c>
      <c r="J275" s="51" t="s">
        <v>545</v>
      </c>
      <c r="K275" s="51"/>
      <c r="L275" s="51"/>
      <c r="M275" s="51"/>
      <c r="N275" s="53"/>
      <c r="O275" s="54"/>
      <c r="P275" s="54"/>
      <c r="R275" s="37" t="s">
        <v>847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  <c r="AG275" s="54"/>
      <c r="AI275" s="37"/>
      <c r="AL275" s="54"/>
    </row>
    <row r="276" spans="1:38" ht="12.75" customHeight="1">
      <c r="A276" s="178">
        <v>217</v>
      </c>
      <c r="B276" s="179">
        <v>45504</v>
      </c>
      <c r="C276" s="53"/>
      <c r="D276" s="53" t="s">
        <v>939</v>
      </c>
      <c r="E276" s="180" t="s">
        <v>544</v>
      </c>
      <c r="F276" s="51" t="s">
        <v>940</v>
      </c>
      <c r="G276" s="51"/>
      <c r="H276" s="51"/>
      <c r="I276" s="51">
        <v>1765</v>
      </c>
      <c r="J276" s="51" t="s">
        <v>545</v>
      </c>
      <c r="K276" s="51"/>
      <c r="L276" s="51"/>
      <c r="M276" s="51"/>
      <c r="N276" s="53"/>
      <c r="O276" s="54"/>
      <c r="P276" s="54"/>
      <c r="R276" s="37" t="s">
        <v>848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  <c r="AG276" s="54"/>
      <c r="AI276" s="37"/>
      <c r="AL276" s="54"/>
    </row>
    <row r="277" spans="1:38" ht="15" customHeight="1">
      <c r="A277" s="178"/>
      <c r="B277" s="179"/>
      <c r="C277" s="53"/>
      <c r="D277" s="53"/>
      <c r="E277" s="180"/>
      <c r="F277" s="51"/>
      <c r="G277" s="51"/>
      <c r="H277" s="51"/>
      <c r="I277" s="51"/>
      <c r="J277" s="51"/>
      <c r="K277" s="51"/>
      <c r="L277" s="51"/>
      <c r="M277" s="51"/>
      <c r="N277" s="53"/>
      <c r="O277" s="54"/>
      <c r="P277" s="54"/>
      <c r="R277" s="37" t="s">
        <v>847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</row>
    <row r="278" spans="1:38" ht="12.75" customHeight="1">
      <c r="B278" s="181" t="s">
        <v>785</v>
      </c>
      <c r="F278" s="54"/>
      <c r="G278" s="54"/>
      <c r="H278" s="54"/>
      <c r="I278" s="54"/>
      <c r="J278" s="37"/>
      <c r="K278" s="54"/>
      <c r="L278" s="54"/>
      <c r="M278" s="54"/>
      <c r="O278" s="54"/>
      <c r="P278" s="54"/>
      <c r="R278" s="37" t="s">
        <v>847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  <c r="AG278" s="54"/>
      <c r="AI278" s="37"/>
      <c r="AL278" s="54"/>
    </row>
    <row r="279" spans="1:38" ht="12.75" customHeight="1">
      <c r="A279" s="182"/>
      <c r="B279" s="294" t="s">
        <v>894</v>
      </c>
      <c r="F279" s="54"/>
      <c r="G279" s="54"/>
      <c r="H279" s="54"/>
      <c r="I279" s="54"/>
      <c r="J279" s="37"/>
      <c r="K279" s="54"/>
      <c r="L279" s="54"/>
      <c r="M279" s="54"/>
      <c r="O279" s="54"/>
      <c r="P279" s="54"/>
      <c r="R279" s="37" t="s">
        <v>848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  <c r="AG279" s="54"/>
      <c r="AI279" s="37"/>
      <c r="AL279" s="54"/>
    </row>
    <row r="280" spans="1:38" ht="12.75" customHeight="1">
      <c r="A280" s="182"/>
      <c r="F280" s="54"/>
      <c r="G280" s="54"/>
      <c r="H280" s="54"/>
      <c r="I280" s="54"/>
      <c r="J280" s="37"/>
      <c r="K280" s="54"/>
      <c r="L280" s="54"/>
      <c r="M280" s="54"/>
      <c r="O280" s="54"/>
      <c r="P280" s="54"/>
      <c r="R280" s="37" t="s">
        <v>849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</row>
    <row r="281" spans="1:38" ht="12.75" customHeight="1">
      <c r="A281" s="51"/>
      <c r="F281" s="54"/>
      <c r="G281" s="54"/>
      <c r="H281" s="54"/>
      <c r="I281" s="54"/>
      <c r="J281" s="37"/>
      <c r="K281" s="54"/>
      <c r="L281" s="54"/>
      <c r="M281" s="54"/>
      <c r="O281" s="54"/>
      <c r="P281" s="54"/>
      <c r="R281" s="37" t="s">
        <v>849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8" ht="12.75" customHeight="1">
      <c r="F282" s="54"/>
      <c r="G282" s="54"/>
      <c r="H282" s="54"/>
      <c r="I282" s="54"/>
      <c r="J282" s="37"/>
      <c r="K282" s="54"/>
      <c r="L282" s="54"/>
      <c r="M282" s="54"/>
      <c r="O282" s="54"/>
      <c r="P282" s="54"/>
      <c r="R282" s="43" t="s">
        <v>848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8" ht="12.75" customHeight="1">
      <c r="F283" s="54"/>
      <c r="G283" s="54"/>
      <c r="H283" s="54"/>
      <c r="I283" s="54"/>
      <c r="J283" s="37"/>
      <c r="K283" s="54"/>
      <c r="L283" s="54"/>
      <c r="M283" s="54"/>
      <c r="O283" s="54"/>
      <c r="P283" s="54"/>
      <c r="R283" s="43" t="s">
        <v>848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</row>
    <row r="284" spans="1:38" ht="12.75" customHeight="1">
      <c r="F284" s="54"/>
      <c r="G284" s="54"/>
      <c r="H284" s="54"/>
      <c r="I284" s="54"/>
      <c r="J284" s="37"/>
      <c r="K284" s="54"/>
      <c r="L284" s="54"/>
      <c r="M284" s="54"/>
      <c r="O284" s="54"/>
      <c r="P284" s="54"/>
      <c r="R284" s="43" t="s">
        <v>848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8" ht="12.75" customHeight="1">
      <c r="F285" s="54"/>
      <c r="G285" s="54"/>
      <c r="H285" s="54"/>
      <c r="I285" s="54"/>
      <c r="J285" s="37"/>
      <c r="K285" s="54"/>
      <c r="L285" s="54"/>
      <c r="M285" s="54"/>
      <c r="O285" s="54"/>
      <c r="P285" s="54"/>
      <c r="R285" s="43" t="s">
        <v>848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8" ht="12.75" customHeight="1">
      <c r="F286" s="54"/>
      <c r="G286" s="54"/>
      <c r="H286" s="54"/>
      <c r="I286" s="54"/>
      <c r="J286" s="37"/>
      <c r="K286" s="54"/>
      <c r="L286" s="54"/>
      <c r="M286" s="54"/>
      <c r="O286" s="54"/>
      <c r="P286" s="54"/>
      <c r="R286" s="54"/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8" ht="12.75" customHeight="1">
      <c r="F287" s="54"/>
      <c r="G287" s="54"/>
      <c r="H287" s="54"/>
      <c r="I287" s="54"/>
      <c r="J287" s="37"/>
      <c r="K287" s="54"/>
      <c r="L287" s="54"/>
      <c r="M287" s="54"/>
      <c r="O287" s="54"/>
      <c r="P287" s="54"/>
      <c r="R287" s="54"/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8" ht="12.75" customHeight="1">
      <c r="F288" s="54"/>
      <c r="G288" s="54"/>
      <c r="H288" s="54"/>
      <c r="I288" s="54"/>
      <c r="J288" s="37"/>
      <c r="K288" s="54"/>
      <c r="L288" s="54"/>
      <c r="M288" s="54"/>
      <c r="O288" s="54"/>
      <c r="P288" s="54"/>
      <c r="R288" s="54"/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6:30" ht="12.75" customHeight="1">
      <c r="F289" s="54"/>
      <c r="G289" s="54"/>
      <c r="H289" s="54"/>
      <c r="I289" s="54"/>
      <c r="J289" s="37"/>
      <c r="K289" s="54"/>
      <c r="L289" s="54"/>
      <c r="M289" s="54"/>
      <c r="O289" s="54"/>
      <c r="P289" s="54"/>
      <c r="R289" s="54"/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6:30" ht="12.75" customHeight="1">
      <c r="F290" s="54"/>
      <c r="G290" s="54"/>
      <c r="H290" s="54"/>
      <c r="I290" s="54"/>
      <c r="J290" s="37"/>
      <c r="K290" s="54"/>
      <c r="L290" s="54"/>
      <c r="M290" s="54"/>
      <c r="O290" s="54"/>
      <c r="P290" s="54"/>
      <c r="R290" s="54"/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6:30" ht="12.75" customHeight="1">
      <c r="F291" s="54"/>
      <c r="G291" s="54"/>
      <c r="H291" s="54"/>
      <c r="I291" s="54"/>
      <c r="J291" s="37"/>
      <c r="K291" s="54"/>
      <c r="L291" s="54"/>
      <c r="M291" s="54"/>
      <c r="O291" s="54"/>
      <c r="P291" s="54"/>
      <c r="R291" s="54"/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6:30" ht="12.75" customHeight="1">
      <c r="F292" s="54"/>
      <c r="G292" s="54"/>
      <c r="H292" s="54"/>
      <c r="I292" s="54"/>
      <c r="J292" s="37"/>
      <c r="K292" s="54"/>
      <c r="L292" s="54"/>
      <c r="M292" s="54"/>
      <c r="O292" s="54"/>
      <c r="P292" s="54"/>
      <c r="R292" s="54"/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6:30" ht="12.75" customHeight="1">
      <c r="F293" s="54"/>
      <c r="G293" s="54"/>
      <c r="H293" s="54"/>
      <c r="I293" s="54"/>
      <c r="J293" s="37"/>
      <c r="K293" s="54"/>
      <c r="L293" s="54"/>
      <c r="M293" s="54"/>
      <c r="O293" s="54"/>
      <c r="P293" s="54"/>
      <c r="R293" s="54"/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6:30" ht="12.75" customHeight="1">
      <c r="F294" s="54"/>
      <c r="G294" s="54"/>
      <c r="H294" s="54"/>
      <c r="I294" s="54"/>
      <c r="J294" s="37"/>
      <c r="K294" s="54"/>
      <c r="L294" s="54"/>
      <c r="M294" s="54"/>
      <c r="O294" s="54"/>
      <c r="P294" s="54"/>
      <c r="R294" s="54"/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6:30" ht="12.75" customHeight="1">
      <c r="F295" s="54"/>
      <c r="G295" s="54"/>
      <c r="H295" s="54"/>
      <c r="I295" s="54"/>
      <c r="J295" s="37"/>
      <c r="K295" s="54"/>
      <c r="L295" s="54"/>
      <c r="M295" s="54"/>
      <c r="O295" s="54"/>
      <c r="P295" s="54"/>
      <c r="R295" s="54"/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6:30" ht="12.75" customHeight="1">
      <c r="F296" s="54"/>
      <c r="G296" s="54"/>
      <c r="H296" s="54"/>
      <c r="I296" s="54"/>
      <c r="J296" s="37"/>
      <c r="K296" s="54"/>
      <c r="L296" s="54"/>
      <c r="M296" s="54"/>
      <c r="O296" s="54"/>
      <c r="P296" s="54"/>
      <c r="R296" s="54"/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6:30" ht="12.75" customHeight="1">
      <c r="F297" s="54"/>
      <c r="G297" s="54"/>
      <c r="H297" s="54"/>
      <c r="I297" s="54"/>
      <c r="J297" s="37"/>
      <c r="K297" s="54"/>
      <c r="L297" s="54"/>
      <c r="M297" s="54"/>
      <c r="O297" s="54"/>
      <c r="P297" s="54"/>
      <c r="R297" s="54"/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6:30" ht="12.75" customHeight="1">
      <c r="F298" s="54"/>
      <c r="G298" s="54"/>
      <c r="H298" s="54"/>
      <c r="I298" s="54"/>
      <c r="J298" s="37"/>
      <c r="K298" s="54"/>
      <c r="L298" s="54"/>
      <c r="M298" s="54"/>
      <c r="O298" s="54"/>
      <c r="P298" s="54"/>
      <c r="R298" s="54"/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6:30" ht="12.75" customHeight="1">
      <c r="F299" s="54"/>
      <c r="G299" s="54"/>
      <c r="H299" s="54"/>
      <c r="I299" s="54"/>
      <c r="J299" s="37"/>
      <c r="K299" s="54"/>
      <c r="L299" s="54"/>
      <c r="M299" s="54"/>
      <c r="O299" s="54"/>
      <c r="P299" s="54"/>
      <c r="R299" s="54"/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6:30" ht="12.75" customHeight="1">
      <c r="F300" s="54"/>
      <c r="G300" s="54"/>
      <c r="H300" s="54"/>
      <c r="I300" s="54"/>
      <c r="J300" s="37"/>
      <c r="K300" s="54"/>
      <c r="L300" s="54"/>
      <c r="M300" s="54"/>
      <c r="O300" s="54"/>
      <c r="P300" s="54"/>
      <c r="R300" s="54"/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6:30" ht="12.75" customHeight="1">
      <c r="F301" s="54"/>
      <c r="G301" s="54"/>
      <c r="H301" s="54"/>
      <c r="I301" s="54"/>
      <c r="J301" s="37"/>
      <c r="K301" s="54"/>
      <c r="L301" s="54"/>
      <c r="M301" s="54"/>
      <c r="O301" s="54"/>
      <c r="P301" s="54"/>
      <c r="R301" s="54"/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6:30" ht="12.75" customHeight="1">
      <c r="F302" s="54"/>
      <c r="G302" s="54"/>
      <c r="H302" s="54"/>
      <c r="I302" s="54"/>
      <c r="J302" s="37"/>
      <c r="K302" s="54"/>
      <c r="L302" s="54"/>
      <c r="M302" s="54"/>
      <c r="O302" s="54"/>
      <c r="P302" s="54"/>
      <c r="R302" s="54"/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6:30" ht="12.75" customHeight="1">
      <c r="F303" s="54"/>
      <c r="G303" s="54"/>
      <c r="H303" s="54"/>
      <c r="I303" s="54"/>
      <c r="J303" s="37"/>
      <c r="K303" s="54"/>
      <c r="L303" s="54"/>
      <c r="M303" s="54"/>
      <c r="O303" s="54"/>
      <c r="P303" s="54"/>
      <c r="R303" s="54"/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6:30" ht="12.75" customHeight="1">
      <c r="F304" s="54"/>
      <c r="G304" s="54"/>
      <c r="H304" s="54"/>
      <c r="I304" s="54"/>
      <c r="J304" s="37"/>
      <c r="K304" s="54"/>
      <c r="L304" s="54"/>
      <c r="M304" s="54"/>
      <c r="O304" s="54"/>
      <c r="P304" s="54"/>
      <c r="R304" s="54"/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6:30" ht="12.75" customHeight="1">
      <c r="F305" s="54"/>
      <c r="G305" s="54"/>
      <c r="H305" s="54"/>
      <c r="I305" s="54"/>
      <c r="J305" s="37"/>
      <c r="K305" s="54"/>
      <c r="L305" s="54"/>
      <c r="M305" s="54"/>
      <c r="O305" s="37"/>
      <c r="R305" s="54"/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6:30" ht="12.75" customHeight="1">
      <c r="F306" s="54"/>
      <c r="G306" s="54"/>
      <c r="H306" s="54"/>
      <c r="I306" s="54"/>
      <c r="J306" s="37"/>
      <c r="K306" s="54"/>
      <c r="L306" s="54"/>
      <c r="M306" s="54"/>
      <c r="O306" s="37"/>
      <c r="R306" s="54"/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6:30" ht="12.75" customHeight="1">
      <c r="F307" s="54"/>
      <c r="G307" s="54"/>
      <c r="H307" s="54"/>
      <c r="I307" s="54"/>
      <c r="J307" s="37"/>
      <c r="K307" s="54"/>
      <c r="L307" s="54"/>
      <c r="M307" s="54"/>
      <c r="O307" s="37"/>
      <c r="R307" s="54"/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6:30" ht="12.75" customHeight="1">
      <c r="F308" s="54"/>
      <c r="G308" s="54"/>
      <c r="H308" s="54"/>
      <c r="I308" s="54"/>
      <c r="J308" s="37"/>
      <c r="K308" s="54"/>
      <c r="L308" s="54"/>
      <c r="M308" s="54"/>
      <c r="O308" s="37"/>
      <c r="R308" s="54"/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6:30" ht="12.75" customHeight="1">
      <c r="F309" s="54"/>
      <c r="G309" s="54"/>
      <c r="H309" s="54"/>
      <c r="I309" s="54"/>
      <c r="J309" s="37"/>
      <c r="K309" s="54"/>
      <c r="L309" s="54"/>
      <c r="M309" s="54"/>
      <c r="O309" s="37"/>
      <c r="R309" s="54"/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6:30" ht="12.75" customHeight="1">
      <c r="F310" s="54"/>
      <c r="G310" s="54"/>
      <c r="H310" s="54"/>
      <c r="I310" s="54"/>
      <c r="J310" s="37"/>
      <c r="K310" s="54"/>
      <c r="L310" s="54"/>
      <c r="M310" s="54"/>
      <c r="O310" s="37"/>
      <c r="R310" s="54"/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6:30" ht="12.75" customHeight="1">
      <c r="F311" s="54"/>
      <c r="G311" s="54"/>
      <c r="H311" s="54"/>
      <c r="I311" s="54"/>
      <c r="J311" s="37"/>
      <c r="K311" s="54"/>
      <c r="L311" s="54"/>
      <c r="M311" s="54"/>
      <c r="O311" s="37"/>
      <c r="R311" s="54"/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6:30" ht="12.75" customHeight="1">
      <c r="F312" s="54"/>
      <c r="G312" s="54"/>
      <c r="H312" s="54"/>
      <c r="I312" s="54"/>
      <c r="J312" s="37"/>
      <c r="K312" s="54"/>
      <c r="L312" s="54"/>
      <c r="M312" s="54"/>
      <c r="O312" s="37"/>
      <c r="R312" s="54"/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6:30" ht="12.75" customHeight="1">
      <c r="F313" s="54"/>
      <c r="G313" s="54"/>
      <c r="H313" s="54"/>
      <c r="I313" s="54"/>
      <c r="J313" s="37"/>
      <c r="K313" s="54"/>
      <c r="L313" s="54"/>
      <c r="M313" s="54"/>
      <c r="O313" s="37"/>
      <c r="R313" s="54"/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6:30" ht="12.75" customHeight="1">
      <c r="F314" s="54"/>
      <c r="G314" s="54"/>
      <c r="H314" s="54"/>
      <c r="I314" s="54"/>
      <c r="J314" s="37"/>
      <c r="K314" s="54"/>
      <c r="L314" s="54"/>
      <c r="M314" s="54"/>
      <c r="O314" s="37"/>
      <c r="R314" s="54"/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6:30" ht="12.75" customHeight="1">
      <c r="F315" s="54"/>
      <c r="G315" s="54"/>
      <c r="H315" s="54"/>
      <c r="I315" s="54"/>
      <c r="J315" s="37"/>
      <c r="K315" s="54"/>
      <c r="L315" s="54"/>
      <c r="M315" s="54"/>
      <c r="O315" s="37"/>
      <c r="R315" s="54"/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6:30" ht="12.75" customHeight="1">
      <c r="F316" s="54"/>
      <c r="G316" s="54"/>
      <c r="H316" s="54"/>
      <c r="I316" s="54"/>
      <c r="J316" s="37"/>
      <c r="K316" s="54"/>
      <c r="L316" s="54"/>
      <c r="M316" s="54"/>
      <c r="O316" s="37"/>
      <c r="R316" s="54"/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6:30" ht="12.75" customHeight="1">
      <c r="F317" s="54"/>
      <c r="G317" s="54"/>
      <c r="H317" s="54"/>
      <c r="I317" s="54"/>
      <c r="J317" s="37"/>
      <c r="K317" s="54"/>
      <c r="L317" s="54"/>
      <c r="M317" s="54"/>
      <c r="O317" s="37"/>
      <c r="R317" s="54"/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6:30" ht="12.75" customHeight="1">
      <c r="F318" s="54"/>
      <c r="G318" s="54"/>
      <c r="H318" s="54"/>
      <c r="I318" s="54"/>
      <c r="J318" s="37"/>
      <c r="K318" s="54"/>
      <c r="L318" s="54"/>
      <c r="M318" s="54"/>
      <c r="O318" s="37"/>
      <c r="R318" s="54"/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6:30" ht="12.75" customHeight="1">
      <c r="F319" s="54"/>
      <c r="G319" s="54"/>
      <c r="H319" s="54"/>
      <c r="I319" s="54"/>
      <c r="J319" s="37"/>
      <c r="K319" s="54"/>
      <c r="L319" s="54"/>
      <c r="M319" s="54"/>
      <c r="O319" s="37"/>
      <c r="R319" s="54"/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</row>
    <row r="320" spans="6:30" ht="12.75" customHeight="1">
      <c r="F320" s="54"/>
      <c r="G320" s="54"/>
      <c r="H320" s="54"/>
      <c r="I320" s="54"/>
      <c r="J320" s="37"/>
      <c r="K320" s="54"/>
      <c r="L320" s="54"/>
      <c r="M320" s="54"/>
      <c r="O320" s="37"/>
      <c r="R320" s="54"/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</row>
    <row r="321" spans="6:30" ht="12.75" customHeight="1">
      <c r="F321" s="54"/>
      <c r="G321" s="54"/>
      <c r="H321" s="54"/>
      <c r="I321" s="54"/>
      <c r="J321" s="37"/>
      <c r="K321" s="54"/>
      <c r="L321" s="54"/>
      <c r="M321" s="54"/>
      <c r="O321" s="37"/>
      <c r="R321" s="54"/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</row>
    <row r="322" spans="6:30" ht="12.75" customHeight="1">
      <c r="F322" s="54"/>
      <c r="G322" s="54"/>
      <c r="H322" s="54"/>
      <c r="I322" s="54"/>
      <c r="J322" s="37"/>
      <c r="K322" s="54"/>
      <c r="L322" s="54"/>
      <c r="M322" s="54"/>
      <c r="O322" s="37"/>
      <c r="R322" s="54"/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</row>
    <row r="323" spans="6:30" ht="12.75" customHeight="1">
      <c r="F323" s="54"/>
      <c r="G323" s="54"/>
      <c r="H323" s="54"/>
      <c r="I323" s="54"/>
      <c r="J323" s="37"/>
      <c r="K323" s="54"/>
      <c r="L323" s="54"/>
      <c r="M323" s="54"/>
      <c r="O323" s="37"/>
      <c r="R323" s="54"/>
    </row>
    <row r="324" spans="6:30" ht="12.75" customHeight="1">
      <c r="F324" s="54"/>
      <c r="G324" s="54"/>
      <c r="H324" s="54"/>
      <c r="I324" s="54"/>
      <c r="J324" s="37"/>
      <c r="K324" s="54"/>
      <c r="L324" s="54"/>
      <c r="M324" s="54"/>
      <c r="O324" s="37"/>
      <c r="R324" s="54"/>
    </row>
    <row r="325" spans="6:30" ht="12.75" customHeight="1">
      <c r="F325" s="54"/>
      <c r="G325" s="54"/>
      <c r="H325" s="54"/>
      <c r="I325" s="54"/>
      <c r="J325" s="37"/>
      <c r="K325" s="54"/>
      <c r="L325" s="54"/>
      <c r="M325" s="54"/>
      <c r="O325" s="37"/>
      <c r="R325" s="54"/>
    </row>
    <row r="326" spans="6:30" ht="12.75" customHeight="1">
      <c r="F326" s="54"/>
      <c r="G326" s="54"/>
      <c r="H326" s="54"/>
      <c r="I326" s="54"/>
      <c r="J326" s="37"/>
      <c r="K326" s="54"/>
      <c r="L326" s="54"/>
      <c r="M326" s="54"/>
      <c r="O326" s="37"/>
      <c r="R326" s="54"/>
    </row>
    <row r="327" spans="6:30" ht="12.75" customHeight="1">
      <c r="F327" s="54"/>
      <c r="G327" s="54"/>
      <c r="H327" s="54"/>
      <c r="I327" s="54"/>
      <c r="J327" s="37"/>
      <c r="K327" s="54"/>
      <c r="L327" s="54"/>
      <c r="M327" s="54"/>
      <c r="O327" s="37"/>
      <c r="R327" s="54"/>
    </row>
    <row r="328" spans="6:30" ht="12.75" customHeight="1">
      <c r="F328" s="54"/>
      <c r="G328" s="54"/>
      <c r="H328" s="54"/>
      <c r="I328" s="54"/>
      <c r="J328" s="37"/>
      <c r="K328" s="54"/>
      <c r="L328" s="54"/>
      <c r="M328" s="54"/>
      <c r="O328" s="37"/>
      <c r="R328" s="54"/>
    </row>
    <row r="329" spans="6:30" ht="12.75" customHeight="1">
      <c r="F329" s="54"/>
      <c r="G329" s="54"/>
      <c r="H329" s="54"/>
      <c r="I329" s="54"/>
      <c r="J329" s="37"/>
      <c r="K329" s="54"/>
      <c r="L329" s="54"/>
      <c r="M329" s="54"/>
      <c r="O329" s="37"/>
      <c r="R329" s="54"/>
    </row>
    <row r="330" spans="6:30" ht="12.75" customHeight="1">
      <c r="F330" s="54"/>
      <c r="G330" s="54"/>
      <c r="H330" s="54"/>
      <c r="I330" s="54"/>
      <c r="J330" s="37"/>
      <c r="K330" s="54"/>
      <c r="L330" s="54"/>
      <c r="M330" s="54"/>
      <c r="O330" s="37"/>
      <c r="R330" s="54"/>
    </row>
    <row r="331" spans="6:30" ht="12.75" customHeight="1">
      <c r="F331" s="54"/>
      <c r="G331" s="54"/>
      <c r="H331" s="54"/>
      <c r="I331" s="54"/>
      <c r="J331" s="37"/>
      <c r="K331" s="54"/>
      <c r="L331" s="54"/>
      <c r="M331" s="54"/>
      <c r="O331" s="37"/>
      <c r="R331" s="54"/>
    </row>
    <row r="332" spans="6:30" ht="12.75" customHeight="1">
      <c r="F332" s="54"/>
      <c r="G332" s="54"/>
      <c r="H332" s="54"/>
      <c r="I332" s="54"/>
      <c r="J332" s="37"/>
      <c r="K332" s="54"/>
      <c r="L332" s="54"/>
      <c r="M332" s="54"/>
      <c r="O332" s="37"/>
      <c r="R332" s="54"/>
    </row>
    <row r="333" spans="6:30" ht="12.75" customHeight="1">
      <c r="F333" s="54"/>
      <c r="G333" s="54"/>
      <c r="H333" s="54"/>
      <c r="I333" s="54"/>
      <c r="J333" s="37"/>
      <c r="K333" s="54"/>
      <c r="L333" s="54"/>
      <c r="M333" s="54"/>
      <c r="O333" s="37"/>
      <c r="R333" s="54"/>
    </row>
    <row r="334" spans="6:30" ht="12.75" customHeight="1">
      <c r="F334" s="54"/>
      <c r="G334" s="54"/>
      <c r="H334" s="54"/>
      <c r="I334" s="54"/>
      <c r="J334" s="37"/>
      <c r="K334" s="54"/>
      <c r="L334" s="54"/>
      <c r="M334" s="54"/>
      <c r="O334" s="37"/>
      <c r="R334" s="54"/>
    </row>
    <row r="335" spans="6:30" ht="12.75" customHeight="1">
      <c r="F335" s="54"/>
      <c r="G335" s="54"/>
      <c r="H335" s="54"/>
      <c r="I335" s="54"/>
      <c r="J335" s="37"/>
      <c r="K335" s="54"/>
      <c r="L335" s="54"/>
      <c r="M335" s="54"/>
      <c r="O335" s="37"/>
    </row>
    <row r="336" spans="6:30" ht="12.75" customHeight="1">
      <c r="F336" s="54"/>
      <c r="G336" s="54"/>
      <c r="H336" s="54"/>
      <c r="I336" s="54"/>
      <c r="J336" s="37"/>
      <c r="K336" s="54"/>
      <c r="L336" s="54"/>
      <c r="M336" s="54"/>
      <c r="O336" s="37"/>
    </row>
    <row r="337" spans="6:15" ht="12.75" customHeight="1">
      <c r="F337" s="54"/>
      <c r="G337" s="54"/>
      <c r="H337" s="54"/>
      <c r="I337" s="54"/>
      <c r="J337" s="37"/>
      <c r="K337" s="54"/>
      <c r="L337" s="54"/>
      <c r="M337" s="54"/>
      <c r="O337" s="37"/>
    </row>
    <row r="338" spans="6:15" ht="12.75" customHeight="1">
      <c r="F338" s="54"/>
      <c r="G338" s="54"/>
      <c r="H338" s="54"/>
      <c r="I338" s="54"/>
      <c r="J338" s="37"/>
      <c r="K338" s="54"/>
      <c r="L338" s="54"/>
      <c r="M338" s="54"/>
      <c r="O338" s="37"/>
    </row>
    <row r="339" spans="6:15" ht="12.75" customHeight="1">
      <c r="F339" s="54"/>
      <c r="G339" s="54"/>
      <c r="H339" s="54"/>
      <c r="I339" s="54"/>
      <c r="J339" s="37"/>
      <c r="K339" s="54"/>
      <c r="L339" s="54"/>
      <c r="M339" s="54"/>
      <c r="O339" s="37"/>
    </row>
    <row r="340" spans="6:15" ht="12.75" customHeight="1">
      <c r="F340" s="54"/>
      <c r="G340" s="54"/>
      <c r="H340" s="54"/>
      <c r="I340" s="54"/>
      <c r="J340" s="37"/>
      <c r="K340" s="54"/>
      <c r="L340" s="54"/>
      <c r="M340" s="54"/>
      <c r="O340" s="37"/>
    </row>
    <row r="341" spans="6:15" ht="12.75" customHeight="1">
      <c r="F341" s="54"/>
      <c r="G341" s="54"/>
      <c r="H341" s="54"/>
      <c r="I341" s="54"/>
      <c r="J341" s="37"/>
      <c r="K341" s="54"/>
      <c r="L341" s="54"/>
      <c r="M341" s="54"/>
      <c r="O341" s="37"/>
    </row>
    <row r="342" spans="6:15" ht="12.75" customHeight="1">
      <c r="F342" s="54"/>
      <c r="G342" s="54"/>
      <c r="H342" s="54"/>
      <c r="I342" s="54"/>
      <c r="J342" s="37"/>
      <c r="K342" s="54"/>
      <c r="L342" s="54"/>
      <c r="M342" s="54"/>
      <c r="O342" s="37"/>
    </row>
    <row r="343" spans="6:15" ht="12.75" customHeight="1">
      <c r="F343" s="54"/>
      <c r="G343" s="54"/>
      <c r="H343" s="54"/>
      <c r="I343" s="54"/>
      <c r="J343" s="37"/>
      <c r="K343" s="54"/>
      <c r="L343" s="54"/>
      <c r="M343" s="54"/>
      <c r="O343" s="37"/>
    </row>
    <row r="344" spans="6:15" ht="12.75" customHeight="1">
      <c r="F344" s="54"/>
      <c r="G344" s="54"/>
      <c r="H344" s="54"/>
      <c r="I344" s="54"/>
      <c r="J344" s="37"/>
      <c r="K344" s="54"/>
      <c r="L344" s="54"/>
      <c r="M344" s="54"/>
      <c r="O344" s="37"/>
    </row>
    <row r="345" spans="6:15" ht="12.75" customHeight="1">
      <c r="F345" s="54"/>
      <c r="G345" s="54"/>
      <c r="H345" s="54"/>
      <c r="I345" s="54"/>
      <c r="J345" s="37"/>
      <c r="K345" s="54"/>
      <c r="L345" s="54"/>
      <c r="M345" s="54"/>
      <c r="O345" s="37"/>
    </row>
    <row r="346" spans="6:15" ht="12.75" customHeight="1">
      <c r="F346" s="54"/>
      <c r="G346" s="54"/>
      <c r="H346" s="54"/>
      <c r="I346" s="54"/>
      <c r="J346" s="37"/>
      <c r="K346" s="54"/>
      <c r="L346" s="54"/>
      <c r="M346" s="54"/>
      <c r="O346" s="37"/>
    </row>
    <row r="347" spans="6:15" ht="12.75" customHeight="1">
      <c r="F347" s="54"/>
      <c r="G347" s="54"/>
      <c r="H347" s="54"/>
      <c r="I347" s="54"/>
      <c r="J347" s="37"/>
      <c r="K347" s="54"/>
      <c r="L347" s="54"/>
      <c r="M347" s="54"/>
      <c r="O347" s="37"/>
    </row>
    <row r="348" spans="6:15" ht="12.75" customHeight="1">
      <c r="F348" s="54"/>
      <c r="G348" s="54"/>
      <c r="H348" s="54"/>
      <c r="I348" s="54"/>
      <c r="J348" s="37"/>
      <c r="K348" s="54"/>
      <c r="L348" s="54"/>
      <c r="M348" s="54"/>
      <c r="O348" s="37"/>
    </row>
    <row r="349" spans="6:15" ht="12.75" customHeight="1">
      <c r="F349" s="54"/>
      <c r="G349" s="54"/>
      <c r="H349" s="54"/>
      <c r="I349" s="54"/>
      <c r="J349" s="37"/>
      <c r="K349" s="54"/>
      <c r="L349" s="54"/>
      <c r="M349" s="54"/>
      <c r="O349" s="37"/>
    </row>
    <row r="350" spans="6:15" ht="12.75" customHeight="1">
      <c r="F350" s="54"/>
      <c r="G350" s="54"/>
      <c r="H350" s="54"/>
      <c r="I350" s="54"/>
      <c r="J350" s="37"/>
      <c r="K350" s="54"/>
      <c r="L350" s="54"/>
      <c r="M350" s="54"/>
      <c r="O350" s="37"/>
    </row>
    <row r="351" spans="6:15" ht="12.75" customHeight="1">
      <c r="F351" s="54"/>
      <c r="G351" s="54"/>
      <c r="H351" s="54"/>
      <c r="I351" s="54"/>
      <c r="J351" s="37"/>
      <c r="K351" s="54"/>
      <c r="L351" s="54"/>
      <c r="M351" s="54"/>
      <c r="O351" s="37"/>
    </row>
    <row r="352" spans="6:15" ht="12.75" customHeight="1">
      <c r="F352" s="54"/>
      <c r="G352" s="54"/>
      <c r="H352" s="54"/>
      <c r="I352" s="54"/>
      <c r="J352" s="37"/>
      <c r="K352" s="54"/>
      <c r="L352" s="54"/>
      <c r="M352" s="54"/>
      <c r="O352" s="37"/>
    </row>
    <row r="353" spans="6:15" ht="12.75" customHeight="1">
      <c r="F353" s="54"/>
      <c r="G353" s="54"/>
      <c r="H353" s="54"/>
      <c r="I353" s="54"/>
      <c r="J353" s="37"/>
      <c r="K353" s="54"/>
      <c r="L353" s="54"/>
      <c r="M353" s="54"/>
      <c r="O353" s="37"/>
    </row>
    <row r="354" spans="6:15" ht="12.75" customHeight="1">
      <c r="F354" s="54"/>
      <c r="G354" s="54"/>
      <c r="H354" s="54"/>
      <c r="I354" s="54"/>
      <c r="J354" s="37"/>
      <c r="K354" s="54"/>
      <c r="L354" s="54"/>
      <c r="M354" s="54"/>
      <c r="O354" s="37"/>
    </row>
    <row r="355" spans="6:15" ht="12.75" customHeight="1">
      <c r="F355" s="54"/>
      <c r="G355" s="54"/>
      <c r="H355" s="54"/>
      <c r="I355" s="54"/>
      <c r="J355" s="37"/>
      <c r="K355" s="54"/>
      <c r="L355" s="54"/>
      <c r="M355" s="54"/>
      <c r="O355" s="37"/>
    </row>
    <row r="356" spans="6:15" ht="12.75" customHeight="1">
      <c r="F356" s="54"/>
      <c r="G356" s="54"/>
      <c r="H356" s="54"/>
      <c r="I356" s="54"/>
      <c r="J356" s="37"/>
      <c r="K356" s="54"/>
      <c r="L356" s="54"/>
      <c r="M356" s="54"/>
      <c r="O356" s="37"/>
    </row>
    <row r="357" spans="6:15" ht="12.75" customHeight="1">
      <c r="F357" s="54"/>
      <c r="G357" s="54"/>
      <c r="H357" s="54"/>
      <c r="I357" s="54"/>
      <c r="J357" s="37"/>
      <c r="K357" s="54"/>
      <c r="L357" s="54"/>
      <c r="M357" s="54"/>
      <c r="O357" s="37"/>
    </row>
    <row r="358" spans="6:15" ht="12.75" customHeight="1">
      <c r="F358" s="54"/>
      <c r="G358" s="54"/>
      <c r="H358" s="54"/>
      <c r="I358" s="54"/>
      <c r="J358" s="37"/>
      <c r="K358" s="54"/>
      <c r="L358" s="54"/>
      <c r="M358" s="54"/>
      <c r="O358" s="37"/>
    </row>
    <row r="359" spans="6:15" ht="12.75" customHeight="1">
      <c r="F359" s="54"/>
      <c r="G359" s="54"/>
      <c r="H359" s="54"/>
      <c r="I359" s="54"/>
      <c r="J359" s="37"/>
      <c r="K359" s="54"/>
      <c r="L359" s="54"/>
      <c r="M359" s="54"/>
      <c r="O359" s="37"/>
    </row>
    <row r="360" spans="6:15" ht="12.75" customHeight="1">
      <c r="F360" s="54"/>
      <c r="G360" s="54"/>
      <c r="H360" s="54"/>
      <c r="I360" s="54"/>
      <c r="J360" s="37"/>
      <c r="K360" s="54"/>
      <c r="L360" s="54"/>
      <c r="M360" s="54"/>
      <c r="O360" s="37"/>
    </row>
    <row r="361" spans="6:15" ht="12.75" customHeight="1">
      <c r="F361" s="54"/>
      <c r="G361" s="54"/>
      <c r="H361" s="54"/>
      <c r="I361" s="54"/>
      <c r="J361" s="37"/>
      <c r="K361" s="54"/>
      <c r="L361" s="54"/>
      <c r="M361" s="54"/>
      <c r="O361" s="37"/>
    </row>
    <row r="362" spans="6:15" ht="12.75" customHeight="1">
      <c r="F362" s="54"/>
      <c r="G362" s="54"/>
      <c r="H362" s="54"/>
      <c r="I362" s="54"/>
      <c r="J362" s="37"/>
      <c r="K362" s="54"/>
      <c r="L362" s="54"/>
      <c r="M362" s="54"/>
      <c r="O362" s="37"/>
    </row>
    <row r="363" spans="6:15" ht="12.75" customHeight="1">
      <c r="F363" s="54"/>
      <c r="G363" s="54"/>
      <c r="H363" s="54"/>
      <c r="I363" s="54"/>
      <c r="J363" s="37"/>
      <c r="K363" s="54"/>
      <c r="L363" s="54"/>
      <c r="M363" s="54"/>
      <c r="O363" s="37"/>
    </row>
    <row r="364" spans="6:15" ht="12.75" customHeight="1">
      <c r="F364" s="54"/>
      <c r="G364" s="54"/>
      <c r="H364" s="54"/>
      <c r="I364" s="54"/>
      <c r="J364" s="37"/>
      <c r="K364" s="54"/>
      <c r="L364" s="54"/>
      <c r="M364" s="54"/>
      <c r="O364" s="37"/>
    </row>
    <row r="365" spans="6:15" ht="12.75" customHeight="1">
      <c r="F365" s="54"/>
      <c r="G365" s="54"/>
      <c r="H365" s="54"/>
      <c r="I365" s="54"/>
      <c r="J365" s="37"/>
      <c r="K365" s="54"/>
      <c r="L365" s="54"/>
      <c r="M365" s="54"/>
      <c r="O365" s="37"/>
    </row>
    <row r="366" spans="6:15" ht="12.75" customHeight="1">
      <c r="F366" s="54"/>
      <c r="G366" s="54"/>
      <c r="H366" s="54"/>
      <c r="I366" s="54"/>
      <c r="J366" s="37"/>
      <c r="K366" s="54"/>
      <c r="L366" s="54"/>
      <c r="M366" s="54"/>
      <c r="O366" s="37"/>
    </row>
    <row r="367" spans="6:15" ht="12.75" customHeight="1">
      <c r="F367" s="54"/>
      <c r="G367" s="54"/>
      <c r="H367" s="54"/>
      <c r="I367" s="54"/>
      <c r="J367" s="37"/>
      <c r="K367" s="54"/>
      <c r="L367" s="54"/>
      <c r="M367" s="54"/>
      <c r="O367" s="37"/>
    </row>
    <row r="368" spans="6:15" ht="12.75" customHeight="1">
      <c r="F368" s="54"/>
      <c r="G368" s="54"/>
      <c r="H368" s="54"/>
      <c r="I368" s="54"/>
      <c r="J368" s="37"/>
      <c r="K368" s="54"/>
      <c r="L368" s="54"/>
      <c r="M368" s="54"/>
      <c r="O368" s="37"/>
    </row>
    <row r="369" spans="6:15" ht="12.75" customHeight="1">
      <c r="F369" s="54"/>
      <c r="G369" s="54"/>
      <c r="H369" s="54"/>
      <c r="I369" s="54"/>
      <c r="J369" s="37"/>
      <c r="K369" s="54"/>
      <c r="L369" s="54"/>
      <c r="M369" s="54"/>
      <c r="O369" s="37"/>
    </row>
    <row r="370" spans="6:15" ht="12.75" customHeight="1">
      <c r="F370" s="54"/>
      <c r="G370" s="54"/>
      <c r="H370" s="54"/>
      <c r="I370" s="54"/>
      <c r="J370" s="37"/>
      <c r="K370" s="54"/>
      <c r="L370" s="54"/>
      <c r="M370" s="54"/>
      <c r="O370" s="37"/>
    </row>
    <row r="371" spans="6:15" ht="12.75" customHeight="1">
      <c r="F371" s="54"/>
      <c r="G371" s="54"/>
      <c r="H371" s="54"/>
      <c r="I371" s="54"/>
      <c r="J371" s="37"/>
      <c r="K371" s="54"/>
      <c r="L371" s="54"/>
      <c r="M371" s="54"/>
      <c r="O371" s="37"/>
    </row>
    <row r="372" spans="6:15" ht="12.75" customHeight="1">
      <c r="F372" s="54"/>
      <c r="G372" s="54"/>
      <c r="H372" s="54"/>
      <c r="I372" s="54"/>
      <c r="J372" s="37"/>
      <c r="K372" s="54"/>
      <c r="L372" s="54"/>
      <c r="M372" s="54"/>
      <c r="O372" s="37"/>
    </row>
    <row r="373" spans="6:15" ht="12.75" customHeight="1">
      <c r="F373" s="54"/>
      <c r="G373" s="54"/>
      <c r="H373" s="54"/>
      <c r="I373" s="54"/>
      <c r="J373" s="37"/>
      <c r="K373" s="54"/>
      <c r="L373" s="54"/>
      <c r="M373" s="54"/>
      <c r="O373" s="37"/>
    </row>
    <row r="374" spans="6:15" ht="12.75" customHeight="1">
      <c r="F374" s="54"/>
      <c r="G374" s="54"/>
      <c r="H374" s="54"/>
      <c r="I374" s="54"/>
      <c r="J374" s="37"/>
      <c r="K374" s="54"/>
      <c r="L374" s="54"/>
      <c r="M374" s="54"/>
      <c r="O374" s="37"/>
    </row>
    <row r="375" spans="6:15" ht="12.75" customHeight="1">
      <c r="F375" s="54"/>
      <c r="G375" s="54"/>
      <c r="H375" s="54"/>
      <c r="I375" s="54"/>
      <c r="J375" s="37"/>
      <c r="K375" s="54"/>
      <c r="L375" s="54"/>
      <c r="M375" s="54"/>
      <c r="O375" s="37"/>
    </row>
    <row r="376" spans="6:15" ht="12.75" customHeight="1">
      <c r="F376" s="54"/>
      <c r="G376" s="54"/>
      <c r="H376" s="54"/>
      <c r="I376" s="54"/>
      <c r="J376" s="37"/>
      <c r="K376" s="54"/>
      <c r="L376" s="54"/>
      <c r="M376" s="54"/>
      <c r="O376" s="37"/>
    </row>
    <row r="377" spans="6:15" ht="12.75" customHeight="1">
      <c r="F377" s="54"/>
      <c r="G377" s="54"/>
      <c r="H377" s="54"/>
      <c r="I377" s="54"/>
      <c r="J377" s="37"/>
      <c r="K377" s="54"/>
      <c r="L377" s="54"/>
      <c r="M377" s="54"/>
      <c r="O377" s="37"/>
    </row>
    <row r="378" spans="6:15" ht="12.75" customHeight="1">
      <c r="F378" s="54"/>
      <c r="G378" s="54"/>
      <c r="H378" s="54"/>
      <c r="I378" s="54"/>
      <c r="J378" s="37"/>
      <c r="K378" s="54"/>
      <c r="L378" s="54"/>
      <c r="M378" s="54"/>
      <c r="O378" s="37"/>
    </row>
    <row r="379" spans="6:15" ht="12.75" customHeight="1">
      <c r="F379" s="54"/>
      <c r="G379" s="54"/>
      <c r="H379" s="54"/>
      <c r="I379" s="54"/>
      <c r="J379" s="37"/>
      <c r="K379" s="54"/>
      <c r="L379" s="54"/>
      <c r="M379" s="54"/>
      <c r="O379" s="37"/>
    </row>
    <row r="380" spans="6:15" ht="12.75" customHeight="1">
      <c r="F380" s="54"/>
      <c r="G380" s="54"/>
      <c r="H380" s="54"/>
      <c r="I380" s="54"/>
      <c r="J380" s="37"/>
      <c r="K380" s="54"/>
      <c r="L380" s="54"/>
      <c r="M380" s="54"/>
      <c r="O380" s="37"/>
    </row>
    <row r="381" spans="6:15" ht="12.75" customHeight="1">
      <c r="F381" s="54"/>
      <c r="G381" s="54"/>
      <c r="H381" s="54"/>
      <c r="I381" s="54"/>
      <c r="J381" s="37"/>
      <c r="K381" s="54"/>
      <c r="L381" s="54"/>
      <c r="M381" s="54"/>
      <c r="O381" s="37"/>
    </row>
    <row r="382" spans="6:15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15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15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5" customHeight="1">
      <c r="F454" s="54"/>
      <c r="G454" s="54"/>
      <c r="H454" s="54"/>
      <c r="I454" s="54"/>
      <c r="J454" s="37"/>
      <c r="K454" s="54"/>
      <c r="L454" s="54"/>
      <c r="M454" s="54"/>
      <c r="O454" s="37"/>
    </row>
  </sheetData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2024-08-01T14:55:40Z</dcterms:modified>
</cp:coreProperties>
</file>