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105" windowWidth="20730" windowHeight="117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F&amp;O)'!$R$1:$R$291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6"/>
  <c r="M13" s="1"/>
  <c r="K13"/>
  <c r="K78"/>
  <c r="L78"/>
  <c r="L77"/>
  <c r="K77"/>
  <c r="L25"/>
  <c r="K25"/>
  <c r="L24"/>
  <c r="K24"/>
  <c r="P14"/>
  <c r="M74"/>
  <c r="L73"/>
  <c r="K73"/>
  <c r="L74"/>
  <c r="K74"/>
  <c r="K75"/>
  <c r="K89"/>
  <c r="M89" s="1"/>
  <c r="M77" l="1"/>
  <c r="M24"/>
  <c r="M78"/>
  <c r="M73"/>
  <c r="M25"/>
  <c r="K72"/>
  <c r="L72"/>
  <c r="L71"/>
  <c r="K71"/>
  <c r="L70"/>
  <c r="K70"/>
  <c r="L69"/>
  <c r="K69"/>
  <c r="M71" l="1"/>
  <c r="M70"/>
  <c r="M72"/>
  <c r="M69"/>
  <c r="L67"/>
  <c r="K67"/>
  <c r="L68"/>
  <c r="K68"/>
  <c r="L66"/>
  <c r="K66"/>
  <c r="M67" l="1"/>
  <c r="M68"/>
  <c r="M66"/>
  <c r="L65"/>
  <c r="K65"/>
  <c r="L64"/>
  <c r="K64"/>
  <c r="L61"/>
  <c r="K61"/>
  <c r="L62"/>
  <c r="K62"/>
  <c r="L60"/>
  <c r="K60"/>
  <c r="L63"/>
  <c r="K63"/>
  <c r="L57"/>
  <c r="K57"/>
  <c r="L58"/>
  <c r="K58"/>
  <c r="L59"/>
  <c r="K59"/>
  <c r="L56"/>
  <c r="K56"/>
  <c r="L55"/>
  <c r="K55"/>
  <c r="M62" l="1"/>
  <c r="M60"/>
  <c r="M65"/>
  <c r="M64"/>
  <c r="M63"/>
  <c r="M61"/>
  <c r="M56"/>
  <c r="M59"/>
  <c r="M57"/>
  <c r="M58"/>
  <c r="M55"/>
  <c r="P12"/>
  <c r="L54"/>
  <c r="K54"/>
  <c r="L53"/>
  <c r="K53"/>
  <c r="L52"/>
  <c r="K52"/>
  <c r="M53" l="1"/>
  <c r="M54"/>
  <c r="M52"/>
  <c r="L46" l="1"/>
  <c r="K46"/>
  <c r="L49"/>
  <c r="K49"/>
  <c r="K51"/>
  <c r="L51"/>
  <c r="L50"/>
  <c r="K50"/>
  <c r="L48"/>
  <c r="K48"/>
  <c r="L45"/>
  <c r="K45"/>
  <c r="L47"/>
  <c r="K47"/>
  <c r="L11"/>
  <c r="K11"/>
  <c r="L44"/>
  <c r="K44"/>
  <c r="L43"/>
  <c r="K43"/>
  <c r="L42"/>
  <c r="K42"/>
  <c r="L41"/>
  <c r="K41"/>
  <c r="L40"/>
  <c r="K40"/>
  <c r="L38"/>
  <c r="K38"/>
  <c r="L39"/>
  <c r="K39"/>
  <c r="L37"/>
  <c r="K37"/>
  <c r="P10"/>
  <c r="M45" l="1"/>
  <c r="M11"/>
  <c r="M50"/>
  <c r="M49"/>
  <c r="M48"/>
  <c r="M46"/>
  <c r="M51"/>
  <c r="M47"/>
  <c r="M41"/>
  <c r="M44"/>
  <c r="M42"/>
  <c r="M43"/>
  <c r="M38"/>
  <c r="M40"/>
  <c r="M39"/>
  <c r="M37"/>
  <c r="H279" l="1"/>
  <c r="K279" l="1"/>
  <c r="L279" s="1"/>
  <c r="K268"/>
  <c r="L268" s="1"/>
  <c r="K258"/>
  <c r="L258" s="1"/>
  <c r="K274" l="1"/>
  <c r="L274" s="1"/>
  <c r="K275" l="1"/>
  <c r="L275" s="1"/>
  <c r="K272" l="1"/>
  <c r="L272" s="1"/>
  <c r="K251"/>
  <c r="L251" s="1"/>
  <c r="K271"/>
  <c r="L271" s="1"/>
  <c r="K270"/>
  <c r="L270" s="1"/>
  <c r="K269"/>
  <c r="L269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7"/>
  <c r="L257" s="1"/>
  <c r="K256"/>
  <c r="L256" s="1"/>
  <c r="K255"/>
  <c r="L255" s="1"/>
  <c r="K254"/>
  <c r="L254" s="1"/>
  <c r="K253"/>
  <c r="L253" s="1"/>
  <c r="K252"/>
  <c r="L252" s="1"/>
  <c r="K250"/>
  <c r="L250" s="1"/>
  <c r="K249"/>
  <c r="L249" s="1"/>
  <c r="K248"/>
  <c r="L248" s="1"/>
  <c r="F247"/>
  <c r="K247" s="1"/>
  <c r="L247" s="1"/>
  <c r="K246"/>
  <c r="L246" s="1"/>
  <c r="K245"/>
  <c r="L245" s="1"/>
  <c r="K244"/>
  <c r="L244" s="1"/>
  <c r="K243"/>
  <c r="L243" s="1"/>
  <c r="K242"/>
  <c r="L242" s="1"/>
  <c r="F241"/>
  <c r="K241" s="1"/>
  <c r="L241" s="1"/>
  <c r="F240"/>
  <c r="K240" s="1"/>
  <c r="L240" s="1"/>
  <c r="K239"/>
  <c r="L239" s="1"/>
  <c r="F238"/>
  <c r="K238" s="1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2"/>
  <c r="L222" s="1"/>
  <c r="K220"/>
  <c r="L220" s="1"/>
  <c r="K219"/>
  <c r="L219" s="1"/>
  <c r="F218"/>
  <c r="K218" s="1"/>
  <c r="L218" s="1"/>
  <c r="K217"/>
  <c r="L217" s="1"/>
  <c r="K214"/>
  <c r="L214" s="1"/>
  <c r="K213"/>
  <c r="L213" s="1"/>
  <c r="K212"/>
  <c r="L212" s="1"/>
  <c r="K209"/>
  <c r="L209" s="1"/>
  <c r="K208"/>
  <c r="L208" s="1"/>
  <c r="K207"/>
  <c r="L207" s="1"/>
  <c r="K206"/>
  <c r="L206" s="1"/>
  <c r="K205"/>
  <c r="L205" s="1"/>
  <c r="K204"/>
  <c r="L204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2"/>
  <c r="L192" s="1"/>
  <c r="K190"/>
  <c r="L190" s="1"/>
  <c r="K188"/>
  <c r="L188" s="1"/>
  <c r="K186"/>
  <c r="L186" s="1"/>
  <c r="K185"/>
  <c r="L185" s="1"/>
  <c r="K184"/>
  <c r="L184" s="1"/>
  <c r="K182"/>
  <c r="L182" s="1"/>
  <c r="K181"/>
  <c r="L181" s="1"/>
  <c r="K180"/>
  <c r="L180" s="1"/>
  <c r="K179"/>
  <c r="K178"/>
  <c r="L178" s="1"/>
  <c r="K177"/>
  <c r="L177" s="1"/>
  <c r="K175"/>
  <c r="L175" s="1"/>
  <c r="K174"/>
  <c r="L174" s="1"/>
  <c r="K173"/>
  <c r="L173" s="1"/>
  <c r="K172"/>
  <c r="L172" s="1"/>
  <c r="K171"/>
  <c r="L171" s="1"/>
  <c r="F170"/>
  <c r="K170" s="1"/>
  <c r="L170" s="1"/>
  <c r="H169"/>
  <c r="K169" s="1"/>
  <c r="L169" s="1"/>
  <c r="K166"/>
  <c r="L166" s="1"/>
  <c r="K165"/>
  <c r="L165" s="1"/>
  <c r="K164"/>
  <c r="L164" s="1"/>
  <c r="K163"/>
  <c r="L163" s="1"/>
  <c r="K162"/>
  <c r="L162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H135"/>
  <c r="K135" s="1"/>
  <c r="L135" s="1"/>
  <c r="F134"/>
  <c r="K134" s="1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M7"/>
  <c r="D7" i="5"/>
  <c r="K6" i="4"/>
  <c r="K6" i="3"/>
  <c r="L6" i="2"/>
</calcChain>
</file>

<file path=xl/sharedStrings.xml><?xml version="1.0" encoding="utf-8"?>
<sst xmlns="http://schemas.openxmlformats.org/spreadsheetml/2006/main" count="2794" uniqueCount="1108">
  <si>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</si>
  <si>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</si>
  <si>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</si>
  <si>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</si>
  <si>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</si>
  <si>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</si>
  <si>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</si>
  <si>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</si>
  <si>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</si>
  <si>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</si>
  <si>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</si>
  <si>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</si>
  <si>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</si>
  <si>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</si>
  <si>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</si>
  <si>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</si>
  <si>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</si>
  <si>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</si>
  <si>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</si>
  <si>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</si>
  <si>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</si>
  <si>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</si>
  <si>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</si>
  <si>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</si>
  <si>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</si>
  <si>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</si>
  <si>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</si>
  <si>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</si>
  <si>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</si>
  <si>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</si>
  <si>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</si>
  <si>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</si>
  <si>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</si>
  <si>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</si>
  <si>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</si>
  <si>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</si>
  <si>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</si>
  <si>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</si>
  <si>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</si>
  <si>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</si>
  <si>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</si>
  <si>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</si>
  <si>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</si>
  <si>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</si>
  <si>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</si>
  <si>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</si>
  <si>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</si>
  <si>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</si>
  <si>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</si>
  <si>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</si>
  <si>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</si>
  <si>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</si>
  <si>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</si>
  <si>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</si>
  <si>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</si>
  <si>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</si>
  <si>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</si>
  <si>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</si>
  <si>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</si>
  <si>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</si>
  <si>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</si>
  <si>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</si>
  <si>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</si>
  <si>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</si>
  <si>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</si>
  <si>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</si>
  <si>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</si>
  <si>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</si>
  <si>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</si>
  <si>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</si>
  <si>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</si>
  <si>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</si>
  <si>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</si>
  <si>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</si>
  <si>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</si>
  <si>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</si>
  <si>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</si>
  <si>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</si>
  <si>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</si>
  <si>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</si>
  <si>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</si>
  <si>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</si>
  <si>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</si>
  <si>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</si>
  <si>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</si>
  <si>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</si>
  <si>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</si>
  <si>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</si>
  <si>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</si>
  <si>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</si>
  <si>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</si>
  <si>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</si>
  <si>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</si>
  <si>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</si>
  <si>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</si>
  <si>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</si>
  <si>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</si>
  <si>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</si>
  <si>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</si>
  <si>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</si>
  <si>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</si>
  <si>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</si>
  <si>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</si>
  <si>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</si>
  <si>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</si>
  <si>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</si>
  <si>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</si>
  <si>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</si>
  <si>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</si>
  <si>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</si>
  <si>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</si>
  <si>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</si>
  <si>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</si>
  <si>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</si>
  <si>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</si>
  <si>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</si>
  <si>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</si>
  <si>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</si>
  <si>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</si>
  <si>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</si>
  <si>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</si>
  <si>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</si>
  <si>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</si>
  <si>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</si>
  <si>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</si>
  <si>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</si>
  <si>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</si>
  <si>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</si>
  <si>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</si>
  <si>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</si>
  <si>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</si>
  <si>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</si>
  <si>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</si>
  <si>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</si>
  <si>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</si>
  <si>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</si>
  <si>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</si>
  <si>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</si>
  <si>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</si>
  <si>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</si>
  <si>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</si>
  <si>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</si>
  <si>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</si>
  <si>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</si>
  <si>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</si>
  <si>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</si>
  <si>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</si>
  <si>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</si>
  <si>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</si>
  <si>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</si>
  <si>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</si>
  <si>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</si>
  <si>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</si>
  <si>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</si>
  <si>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</si>
  <si>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</si>
  <si>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</si>
  <si>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</si>
  <si>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</si>
  <si>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</si>
  <si>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</si>
  <si>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</si>
  <si>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</si>
  <si>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</si>
  <si>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</si>
  <si>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</si>
  <si>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</si>
  <si>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</si>
  <si>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</si>
  <si>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</si>
  <si>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</si>
  <si>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</si>
  <si>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</si>
  <si>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</si>
  <si>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</si>
  <si>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</si>
  <si>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</si>
  <si>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</si>
  <si>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</si>
  <si>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</si>
  <si>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</si>
  <si>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</si>
  <si>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</si>
  <si>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</si>
  <si>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</si>
  <si>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</si>
  <si>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</si>
  <si>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</si>
  <si>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</si>
  <si>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</si>
  <si>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</si>
  <si>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</si>
  <si>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</si>
  <si>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</si>
  <si>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</si>
  <si>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</si>
  <si>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</si>
  <si>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</si>
  <si>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</si>
  <si>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</si>
  <si>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</si>
  <si>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</si>
  <si>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</si>
  <si>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</si>
  <si>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</si>
  <si>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</si>
  <si>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</si>
  <si>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</si>
  <si>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</si>
  <si>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</si>
  <si>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</si>
  <si>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</si>
  <si>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</si>
  <si>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</si>
  <si>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</si>
  <si>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</si>
  <si>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</si>
  <si>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</si>
  <si>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</si>
  <si>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</si>
  <si>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</si>
  <si>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</si>
  <si>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</si>
  <si>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</si>
  <si>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</si>
  <si>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</si>
  <si>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</si>
  <si>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</si>
  <si>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</si>
  <si>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</si>
  <si>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</si>
  <si>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</si>
  <si>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</si>
  <si>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</si>
  <si>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</si>
  <si>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</si>
  <si>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</si>
  <si>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</si>
  <si>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</si>
  <si>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</si>
  <si>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</si>
  <si>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</si>
  <si>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</si>
  <si>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</si>
  <si>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</si>
  <si>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</si>
  <si>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</si>
  <si>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</si>
  <si>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</si>
  <si>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</si>
  <si>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</si>
  <si>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</si>
  <si>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</si>
  <si>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</si>
  <si>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</si>
  <si>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</si>
  <si>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</si>
  <si>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</si>
  <si>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</si>
  <si>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</si>
  <si>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</si>
  <si>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</si>
  <si>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</si>
  <si>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</si>
  <si>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</si>
  <si>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</si>
  <si>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</si>
  <si>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</si>
  <si>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</si>
  <si>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</si>
  <si>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</si>
  <si>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</si>
  <si>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</si>
  <si>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</si>
  <si>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</si>
  <si>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</si>
  <si>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</si>
  <si>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</si>
  <si>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</si>
  <si>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</si>
  <si>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</si>
  <si>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</si>
  <si>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</si>
  <si>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</si>
  <si>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</si>
  <si>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</si>
  <si>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</si>
  <si>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</si>
  <si>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</si>
  <si>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</si>
  <si>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</si>
  <si>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</si>
  <si>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</si>
  <si>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</si>
  <si>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</si>
  <si>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</si>
  <si>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</si>
  <si>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</si>
  <si>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</si>
  <si>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</si>
  <si>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</si>
  <si>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</si>
  <si>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</si>
  <si>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</si>
  <si>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</si>
  <si>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</si>
  <si>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</si>
  <si>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</si>
  <si>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</si>
  <si>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</si>
  <si>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</si>
  <si>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</si>
  <si>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</si>
  <si>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</si>
  <si>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</si>
  <si>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</si>
  <si>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</si>
  <si>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</si>
  <si>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</si>
  <si>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</si>
  <si>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</si>
  <si>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</si>
  <si>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</si>
  <si>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</si>
  <si>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</si>
  <si>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</si>
  <si>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</si>
  <si>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</si>
  <si>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</si>
  <si>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</si>
  <si>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</si>
  <si>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</si>
  <si>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</si>
  <si>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</si>
  <si>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</si>
  <si>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</si>
  <si>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</si>
  <si>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</si>
  <si>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</si>
  <si>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</si>
  <si>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</si>
  <si>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</si>
  <si>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</si>
  <si>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</si>
  <si>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</si>
  <si>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</si>
  <si>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</si>
  <si>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</si>
  <si>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</si>
  <si>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</si>
  <si>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</si>
  <si>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</si>
  <si>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</si>
  <si>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</si>
  <si>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</si>
  <si>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</si>
  <si>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</si>
  <si>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</si>
  <si>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</si>
  <si>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</si>
  <si>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</si>
  <si>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</si>
  <si>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</si>
  <si>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</si>
  <si>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</si>
  <si>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</si>
  <si>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</si>
  <si>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</si>
  <si>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</si>
  <si>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</si>
  <si>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</si>
  <si>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</si>
  <si>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</si>
  <si>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</si>
  <si>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</si>
  <si>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</si>
  <si>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</si>
  <si>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</si>
  <si>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</si>
  <si>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</si>
  <si>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</si>
  <si>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</si>
  <si>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</si>
  <si>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</si>
  <si>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</si>
  <si>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</si>
  <si>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</si>
  <si>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</si>
  <si>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</si>
  <si>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</si>
  <si>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</si>
  <si>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</si>
  <si>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</si>
  <si>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</si>
  <si>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</si>
  <si>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</si>
  <si>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</si>
  <si>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</si>
  <si>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</si>
  <si>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</si>
  <si>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</si>
  <si>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</si>
  <si>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</si>
  <si>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</si>
  <si>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</si>
  <si>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</si>
  <si>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</si>
  <si>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</si>
  <si>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</si>
  <si>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</si>
  <si>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</si>
  <si>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</si>
  <si>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</si>
  <si>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</si>
  <si>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</si>
  <si>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</si>
  <si>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</si>
  <si>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</si>
  <si>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</si>
  <si>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</si>
  <si>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</si>
  <si>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</si>
  <si>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</si>
  <si>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</si>
  <si>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</si>
  <si>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</si>
  <si>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</si>
  <si>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</si>
  <si>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</si>
  <si>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</si>
  <si>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</si>
  <si>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</si>
  <si>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</si>
  <si>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</si>
  <si>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</si>
  <si>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</si>
  <si>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</si>
  <si>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</si>
  <si>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</si>
  <si>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</si>
  <si>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</si>
  <si>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</si>
  <si>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</si>
  <si>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</si>
  <si>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</si>
  <si>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</si>
  <si>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</si>
  <si>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</si>
  <si>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</si>
  <si>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</si>
  <si>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</si>
  <si>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</si>
  <si>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</si>
  <si>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</si>
  <si>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</si>
  <si>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</si>
  <si>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</si>
  <si>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</si>
  <si>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</si>
  <si>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</si>
  <si>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</si>
  <si>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</si>
  <si>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</si>
  <si>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</si>
  <si>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</si>
  <si>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</si>
  <si>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</si>
  <si>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</si>
  <si>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</si>
  <si>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</si>
  <si>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</si>
  <si>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</si>
  <si>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</si>
  <si>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</si>
  <si>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</si>
  <si>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</si>
  <si>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</si>
  <si>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</si>
  <si>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</si>
  <si>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</si>
  <si>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</si>
  <si>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</si>
  <si>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</si>
  <si>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</si>
  <si>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</si>
  <si>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</si>
  <si>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</si>
  <si>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</si>
  <si>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</si>
  <si>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</si>
  <si>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</si>
  <si>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</si>
  <si>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</si>
  <si>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</si>
  <si>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</si>
  <si>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</si>
  <si>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</si>
  <si>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</si>
  <si>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</si>
  <si>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</si>
  <si>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</si>
  <si>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</si>
  <si>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</si>
  <si>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</si>
  <si>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</si>
  <si>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</si>
  <si>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</si>
  <si>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</si>
  <si>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</si>
  <si>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</si>
  <si>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</si>
  <si>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</si>
  <si>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</si>
  <si>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</si>
  <si>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</si>
  <si>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</si>
  <si>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</si>
  <si>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</si>
  <si>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</si>
  <si>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</si>
  <si>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</si>
  <si>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</si>
  <si>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</si>
  <si>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</si>
  <si>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</si>
  <si>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</si>
  <si>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</si>
  <si>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</si>
  <si>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</si>
  <si>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</si>
  <si>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</si>
  <si>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</si>
  <si>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</si>
  <si>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</si>
  <si>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</si>
  <si>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</si>
  <si>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</si>
  <si>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</si>
  <si>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</si>
  <si>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</si>
  <si>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</si>
  <si>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</si>
  <si>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</si>
  <si>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</si>
  <si>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</si>
  <si>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</si>
  <si>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</si>
  <si>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</si>
  <si>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</si>
  <si>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</si>
  <si>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</si>
  <si>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</si>
  <si>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</si>
  <si>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</si>
  <si>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</si>
  <si>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</si>
  <si>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</si>
  <si>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</si>
  <si>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</si>
  <si>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</si>
  <si>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</si>
  <si>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</si>
  <si>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</si>
  <si>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</si>
  <si>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</si>
  <si>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</si>
  <si>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</si>
  <si>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</si>
  <si>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</si>
  <si>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</si>
  <si>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</si>
  <si>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</si>
  <si>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</si>
  <si>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</si>
  <si>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</si>
  <si>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</si>
  <si>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</si>
  <si>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</si>
  <si>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</si>
  <si>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</si>
  <si>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</si>
  <si>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</si>
  <si>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</si>
  <si>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</si>
  <si>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</si>
  <si>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</si>
  <si>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</si>
  <si>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</si>
  <si>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</si>
  <si>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</si>
  <si>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</si>
  <si>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</si>
  <si>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</si>
  <si>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</si>
  <si>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</si>
  <si>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</si>
  <si>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</si>
  <si>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</si>
  <si>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</si>
  <si>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</si>
  <si>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</si>
  <si>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</si>
  <si>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</si>
  <si>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</si>
  <si>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</si>
  <si>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</si>
  <si>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</si>
  <si>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</si>
  <si>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</si>
  <si>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</si>
  <si>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</si>
  <si>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</si>
  <si>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</si>
  <si>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</si>
  <si>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</si>
  <si>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</si>
  <si>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</si>
  <si>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</si>
  <si>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</si>
  <si>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</si>
  <si>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</si>
  <si>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</si>
  <si>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</si>
  <si>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</si>
  <si>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</si>
  <si>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</si>
  <si>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</si>
  <si>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</si>
  <si>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</si>
  <si>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</si>
  <si>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</si>
  <si>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</si>
  <si>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</si>
  <si>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</si>
  <si>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</si>
  <si>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</si>
  <si>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</si>
  <si>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</si>
  <si>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</si>
  <si>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</si>
  <si>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</si>
  <si>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</si>
  <si>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</si>
  <si>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</si>
  <si>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</si>
  <si>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</si>
  <si>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</si>
  <si>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</si>
  <si>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</si>
  <si>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</si>
  <si>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</si>
  <si>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</si>
  <si>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</si>
  <si>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</si>
  <si>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</si>
  <si>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</si>
  <si>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</si>
  <si>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</si>
  <si>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</si>
  <si>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</si>
  <si>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</si>
  <si>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</si>
  <si>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</si>
  <si>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</si>
  <si>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</si>
  <si>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</si>
  <si>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</si>
  <si>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</si>
  <si>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</si>
  <si>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</si>
  <si>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</si>
  <si>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</si>
  <si>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</si>
  <si>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</si>
  <si>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</si>
  <si>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</si>
  <si>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</si>
  <si>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</si>
  <si>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</si>
  <si>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</si>
  <si>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</si>
  <si>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</si>
  <si>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</si>
  <si>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</si>
  <si>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</si>
  <si>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</si>
  <si>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</si>
  <si>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</si>
  <si>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</si>
  <si>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</si>
  <si>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</si>
  <si>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</si>
  <si>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</si>
  <si>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</si>
  <si>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</si>
  <si>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</si>
  <si>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</si>
  <si>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</si>
  <si>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</si>
  <si>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</si>
  <si>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</si>
  <si>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</si>
  <si>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</si>
  <si>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</si>
  <si>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</si>
  <si>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</si>
  <si>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</si>
  <si>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</si>
  <si>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</si>
  <si>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</si>
  <si>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</si>
  <si>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</si>
  <si>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</si>
  <si>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</si>
  <si>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</si>
  <si>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</si>
  <si>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</si>
  <si>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</si>
  <si>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</si>
  <si>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</si>
  <si>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</si>
  <si>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</si>
  <si>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</si>
  <si>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</si>
  <si>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</si>
  <si>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</si>
  <si>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</si>
  <si>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</si>
  <si>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</si>
  <si>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</si>
  <si>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</si>
  <si>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</si>
  <si>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</si>
  <si>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</si>
  <si>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</si>
  <si>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</si>
  <si>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</si>
  <si>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</si>
  <si>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</si>
  <si>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</si>
  <si>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</si>
  <si>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</si>
  <si>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</si>
  <si>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</si>
  <si>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</si>
  <si>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</si>
  <si>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</si>
  <si>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</si>
  <si>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</si>
  <si>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</si>
  <si>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</si>
  <si>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</si>
  <si>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</si>
  <si>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</si>
  <si>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</si>
  <si>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</si>
  <si>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</si>
  <si>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</si>
  <si>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</si>
  <si>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</si>
  <si>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</si>
  <si>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</si>
  <si>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</si>
  <si>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</si>
  <si>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</si>
  <si>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</si>
  <si>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</si>
  <si>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</si>
  <si>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</si>
  <si>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</si>
  <si>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</si>
  <si>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</si>
  <si>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</si>
  <si>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</si>
  <si>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</si>
  <si>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</si>
  <si>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</si>
  <si>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</si>
  <si>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</si>
  <si>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</si>
  <si>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</si>
  <si>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</si>
  <si>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</si>
  <si>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</si>
  <si>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</si>
  <si>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</si>
  <si>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</si>
  <si>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</si>
  <si>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</si>
  <si>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</si>
  <si>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</si>
  <si>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</si>
  <si>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</si>
  <si>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</si>
  <si>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</si>
  <si>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</si>
  <si>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</si>
  <si>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</si>
  <si>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</si>
  <si>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</si>
  <si>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</si>
  <si>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</si>
  <si>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</si>
  <si>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</si>
  <si>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</si>
  <si>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</si>
  <si>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</si>
  <si>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</si>
  <si>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</si>
  <si>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</si>
  <si>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</si>
  <si>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</si>
  <si>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</si>
  <si>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</si>
  <si>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</si>
  <si>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</si>
  <si>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</si>
  <si>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</si>
  <si>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</si>
  <si>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</si>
  <si>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</si>
  <si>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</si>
  <si>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</si>
  <si>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</si>
  <si>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</si>
  <si>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</si>
  <si>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</si>
  <si>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</si>
  <si>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</si>
  <si>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</si>
  <si>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</si>
  <si>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</si>
  <si>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</si>
  <si>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Profit of Rs.20/-</t>
  </si>
  <si>
    <t>MOTHERSON</t>
  </si>
  <si>
    <t>COLPAL JULY FUT</t>
  </si>
  <si>
    <t>PIDILITIND JULY FUT</t>
  </si>
  <si>
    <t>2200-2240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</si>
  <si>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</si>
  <si>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</si>
  <si>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</si>
  <si>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</si>
  <si>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</si>
  <si>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</si>
  <si>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</si>
  <si>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</si>
  <si>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</si>
  <si>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</si>
  <si>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</si>
  <si>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</si>
  <si>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</si>
  <si>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</si>
  <si>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</si>
  <si>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</si>
  <si>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</si>
  <si>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</si>
  <si>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</si>
  <si>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</si>
  <si>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</si>
  <si>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</si>
  <si>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</si>
  <si>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</si>
  <si>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</si>
  <si>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</si>
  <si>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</si>
  <si>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</si>
  <si>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</si>
  <si>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</si>
  <si>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</si>
  <si>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</si>
  <si>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</si>
  <si>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</si>
  <si>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APOLLOHOSP JULY FUT</t>
  </si>
  <si>
    <t>3850-3900</t>
  </si>
  <si>
    <t>1530-1560</t>
  </si>
  <si>
    <t>2450-2470</t>
  </si>
  <si>
    <t>Profit of Rs.24/-</t>
  </si>
  <si>
    <t>205-210</t>
  </si>
  <si>
    <t>ACE</t>
  </si>
  <si>
    <t>SIEMENS JULY FUT</t>
  </si>
  <si>
    <t>Profit of Rs.16/-</t>
  </si>
  <si>
    <t>AXISBANK JULY FUT</t>
  </si>
  <si>
    <t>665-675</t>
  </si>
  <si>
    <t>GRASIM JULY FUT</t>
  </si>
  <si>
    <t>1390-1410</t>
  </si>
  <si>
    <t>IRCTC JULY FUT</t>
  </si>
  <si>
    <t>590-600</t>
  </si>
  <si>
    <t>Profit of Rs.10.5/-</t>
  </si>
  <si>
    <t>Profit of Rs.22.5/-</t>
  </si>
  <si>
    <t>Profit of Rs.11/-</t>
  </si>
  <si>
    <t>755-765</t>
  </si>
  <si>
    <t xml:space="preserve">ICICIBANK JULY FUT </t>
  </si>
  <si>
    <t>Profit of Rs.8/-</t>
  </si>
  <si>
    <t>Sell</t>
  </si>
  <si>
    <t>PIIND JULY FUT</t>
  </si>
  <si>
    <t>2820-2850</t>
  </si>
  <si>
    <t>2290-2310</t>
  </si>
  <si>
    <t>NIFTY JULY FUT</t>
  </si>
  <si>
    <t>16300-16400</t>
  </si>
  <si>
    <t>Profit of Rs.42.5/-</t>
  </si>
  <si>
    <t>JSWSTEEL JULY FUT</t>
  </si>
  <si>
    <t>590-598</t>
  </si>
  <si>
    <t>Profit of Rs.2.5/-</t>
  </si>
  <si>
    <t>Loss of Rs.12.5/-</t>
  </si>
  <si>
    <t xml:space="preserve"> NIFTY JULY FUT </t>
  </si>
  <si>
    <t>BHARATFORG JULY FUT</t>
  </si>
  <si>
    <t>660-670</t>
  </si>
  <si>
    <t>Loss of Rs.10.5/-</t>
  </si>
  <si>
    <t>Loss of Rs.13/-</t>
  </si>
  <si>
    <t>BANKNIFTY JULY FUT</t>
  </si>
  <si>
    <t>35000-34700</t>
  </si>
  <si>
    <t>Profit of Rs.190/-</t>
  </si>
  <si>
    <t>Profit of Rs.15/-</t>
  </si>
  <si>
    <t>Profit of Rs.45/-</t>
  </si>
  <si>
    <t>70-71</t>
  </si>
  <si>
    <t>75-77</t>
  </si>
  <si>
    <t>2700-2740</t>
  </si>
  <si>
    <t>595-610</t>
  </si>
  <si>
    <t>135-140</t>
  </si>
  <si>
    <t>CONCOR JULY FUT</t>
  </si>
  <si>
    <t>690-705</t>
  </si>
  <si>
    <t xml:space="preserve">CIPLA JULY FUT </t>
  </si>
  <si>
    <t>980-990</t>
  </si>
  <si>
    <t>HDFCAMC JULY FUT</t>
  </si>
  <si>
    <t>1940-1970</t>
  </si>
  <si>
    <t>CROMPTON JULY FUT</t>
  </si>
  <si>
    <t>400-410</t>
  </si>
  <si>
    <t>Profit of Rs9/-</t>
  </si>
  <si>
    <t>Profit of Rs.33.5/-</t>
  </si>
  <si>
    <t>LALPATHLAB JULY FUT</t>
  </si>
  <si>
    <t>1930-1880</t>
  </si>
  <si>
    <t>BAJFINANCE JULY FUT</t>
  </si>
  <si>
    <t>6200-6250</t>
  </si>
  <si>
    <t>2340-2370</t>
  </si>
  <si>
    <t>245-255</t>
  </si>
  <si>
    <t>Profit of Rs.30.5/-</t>
  </si>
  <si>
    <t>VEDL JULY FUT</t>
  </si>
  <si>
    <t>Loss of Rs.50/-</t>
  </si>
  <si>
    <t>Profit of Rs.7.5/-</t>
  </si>
  <si>
    <t>TRENT JULY FUT</t>
  </si>
  <si>
    <t>1240-1250</t>
  </si>
  <si>
    <t>Profit of Rs.85/-</t>
  </si>
  <si>
    <t>Loss of Rs.16/-</t>
  </si>
  <si>
    <t>SIEMENS AUG FUT</t>
  </si>
  <si>
    <t>2640-2600</t>
  </si>
  <si>
    <t>BATAINDIA JULY FUT</t>
  </si>
  <si>
    <t>1900-1930</t>
  </si>
  <si>
    <t>Loss of Rs.45/-</t>
  </si>
  <si>
    <t>CIPLA JULY FUT</t>
  </si>
  <si>
    <t>1000-1020</t>
  </si>
  <si>
    <t>ALFAVIO</t>
  </si>
  <si>
    <t>JETMALL</t>
  </si>
  <si>
    <t>PIDILITIND AUG FUT</t>
  </si>
  <si>
    <t>2380-2400</t>
  </si>
  <si>
    <t>IFL</t>
  </si>
  <si>
    <t>AARTIIND AUG FUT</t>
  </si>
  <si>
    <t>Profit of Rs.29/-</t>
  </si>
  <si>
    <t>MPHASIS AUG FUT</t>
  </si>
  <si>
    <t>2320-2360</t>
  </si>
  <si>
    <t>TATACOMM AUG FUT</t>
  </si>
  <si>
    <t>1060-1080</t>
  </si>
  <si>
    <t>2460-2500</t>
  </si>
  <si>
    <t>349-351</t>
  </si>
  <si>
    <t>380-390</t>
  </si>
  <si>
    <t>Profit of Rs.50/-</t>
  </si>
  <si>
    <t>Profit of Rs.18/-</t>
  </si>
  <si>
    <t>Profit of Rs.35/-</t>
  </si>
  <si>
    <t>SBIN AUG FUT</t>
  </si>
  <si>
    <t>520-515</t>
  </si>
  <si>
    <t>Profit of Rs.5.5/-</t>
  </si>
  <si>
    <t>IEX AUG FUT</t>
  </si>
  <si>
    <t>164-166</t>
  </si>
  <si>
    <t>NIFTY AUG FUT</t>
  </si>
  <si>
    <t>NIFTY 16950 PE 4 AUG</t>
  </si>
  <si>
    <t>BHARTIARTL 700 CE AUG</t>
  </si>
  <si>
    <t>17-22</t>
  </si>
  <si>
    <t>2380-2420</t>
  </si>
  <si>
    <t>EARUM</t>
  </si>
  <si>
    <t>PAYAL BHUMISHTH PATEL</t>
  </si>
  <si>
    <t>HILTON</t>
  </si>
  <si>
    <t>Hilton Metal Forging Limi</t>
  </si>
  <si>
    <t>Profit of Rs.7.1/-</t>
  </si>
  <si>
    <t>Loss of Rs.171.5/-</t>
  </si>
  <si>
    <t>Profit of Rs.2.95/-</t>
  </si>
  <si>
    <t>COLPAL AUG FUT</t>
  </si>
  <si>
    <t>1580-1583</t>
  </si>
  <si>
    <t>1630-1660</t>
  </si>
  <si>
    <t>Retail Research Technical Calls &amp; Fundamental Performance Report for the month of Aug-2022</t>
  </si>
  <si>
    <t>BHARAT KUMAR PUKHRAJJI</t>
  </si>
  <si>
    <t>AGNI</t>
  </si>
  <si>
    <t>Agni Green Power Ltd</t>
  </si>
  <si>
    <t>YUGA STOCKS AND COMMODITIES PRIVATE LIMITED  .</t>
  </si>
  <si>
    <t>SKSE SECURITIES LTD</t>
  </si>
  <si>
    <t>MOKSH</t>
  </si>
  <si>
    <t>Moksh Ornaments Limited</t>
  </si>
  <si>
    <t>GRAVITON RESEARCH CAPITAL LLP</t>
  </si>
  <si>
    <t>132-135</t>
  </si>
  <si>
    <t>Profit of Rs.63/-</t>
  </si>
  <si>
    <t>Profit of Rs.3.25/-</t>
  </si>
  <si>
    <t>2400-2410</t>
  </si>
  <si>
    <t>2480-2530</t>
  </si>
  <si>
    <t xml:space="preserve">BALKRISIND </t>
  </si>
  <si>
    <t>535-538</t>
  </si>
  <si>
    <t>560-570</t>
  </si>
  <si>
    <t>PIIND AUG FUT</t>
  </si>
  <si>
    <t>3150-3200</t>
  </si>
  <si>
    <t>31-31.5</t>
  </si>
  <si>
    <t>AMARESH GUPTA</t>
  </si>
  <si>
    <t>JANUSCORP</t>
  </si>
  <si>
    <t>RIPALBEN DHARMIKKUMAR PARIKH</t>
  </si>
  <si>
    <t>VIJAYAKUMAR</t>
  </si>
  <si>
    <t>NIRAJ RAJNIKANT SHAH</t>
  </si>
  <si>
    <t>SWAGTAM</t>
  </si>
  <si>
    <t>Nazara Technologies Ltd</t>
  </si>
  <si>
    <t>UNIVASTU</t>
  </si>
  <si>
    <t>Univastu India Limited</t>
  </si>
  <si>
    <t>VEENA RAJESH SHAH</t>
  </si>
  <si>
    <t>LT AUG FUT</t>
  </si>
  <si>
    <t>1799-1801</t>
  </si>
  <si>
    <t>1750-1730</t>
  </si>
  <si>
    <t>17330-17350</t>
  </si>
  <si>
    <t>INTELLECT AUG FUT</t>
  </si>
  <si>
    <t>629-631</t>
  </si>
  <si>
    <t>650-660</t>
  </si>
  <si>
    <t>BALKRISIND AUG FUT</t>
  </si>
  <si>
    <t>2376-2384</t>
  </si>
  <si>
    <t>2440-2480</t>
  </si>
  <si>
    <t>M&amp;MFIN 205 CE AUG</t>
  </si>
  <si>
    <t>3.40-3.80</t>
  </si>
  <si>
    <t>1.5-0.5</t>
  </si>
  <si>
    <t>Part profit of Rs.45/-</t>
  </si>
  <si>
    <t>ARNOLD</t>
  </si>
  <si>
    <t>BHUVNESHWARI VYAPAAR PVT.LTD</t>
  </si>
  <si>
    <t>ARYAMAN</t>
  </si>
  <si>
    <t>SHRI RAVINDRA MEDIA VENTURES PRIVATE LIMITED</t>
  </si>
  <si>
    <t>ANOOPURVA ENTERPRISES PRIVATE LIMITED</t>
  </si>
  <si>
    <t>CNETLINGO MARKETING PRIVATE LIMITED</t>
  </si>
  <si>
    <t>WHITE DIAMAND ENTERPRISES PRIVATE LIMITED</t>
  </si>
  <si>
    <t>BRRL</t>
  </si>
  <si>
    <t>GARBI FINVEST LIMITED</t>
  </si>
  <si>
    <t>SHERWOOD SECURITIES PVT LTD</t>
  </si>
  <si>
    <t>INVENTURE SEJAL REALTORS PRIVATE LIMITED</t>
  </si>
  <si>
    <t>SYNERGY MONEYCONTROL PRIVATE LIMITED</t>
  </si>
  <si>
    <t>NORGES BANK ON ACCOUNT OF THE GOVERNMENT PENSION FUND GLOBAL</t>
  </si>
  <si>
    <t>MOHAMMED MOHSIN HAJIMOHAMMED AJMERWALA</t>
  </si>
  <si>
    <t>RADHIKA AJAY MARUDA</t>
  </si>
  <si>
    <t>AKASH PRAJAPATI</t>
  </si>
  <si>
    <t>LEMON MANAGEMENT CONSULTANCY PRIVATE LIMITED</t>
  </si>
  <si>
    <t>NAVEEN GUPTA</t>
  </si>
  <si>
    <t>JAISHRI VINOD SHAH</t>
  </si>
  <si>
    <t>TARUNA PANKAJ TATED</t>
  </si>
  <si>
    <t>NU HEIGHTS AGENCY PRIVATE LIMITED</t>
  </si>
  <si>
    <t>PADMAWATI REALCON PRIVATE LIMITED</t>
  </si>
  <si>
    <t>KRETTOSYS</t>
  </si>
  <si>
    <t>NITIN BAKSHI</t>
  </si>
  <si>
    <t>LESHAIND</t>
  </si>
  <si>
    <t>ZENAB AIYUB YACOOBALI</t>
  </si>
  <si>
    <t>KCP RETAIL PRIVATE LIMITED</t>
  </si>
  <si>
    <t>MNIL</t>
  </si>
  <si>
    <t>KABIR SHRAN DAGAR</t>
  </si>
  <si>
    <t>SEEMA</t>
  </si>
  <si>
    <t>NCLRESE</t>
  </si>
  <si>
    <t>VISHAL TILOKCHAND KOTHARI</t>
  </si>
  <si>
    <t>VISAGAR FINANCIAL SERVICES LIMITED</t>
  </si>
  <si>
    <t>NIBE</t>
  </si>
  <si>
    <t>KAVITA KHAJANCHI</t>
  </si>
  <si>
    <t>SELLWIN</t>
  </si>
  <si>
    <t>MEGHSHREE CREDIT PVT LTD</t>
  </si>
  <si>
    <t>SHARPLINE</t>
  </si>
  <si>
    <t>ELIXIR WEALTH MANAGEMENT PRIVATE LIMITED</t>
  </si>
  <si>
    <t>SHISHIND</t>
  </si>
  <si>
    <t>LAKHANI JIGNESH JASMATBHAI(HUF)</t>
  </si>
  <si>
    <t>MANSINGH HOTELS AND RESORTS LIMITED</t>
  </si>
  <si>
    <t>LOKESH GUPTA (HUF)</t>
  </si>
  <si>
    <t>NITIN AGGARWAL</t>
  </si>
  <si>
    <t>SYLPH</t>
  </si>
  <si>
    <t>GHANSHYAM SONI</t>
  </si>
  <si>
    <t>TRIVENIENT</t>
  </si>
  <si>
    <t>TOTAL HOLDINGS AND FINVEST PRIVATE LIMITED</t>
  </si>
  <si>
    <t>FIDELITY INVESTMENT TRUST FIDELITY SERIES EMERGING MARKETS FUND</t>
  </si>
  <si>
    <t>ICICI PRUDENTIAL LIFE INSURANCE COMPANY LIMITED</t>
  </si>
  <si>
    <t>UBER B.V.</t>
  </si>
  <si>
    <t>ADFFOODS</t>
  </si>
  <si>
    <t>ADF Foods Limited</t>
  </si>
  <si>
    <t>SIXTH SENSE INDIA OPPORTUNITIES III</t>
  </si>
  <si>
    <t>AMDIND</t>
  </si>
  <si>
    <t>AMD Industries Limited</t>
  </si>
  <si>
    <t>CHHIMPA NARAYAN</t>
  </si>
  <si>
    <t>BTML</t>
  </si>
  <si>
    <t>Bodhi Tree Multimedia Ltd</t>
  </si>
  <si>
    <t>SUNTECK WEALTHMAX CAPITAL PRIVATE LIMITED</t>
  </si>
  <si>
    <t>BURNPUR</t>
  </si>
  <si>
    <t>Burnpur Cement Limited</t>
  </si>
  <si>
    <t>PRITHVI  FINMART  PRIVATE LIMITED</t>
  </si>
  <si>
    <t>Indiabulls Hsg Fin Ltd</t>
  </si>
  <si>
    <t>KETAN V THAKKAR</t>
  </si>
  <si>
    <t>KSHITIJPOL</t>
  </si>
  <si>
    <t>Kshitij Polyline Limited</t>
  </si>
  <si>
    <t>DEEPA DEVI</t>
  </si>
  <si>
    <t>LIKHITHA</t>
  </si>
  <si>
    <t>Likhitha Infrastruc Ltd</t>
  </si>
  <si>
    <t>M/S. PRARTHANA ENTERPRISES</t>
  </si>
  <si>
    <t>Spicejet Limited</t>
  </si>
  <si>
    <t>BIRLATYRE</t>
  </si>
  <si>
    <t>Birla Tyres Limited</t>
  </si>
  <si>
    <t>INDUSIND BANK LTD CLIENT A/C</t>
  </si>
  <si>
    <t>EPL Limited</t>
  </si>
  <si>
    <t>VICTUS ENTERPRISE LLP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</si>
</sst>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1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15" fontId="31" fillId="12" borderId="20" xfId="0" applyNumberFormat="1" applyFont="1" applyFill="1" applyBorder="1" applyAlignment="1">
      <alignment horizontal="center" vertical="center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0" fillId="17" borderId="20" xfId="0" applyFont="1" applyFill="1" applyBorder="1" applyAlignment="1"/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16" fontId="32" fillId="6" borderId="20" xfId="0" applyNumberFormat="1" applyFont="1" applyFill="1" applyBorder="1" applyAlignment="1">
      <alignment horizontal="center" vertical="center"/>
    </xf>
    <xf numFmtId="165" fontId="40" fillId="12" borderId="23" xfId="0" applyNumberFormat="1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165" fontId="40" fillId="11" borderId="23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40" fillId="11" borderId="20" xfId="0" applyNumberFormat="1" applyFont="1" applyFill="1" applyBorder="1" applyAlignment="1">
      <alignment horizontal="center" vertical="center"/>
    </xf>
    <xf numFmtId="165" fontId="40" fillId="20" borderId="23" xfId="0" applyNumberFormat="1" applyFont="1" applyFill="1" applyBorder="1" applyAlignment="1">
      <alignment horizontal="center" vertical="center"/>
    </xf>
    <xf numFmtId="0" fontId="40" fillId="11" borderId="20" xfId="0" applyFont="1" applyFill="1" applyBorder="1" applyAlignment="1">
      <alignment horizontal="center" vertical="center"/>
    </xf>
    <xf numFmtId="0" fontId="40" fillId="11" borderId="20" xfId="0" applyFont="1" applyFill="1" applyBorder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0" fontId="32" fillId="23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 applyAlignment="1">
      <alignment horizontal="center" vertical="center"/>
    </xf>
    <xf numFmtId="165" fontId="40" fillId="22" borderId="23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0" fontId="32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2" fillId="11" borderId="23" xfId="0" applyFont="1" applyFill="1" applyBorder="1" applyAlignment="1">
      <alignment horizontal="center" vertical="center"/>
    </xf>
    <xf numFmtId="0" fontId="31" fillId="24" borderId="23" xfId="0" applyFont="1" applyFill="1" applyBorder="1" applyAlignment="1">
      <alignment horizontal="center" vertical="center"/>
    </xf>
    <xf numFmtId="165" fontId="31" fillId="24" borderId="23" xfId="0" applyNumberFormat="1" applyFont="1" applyFill="1" applyBorder="1" applyAlignment="1">
      <alignment horizontal="center" vertical="center"/>
    </xf>
    <xf numFmtId="15" fontId="31" fillId="24" borderId="23" xfId="0" applyNumberFormat="1" applyFont="1" applyFill="1" applyBorder="1" applyAlignment="1">
      <alignment horizontal="center" vertical="center"/>
    </xf>
    <xf numFmtId="0" fontId="32" fillId="24" borderId="23" xfId="0" applyFont="1" applyFill="1" applyBorder="1"/>
    <xf numFmtId="43" fontId="31" fillId="24" borderId="23" xfId="0" applyNumberFormat="1" applyFont="1" applyFill="1" applyBorder="1" applyAlignment="1">
      <alignment horizontal="center" vertical="top"/>
    </xf>
    <xf numFmtId="0" fontId="31" fillId="24" borderId="23" xfId="0" applyFont="1" applyFill="1" applyBorder="1" applyAlignment="1">
      <alignment horizontal="center" vertical="top"/>
    </xf>
    <xf numFmtId="0" fontId="32" fillId="25" borderId="1" xfId="0" applyFont="1" applyFill="1" applyBorder="1" applyAlignment="1">
      <alignment horizontal="center" vertical="center"/>
    </xf>
    <xf numFmtId="2" fontId="32" fillId="25" borderId="1" xfId="0" applyNumberFormat="1" applyFont="1" applyFill="1" applyBorder="1" applyAlignment="1">
      <alignment horizontal="center" vertical="center"/>
    </xf>
    <xf numFmtId="10" fontId="32" fillId="25" borderId="3" xfId="0" applyNumberFormat="1" applyFont="1" applyFill="1" applyBorder="1" applyAlignment="1">
      <alignment horizontal="center" vertical="center" wrapText="1"/>
    </xf>
    <xf numFmtId="0" fontId="32" fillId="25" borderId="20" xfId="0" applyFont="1" applyFill="1" applyBorder="1" applyAlignment="1">
      <alignment horizontal="center" vertical="center"/>
    </xf>
    <xf numFmtId="16" fontId="32" fillId="25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1" fillId="20" borderId="21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1" borderId="23" xfId="0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215</xdr:row>
      <xdr:rowOff>0</xdr:rowOff>
    </xdr:from>
    <xdr:to>
      <xdr:col>11</xdr:col>
      <xdr:colOff>123825</xdr:colOff>
      <xdr:row>229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216</xdr:row>
      <xdr:rowOff>89647</xdr:rowOff>
    </xdr:from>
    <xdr:to>
      <xdr:col>4</xdr:col>
      <xdr:colOff>605118</xdr:colOff>
      <xdr:row>221</xdr:row>
      <xdr:rowOff>72815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468405</xdr:colOff>
      <xdr:row>510</xdr:row>
      <xdr:rowOff>89647</xdr:rowOff>
    </xdr:from>
    <xdr:to>
      <xdr:col>12</xdr:col>
      <xdr:colOff>298077</xdr:colOff>
      <xdr:row>515</xdr:row>
      <xdr:rowOff>11205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84476" y="82824918"/>
          <a:ext cx="3612777" cy="728381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510</xdr:row>
      <xdr:rowOff>11206</xdr:rowOff>
    </xdr:from>
    <xdr:to>
      <xdr:col>5</xdr:col>
      <xdr:colOff>224117</xdr:colOff>
      <xdr:row>514</xdr:row>
      <xdr:rowOff>22412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2746477"/>
          <a:ext cx="4076699" cy="6566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4" sqref="B24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44777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8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8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8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8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0"/>
  <sheetViews>
    <sheetView zoomScale="85" zoomScaleNormal="85" workbookViewId="0">
      <pane ySplit="10" topLeftCell="A11" activePane="bottomLeft" state="frozen"/>
      <selection activeCell="B10" sqref="B10:M216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44777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4" t="s">
        <v>16</v>
      </c>
      <c r="B9" s="396" t="s">
        <v>17</v>
      </c>
      <c r="C9" s="396" t="s">
        <v>18</v>
      </c>
      <c r="D9" s="396" t="s">
        <v>19</v>
      </c>
      <c r="E9" s="23" t="s">
        <v>20</v>
      </c>
      <c r="F9" s="23" t="s">
        <v>21</v>
      </c>
      <c r="G9" s="391" t="s">
        <v>22</v>
      </c>
      <c r="H9" s="392"/>
      <c r="I9" s="393"/>
      <c r="J9" s="391" t="s">
        <v>23</v>
      </c>
      <c r="K9" s="392"/>
      <c r="L9" s="393"/>
      <c r="M9" s="23"/>
      <c r="N9" s="24"/>
      <c r="O9" s="24"/>
      <c r="P9" s="24"/>
    </row>
    <row r="10" spans="1:16" ht="59.25" customHeight="1">
      <c r="A10" s="395"/>
      <c r="B10" s="397"/>
      <c r="C10" s="397"/>
      <c r="D10" s="39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44798</v>
      </c>
      <c r="E11" s="32">
        <v>17407.150000000001</v>
      </c>
      <c r="F11" s="32">
        <v>17359</v>
      </c>
      <c r="G11" s="33">
        <v>17292</v>
      </c>
      <c r="H11" s="33">
        <v>17176.849999999999</v>
      </c>
      <c r="I11" s="33">
        <v>17109.849999999999</v>
      </c>
      <c r="J11" s="33">
        <v>17474.150000000001</v>
      </c>
      <c r="K11" s="33">
        <v>17541.150000000001</v>
      </c>
      <c r="L11" s="33">
        <v>17656.300000000003</v>
      </c>
      <c r="M11" s="34">
        <v>17426</v>
      </c>
      <c r="N11" s="34">
        <v>17243.849999999999</v>
      </c>
      <c r="O11" s="35">
        <v>11539400</v>
      </c>
      <c r="P11" s="36">
        <v>-3.92800053283602E-2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44798</v>
      </c>
      <c r="E12" s="37">
        <v>38031.800000000003</v>
      </c>
      <c r="F12" s="37">
        <v>37965.916666666664</v>
      </c>
      <c r="G12" s="38">
        <v>37809.833333333328</v>
      </c>
      <c r="H12" s="38">
        <v>37587.866666666661</v>
      </c>
      <c r="I12" s="38">
        <v>37431.783333333326</v>
      </c>
      <c r="J12" s="38">
        <v>38187.883333333331</v>
      </c>
      <c r="K12" s="38">
        <v>38343.96666666666</v>
      </c>
      <c r="L12" s="38">
        <v>38565.933333333334</v>
      </c>
      <c r="M12" s="28">
        <v>38122</v>
      </c>
      <c r="N12" s="28">
        <v>37743.949999999997</v>
      </c>
      <c r="O12" s="39">
        <v>2728700</v>
      </c>
      <c r="P12" s="40">
        <v>7.0025556098866123E-3</v>
      </c>
    </row>
    <row r="13" spans="1:16" ht="12.75" customHeight="1">
      <c r="A13" s="28">
        <v>3</v>
      </c>
      <c r="B13" s="29" t="s">
        <v>35</v>
      </c>
      <c r="C13" s="30" t="s">
        <v>792</v>
      </c>
      <c r="D13" s="31">
        <v>44803</v>
      </c>
      <c r="E13" s="37">
        <v>17576.7</v>
      </c>
      <c r="F13" s="37">
        <v>17528.750000000004</v>
      </c>
      <c r="G13" s="38">
        <v>17458.100000000006</v>
      </c>
      <c r="H13" s="38">
        <v>17339.500000000004</v>
      </c>
      <c r="I13" s="38">
        <v>17268.850000000006</v>
      </c>
      <c r="J13" s="38">
        <v>17647.350000000006</v>
      </c>
      <c r="K13" s="38">
        <v>17718.000000000007</v>
      </c>
      <c r="L13" s="38">
        <v>17836.600000000006</v>
      </c>
      <c r="M13" s="28">
        <v>17599.400000000001</v>
      </c>
      <c r="N13" s="28">
        <v>17410.150000000001</v>
      </c>
      <c r="O13" s="39">
        <v>4560</v>
      </c>
      <c r="P13" s="40">
        <v>5.5555555555555552E-2</v>
      </c>
    </row>
    <row r="14" spans="1:16" ht="12.75" customHeight="1">
      <c r="A14" s="28">
        <v>4</v>
      </c>
      <c r="B14" s="29" t="s">
        <v>35</v>
      </c>
      <c r="C14" s="30" t="s">
        <v>821</v>
      </c>
      <c r="D14" s="31">
        <v>44803</v>
      </c>
      <c r="E14" s="37">
        <v>7030.15</v>
      </c>
      <c r="F14" s="37">
        <v>7133.3166666666666</v>
      </c>
      <c r="G14" s="38">
        <v>6926.8833333333332</v>
      </c>
      <c r="H14" s="38">
        <v>6823.6166666666668</v>
      </c>
      <c r="I14" s="38">
        <v>6617.1833333333334</v>
      </c>
      <c r="J14" s="38">
        <v>7236.583333333333</v>
      </c>
      <c r="K14" s="38">
        <v>7443.0166666666655</v>
      </c>
      <c r="L14" s="38">
        <v>7546.2833333333328</v>
      </c>
      <c r="M14" s="28">
        <v>7339.75</v>
      </c>
      <c r="N14" s="28">
        <v>7030.05</v>
      </c>
      <c r="O14" s="39">
        <v>225</v>
      </c>
      <c r="P14" s="40">
        <v>-0.25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44798</v>
      </c>
      <c r="E15" s="37">
        <v>813.55</v>
      </c>
      <c r="F15" s="37">
        <v>813.16666666666663</v>
      </c>
      <c r="G15" s="38">
        <v>804.5333333333333</v>
      </c>
      <c r="H15" s="38">
        <v>795.51666666666665</v>
      </c>
      <c r="I15" s="38">
        <v>786.88333333333333</v>
      </c>
      <c r="J15" s="38">
        <v>822.18333333333328</v>
      </c>
      <c r="K15" s="38">
        <v>830.81666666666672</v>
      </c>
      <c r="L15" s="38">
        <v>839.83333333333326</v>
      </c>
      <c r="M15" s="28">
        <v>821.8</v>
      </c>
      <c r="N15" s="28">
        <v>804.15</v>
      </c>
      <c r="O15" s="39">
        <v>3291200</v>
      </c>
      <c r="P15" s="40">
        <v>-4.8414843942000491E-2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44798</v>
      </c>
      <c r="E16" s="37">
        <v>2686</v>
      </c>
      <c r="F16" s="37">
        <v>2711.3166666666666</v>
      </c>
      <c r="G16" s="38">
        <v>2647.8833333333332</v>
      </c>
      <c r="H16" s="38">
        <v>2609.7666666666664</v>
      </c>
      <c r="I16" s="38">
        <v>2546.333333333333</v>
      </c>
      <c r="J16" s="38">
        <v>2749.4333333333334</v>
      </c>
      <c r="K16" s="38">
        <v>2812.8666666666668</v>
      </c>
      <c r="L16" s="38">
        <v>2850.9833333333336</v>
      </c>
      <c r="M16" s="28">
        <v>2774.75</v>
      </c>
      <c r="N16" s="28">
        <v>2673.2</v>
      </c>
      <c r="O16" s="39">
        <v>826500</v>
      </c>
      <c r="P16" s="40">
        <v>2.1316033364226137E-2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44798</v>
      </c>
      <c r="E17" s="37">
        <v>20624.099999999999</v>
      </c>
      <c r="F17" s="37">
        <v>20468.683333333334</v>
      </c>
      <c r="G17" s="38">
        <v>20256.416666666668</v>
      </c>
      <c r="H17" s="38">
        <v>19888.733333333334</v>
      </c>
      <c r="I17" s="38">
        <v>19676.466666666667</v>
      </c>
      <c r="J17" s="38">
        <v>20836.366666666669</v>
      </c>
      <c r="K17" s="38">
        <v>21048.633333333331</v>
      </c>
      <c r="L17" s="38">
        <v>21416.316666666669</v>
      </c>
      <c r="M17" s="28">
        <v>20680.95</v>
      </c>
      <c r="N17" s="28">
        <v>20101</v>
      </c>
      <c r="O17" s="39">
        <v>39040</v>
      </c>
      <c r="P17" s="40">
        <v>-2.3023023023023025E-2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44798</v>
      </c>
      <c r="E18" s="37">
        <v>106.45</v>
      </c>
      <c r="F18" s="37">
        <v>107.18333333333334</v>
      </c>
      <c r="G18" s="38">
        <v>104.51666666666668</v>
      </c>
      <c r="H18" s="38">
        <v>102.58333333333334</v>
      </c>
      <c r="I18" s="38">
        <v>99.916666666666686</v>
      </c>
      <c r="J18" s="38">
        <v>109.11666666666667</v>
      </c>
      <c r="K18" s="38">
        <v>111.78333333333333</v>
      </c>
      <c r="L18" s="38">
        <v>113.71666666666667</v>
      </c>
      <c r="M18" s="28">
        <v>109.85</v>
      </c>
      <c r="N18" s="28">
        <v>105.25</v>
      </c>
      <c r="O18" s="39">
        <v>22404600</v>
      </c>
      <c r="P18" s="40">
        <v>2.7743373792420114E-2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44798</v>
      </c>
      <c r="E19" s="37">
        <v>280.7</v>
      </c>
      <c r="F19" s="37">
        <v>280.75</v>
      </c>
      <c r="G19" s="38">
        <v>277</v>
      </c>
      <c r="H19" s="38">
        <v>273.3</v>
      </c>
      <c r="I19" s="38">
        <v>269.55</v>
      </c>
      <c r="J19" s="38">
        <v>284.45</v>
      </c>
      <c r="K19" s="38">
        <v>288.2</v>
      </c>
      <c r="L19" s="38">
        <v>291.89999999999998</v>
      </c>
      <c r="M19" s="28">
        <v>284.5</v>
      </c>
      <c r="N19" s="28">
        <v>277.05</v>
      </c>
      <c r="O19" s="39">
        <v>12459200</v>
      </c>
      <c r="P19" s="40">
        <v>9.2069279854147673E-2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44798</v>
      </c>
      <c r="E20" s="37">
        <v>2247.35</v>
      </c>
      <c r="F20" s="37">
        <v>2238.0833333333335</v>
      </c>
      <c r="G20" s="38">
        <v>2224.2666666666669</v>
      </c>
      <c r="H20" s="38">
        <v>2201.1833333333334</v>
      </c>
      <c r="I20" s="38">
        <v>2187.3666666666668</v>
      </c>
      <c r="J20" s="38">
        <v>2261.166666666667</v>
      </c>
      <c r="K20" s="38">
        <v>2274.9833333333336</v>
      </c>
      <c r="L20" s="38">
        <v>2298.0666666666671</v>
      </c>
      <c r="M20" s="28">
        <v>2251.9</v>
      </c>
      <c r="N20" s="28">
        <v>2215</v>
      </c>
      <c r="O20" s="39">
        <v>2296250</v>
      </c>
      <c r="P20" s="40">
        <v>1.6714633606375914E-2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44798</v>
      </c>
      <c r="E21" s="37">
        <v>2718.75</v>
      </c>
      <c r="F21" s="37">
        <v>2708</v>
      </c>
      <c r="G21" s="38">
        <v>2691</v>
      </c>
      <c r="H21" s="38">
        <v>2663.25</v>
      </c>
      <c r="I21" s="38">
        <v>2646.25</v>
      </c>
      <c r="J21" s="38">
        <v>2735.75</v>
      </c>
      <c r="K21" s="38">
        <v>2752.75</v>
      </c>
      <c r="L21" s="38">
        <v>2780.5</v>
      </c>
      <c r="M21" s="28">
        <v>2725</v>
      </c>
      <c r="N21" s="28">
        <v>2680.25</v>
      </c>
      <c r="O21" s="39">
        <v>19988500</v>
      </c>
      <c r="P21" s="40">
        <v>-6.0664826831754552E-3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44798</v>
      </c>
      <c r="E22" s="37">
        <v>809.7</v>
      </c>
      <c r="F22" s="37">
        <v>806.36666666666667</v>
      </c>
      <c r="G22" s="38">
        <v>800.43333333333339</v>
      </c>
      <c r="H22" s="38">
        <v>791.16666666666674</v>
      </c>
      <c r="I22" s="38">
        <v>785.23333333333346</v>
      </c>
      <c r="J22" s="38">
        <v>815.63333333333333</v>
      </c>
      <c r="K22" s="38">
        <v>821.56666666666649</v>
      </c>
      <c r="L22" s="38">
        <v>830.83333333333326</v>
      </c>
      <c r="M22" s="28">
        <v>812.3</v>
      </c>
      <c r="N22" s="28">
        <v>797.1</v>
      </c>
      <c r="O22" s="39">
        <v>75931250</v>
      </c>
      <c r="P22" s="40">
        <v>-5.4357614159176119E-3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44798</v>
      </c>
      <c r="E23" s="37">
        <v>3085.85</v>
      </c>
      <c r="F23" s="37">
        <v>3102.1166666666668</v>
      </c>
      <c r="G23" s="38">
        <v>3008.7333333333336</v>
      </c>
      <c r="H23" s="38">
        <v>2931.6166666666668</v>
      </c>
      <c r="I23" s="38">
        <v>2838.2333333333336</v>
      </c>
      <c r="J23" s="38">
        <v>3179.2333333333336</v>
      </c>
      <c r="K23" s="38">
        <v>3272.6166666666668</v>
      </c>
      <c r="L23" s="38">
        <v>3349.7333333333336</v>
      </c>
      <c r="M23" s="28">
        <v>3195.5</v>
      </c>
      <c r="N23" s="28">
        <v>3025</v>
      </c>
      <c r="O23" s="39">
        <v>344000</v>
      </c>
      <c r="P23" s="40">
        <v>0.31398013750954928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44798</v>
      </c>
      <c r="E24" s="37">
        <v>507.3</v>
      </c>
      <c r="F24" s="37">
        <v>508.7166666666667</v>
      </c>
      <c r="G24" s="38">
        <v>501.78333333333342</v>
      </c>
      <c r="H24" s="38">
        <v>496.26666666666671</v>
      </c>
      <c r="I24" s="38">
        <v>489.33333333333343</v>
      </c>
      <c r="J24" s="38">
        <v>514.23333333333335</v>
      </c>
      <c r="K24" s="38">
        <v>521.16666666666674</v>
      </c>
      <c r="L24" s="38">
        <v>526.68333333333339</v>
      </c>
      <c r="M24" s="28">
        <v>515.65</v>
      </c>
      <c r="N24" s="28">
        <v>503.2</v>
      </c>
      <c r="O24" s="39">
        <v>6324000</v>
      </c>
      <c r="P24" s="40">
        <v>6.3653723742838958E-3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44798</v>
      </c>
      <c r="E25" s="37">
        <v>384.25</v>
      </c>
      <c r="F25" s="37">
        <v>382.3</v>
      </c>
      <c r="G25" s="38">
        <v>379.95000000000005</v>
      </c>
      <c r="H25" s="38">
        <v>375.65000000000003</v>
      </c>
      <c r="I25" s="38">
        <v>373.30000000000007</v>
      </c>
      <c r="J25" s="38">
        <v>386.6</v>
      </c>
      <c r="K25" s="38">
        <v>388.95000000000005</v>
      </c>
      <c r="L25" s="38">
        <v>393.25</v>
      </c>
      <c r="M25" s="28">
        <v>384.65</v>
      </c>
      <c r="N25" s="28">
        <v>378</v>
      </c>
      <c r="O25" s="39">
        <v>49204800</v>
      </c>
      <c r="P25" s="40">
        <v>4.9124961621123731E-2</v>
      </c>
    </row>
    <row r="26" spans="1:16" ht="12.75" customHeight="1">
      <c r="A26" s="28">
        <v>16</v>
      </c>
      <c r="B26" s="227" t="s">
        <v>44</v>
      </c>
      <c r="C26" s="30" t="s">
        <v>53</v>
      </c>
      <c r="D26" s="31">
        <v>44798</v>
      </c>
      <c r="E26" s="37">
        <v>4310.05</v>
      </c>
      <c r="F26" s="37">
        <v>4324.8499999999995</v>
      </c>
      <c r="G26" s="38">
        <v>4264.6999999999989</v>
      </c>
      <c r="H26" s="38">
        <v>4219.3499999999995</v>
      </c>
      <c r="I26" s="38">
        <v>4159.1999999999989</v>
      </c>
      <c r="J26" s="38">
        <v>4370.1999999999989</v>
      </c>
      <c r="K26" s="38">
        <v>4430.3499999999985</v>
      </c>
      <c r="L26" s="38">
        <v>4475.6999999999989</v>
      </c>
      <c r="M26" s="28">
        <v>4385</v>
      </c>
      <c r="N26" s="28">
        <v>4279.5</v>
      </c>
      <c r="O26" s="39">
        <v>1750750</v>
      </c>
      <c r="P26" s="40">
        <v>-1.0386490496714477E-2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44798</v>
      </c>
      <c r="E27" s="37">
        <v>229.05</v>
      </c>
      <c r="F27" s="37">
        <v>228.15</v>
      </c>
      <c r="G27" s="38">
        <v>224.4</v>
      </c>
      <c r="H27" s="38">
        <v>219.75</v>
      </c>
      <c r="I27" s="38">
        <v>216</v>
      </c>
      <c r="J27" s="38">
        <v>232.8</v>
      </c>
      <c r="K27" s="38">
        <v>236.55</v>
      </c>
      <c r="L27" s="38">
        <v>241.20000000000002</v>
      </c>
      <c r="M27" s="28">
        <v>231.9</v>
      </c>
      <c r="N27" s="28">
        <v>223.5</v>
      </c>
      <c r="O27" s="39">
        <v>11525500</v>
      </c>
      <c r="P27" s="40">
        <v>-1.4956625785222853E-2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44798</v>
      </c>
      <c r="E28" s="37">
        <v>148.85</v>
      </c>
      <c r="F28" s="37">
        <v>147.81666666666666</v>
      </c>
      <c r="G28" s="38">
        <v>146.23333333333332</v>
      </c>
      <c r="H28" s="38">
        <v>143.61666666666665</v>
      </c>
      <c r="I28" s="38">
        <v>142.0333333333333</v>
      </c>
      <c r="J28" s="38">
        <v>150.43333333333334</v>
      </c>
      <c r="K28" s="38">
        <v>152.01666666666671</v>
      </c>
      <c r="L28" s="38">
        <v>154.63333333333335</v>
      </c>
      <c r="M28" s="28">
        <v>149.4</v>
      </c>
      <c r="N28" s="28">
        <v>145.19999999999999</v>
      </c>
      <c r="O28" s="39">
        <v>42025000</v>
      </c>
      <c r="P28" s="40">
        <v>-4.5320308950477055E-2</v>
      </c>
    </row>
    <row r="29" spans="1:16" ht="12.75" customHeight="1">
      <c r="A29" s="28">
        <v>19</v>
      </c>
      <c r="B29" s="228" t="s">
        <v>56</v>
      </c>
      <c r="C29" s="30" t="s">
        <v>57</v>
      </c>
      <c r="D29" s="31">
        <v>44798</v>
      </c>
      <c r="E29" s="37">
        <v>3447.1</v>
      </c>
      <c r="F29" s="37">
        <v>3428.0500000000006</v>
      </c>
      <c r="G29" s="38">
        <v>3402.1000000000013</v>
      </c>
      <c r="H29" s="38">
        <v>3357.1000000000008</v>
      </c>
      <c r="I29" s="38">
        <v>3331.1500000000015</v>
      </c>
      <c r="J29" s="38">
        <v>3473.0500000000011</v>
      </c>
      <c r="K29" s="38">
        <v>3499.0000000000009</v>
      </c>
      <c r="L29" s="38">
        <v>3544.0000000000009</v>
      </c>
      <c r="M29" s="28">
        <v>3454</v>
      </c>
      <c r="N29" s="28">
        <v>3383.05</v>
      </c>
      <c r="O29" s="39">
        <v>5780000</v>
      </c>
      <c r="P29" s="40">
        <v>-6.1556449671584306E-3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44798</v>
      </c>
      <c r="E30" s="37">
        <v>1891.55</v>
      </c>
      <c r="F30" s="37">
        <v>1883.3833333333332</v>
      </c>
      <c r="G30" s="38">
        <v>1869.7166666666665</v>
      </c>
      <c r="H30" s="38">
        <v>1847.8833333333332</v>
      </c>
      <c r="I30" s="38">
        <v>1834.2166666666665</v>
      </c>
      <c r="J30" s="38">
        <v>1905.2166666666665</v>
      </c>
      <c r="K30" s="38">
        <v>1918.8833333333334</v>
      </c>
      <c r="L30" s="38">
        <v>1940.7166666666665</v>
      </c>
      <c r="M30" s="28">
        <v>1897.05</v>
      </c>
      <c r="N30" s="28">
        <v>1861.55</v>
      </c>
      <c r="O30" s="39">
        <v>681175</v>
      </c>
      <c r="P30" s="40">
        <v>0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44798</v>
      </c>
      <c r="E31" s="37">
        <v>9468.7999999999993</v>
      </c>
      <c r="F31" s="37">
        <v>9378.9833333333336</v>
      </c>
      <c r="G31" s="38">
        <v>9258.0166666666664</v>
      </c>
      <c r="H31" s="38">
        <v>9047.2333333333336</v>
      </c>
      <c r="I31" s="38">
        <v>8926.2666666666664</v>
      </c>
      <c r="J31" s="38">
        <v>9589.7666666666664</v>
      </c>
      <c r="K31" s="38">
        <v>9710.7333333333336</v>
      </c>
      <c r="L31" s="38">
        <v>9921.5166666666664</v>
      </c>
      <c r="M31" s="28">
        <v>9499.9500000000007</v>
      </c>
      <c r="N31" s="28">
        <v>9168.2000000000007</v>
      </c>
      <c r="O31" s="39">
        <v>111375</v>
      </c>
      <c r="P31" s="40">
        <v>0.1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44798</v>
      </c>
      <c r="E32" s="37">
        <v>609.04999999999995</v>
      </c>
      <c r="F32" s="37">
        <v>610.9</v>
      </c>
      <c r="G32" s="38">
        <v>597</v>
      </c>
      <c r="H32" s="38">
        <v>584.95000000000005</v>
      </c>
      <c r="I32" s="38">
        <v>571.05000000000007</v>
      </c>
      <c r="J32" s="38">
        <v>622.94999999999993</v>
      </c>
      <c r="K32" s="38">
        <v>636.8499999999998</v>
      </c>
      <c r="L32" s="38">
        <v>648.89999999999986</v>
      </c>
      <c r="M32" s="28">
        <v>624.79999999999995</v>
      </c>
      <c r="N32" s="28">
        <v>598.85</v>
      </c>
      <c r="O32" s="39">
        <v>7376000</v>
      </c>
      <c r="P32" s="40">
        <v>9.8576122672508221E-3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44798</v>
      </c>
      <c r="E33" s="37">
        <v>557.20000000000005</v>
      </c>
      <c r="F33" s="37">
        <v>560.90000000000009</v>
      </c>
      <c r="G33" s="38">
        <v>548.95000000000016</v>
      </c>
      <c r="H33" s="38">
        <v>540.70000000000005</v>
      </c>
      <c r="I33" s="38">
        <v>528.75000000000011</v>
      </c>
      <c r="J33" s="38">
        <v>569.1500000000002</v>
      </c>
      <c r="K33" s="38">
        <v>581.1</v>
      </c>
      <c r="L33" s="38">
        <v>589.35000000000025</v>
      </c>
      <c r="M33" s="28">
        <v>572.85</v>
      </c>
      <c r="N33" s="28">
        <v>552.65</v>
      </c>
      <c r="O33" s="39">
        <v>13090000</v>
      </c>
      <c r="P33" s="40">
        <v>-1.5276504735716468E-4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44798</v>
      </c>
      <c r="E34" s="37">
        <v>734.4</v>
      </c>
      <c r="F34" s="37">
        <v>734.85</v>
      </c>
      <c r="G34" s="38">
        <v>729.25</v>
      </c>
      <c r="H34" s="38">
        <v>724.1</v>
      </c>
      <c r="I34" s="38">
        <v>718.5</v>
      </c>
      <c r="J34" s="38">
        <v>740</v>
      </c>
      <c r="K34" s="38">
        <v>745.60000000000014</v>
      </c>
      <c r="L34" s="38">
        <v>750.75</v>
      </c>
      <c r="M34" s="28">
        <v>740.45</v>
      </c>
      <c r="N34" s="28">
        <v>729.7</v>
      </c>
      <c r="O34" s="39">
        <v>50098800</v>
      </c>
      <c r="P34" s="40">
        <v>-3.008955223880597E-3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44798</v>
      </c>
      <c r="E35" s="37">
        <v>4002.2</v>
      </c>
      <c r="F35" s="37">
        <v>3988.3833333333332</v>
      </c>
      <c r="G35" s="38">
        <v>3969.8166666666666</v>
      </c>
      <c r="H35" s="38">
        <v>3937.4333333333334</v>
      </c>
      <c r="I35" s="38">
        <v>3918.8666666666668</v>
      </c>
      <c r="J35" s="38">
        <v>4020.7666666666664</v>
      </c>
      <c r="K35" s="38">
        <v>4039.333333333333</v>
      </c>
      <c r="L35" s="38">
        <v>4071.7166666666662</v>
      </c>
      <c r="M35" s="28">
        <v>4006.95</v>
      </c>
      <c r="N35" s="28">
        <v>3956</v>
      </c>
      <c r="O35" s="39">
        <v>1941750</v>
      </c>
      <c r="P35" s="40">
        <v>-1.0951228829746593E-2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44798</v>
      </c>
      <c r="E36" s="37">
        <v>15309.1</v>
      </c>
      <c r="F36" s="37">
        <v>15280.300000000001</v>
      </c>
      <c r="G36" s="38">
        <v>15178.800000000003</v>
      </c>
      <c r="H36" s="38">
        <v>15048.500000000002</v>
      </c>
      <c r="I36" s="38">
        <v>14947.000000000004</v>
      </c>
      <c r="J36" s="38">
        <v>15410.600000000002</v>
      </c>
      <c r="K36" s="38">
        <v>15512.099999999999</v>
      </c>
      <c r="L36" s="38">
        <v>15642.400000000001</v>
      </c>
      <c r="M36" s="28">
        <v>15381.8</v>
      </c>
      <c r="N36" s="28">
        <v>15150</v>
      </c>
      <c r="O36" s="39">
        <v>774000</v>
      </c>
      <c r="P36" s="40">
        <v>-1.9818907110745267E-2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44798</v>
      </c>
      <c r="E37" s="37">
        <v>7331.75</v>
      </c>
      <c r="F37" s="37">
        <v>7331.2166666666672</v>
      </c>
      <c r="G37" s="38">
        <v>7254.4333333333343</v>
      </c>
      <c r="H37" s="38">
        <v>7177.1166666666668</v>
      </c>
      <c r="I37" s="38">
        <v>7100.3333333333339</v>
      </c>
      <c r="J37" s="38">
        <v>7408.5333333333347</v>
      </c>
      <c r="K37" s="38">
        <v>7485.3166666666675</v>
      </c>
      <c r="L37" s="38">
        <v>7562.633333333335</v>
      </c>
      <c r="M37" s="28">
        <v>7408</v>
      </c>
      <c r="N37" s="28">
        <v>7253.9</v>
      </c>
      <c r="O37" s="39">
        <v>4657750</v>
      </c>
      <c r="P37" s="40">
        <v>-5.0200267022696933E-3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44798</v>
      </c>
      <c r="E38" s="37">
        <v>2398.9</v>
      </c>
      <c r="F38" s="37">
        <v>2408.9500000000003</v>
      </c>
      <c r="G38" s="38">
        <v>2365.9500000000007</v>
      </c>
      <c r="H38" s="38">
        <v>2333.0000000000005</v>
      </c>
      <c r="I38" s="38">
        <v>2290.0000000000009</v>
      </c>
      <c r="J38" s="38">
        <v>2441.9000000000005</v>
      </c>
      <c r="K38" s="38">
        <v>2484.8999999999996</v>
      </c>
      <c r="L38" s="38">
        <v>2517.8500000000004</v>
      </c>
      <c r="M38" s="28">
        <v>2451.9499999999998</v>
      </c>
      <c r="N38" s="28">
        <v>2376</v>
      </c>
      <c r="O38" s="39">
        <v>1402200</v>
      </c>
      <c r="P38" s="40">
        <v>-3.029045643153527E-2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44798</v>
      </c>
      <c r="E39" s="37">
        <v>382.1</v>
      </c>
      <c r="F39" s="37">
        <v>388.34999999999997</v>
      </c>
      <c r="G39" s="38">
        <v>372.74999999999994</v>
      </c>
      <c r="H39" s="38">
        <v>363.4</v>
      </c>
      <c r="I39" s="38">
        <v>347.79999999999995</v>
      </c>
      <c r="J39" s="38">
        <v>397.69999999999993</v>
      </c>
      <c r="K39" s="38">
        <v>413.29999999999995</v>
      </c>
      <c r="L39" s="38">
        <v>422.64999999999992</v>
      </c>
      <c r="M39" s="28">
        <v>403.95</v>
      </c>
      <c r="N39" s="28">
        <v>379</v>
      </c>
      <c r="O39" s="39">
        <v>7808000</v>
      </c>
      <c r="P39" s="40">
        <v>2.9101644875579924E-2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44798</v>
      </c>
      <c r="E40" s="37">
        <v>285.10000000000002</v>
      </c>
      <c r="F40" s="37">
        <v>287.18333333333334</v>
      </c>
      <c r="G40" s="38">
        <v>279.2166666666667</v>
      </c>
      <c r="H40" s="38">
        <v>273.33333333333337</v>
      </c>
      <c r="I40" s="38">
        <v>265.36666666666673</v>
      </c>
      <c r="J40" s="38">
        <v>293.06666666666666</v>
      </c>
      <c r="K40" s="38">
        <v>301.03333333333325</v>
      </c>
      <c r="L40" s="38">
        <v>306.91666666666663</v>
      </c>
      <c r="M40" s="28">
        <v>295.14999999999998</v>
      </c>
      <c r="N40" s="28">
        <v>281.3</v>
      </c>
      <c r="O40" s="39">
        <v>29777400</v>
      </c>
      <c r="P40" s="40">
        <v>2.3257252427784994E-2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44798</v>
      </c>
      <c r="E41" s="37">
        <v>121.55</v>
      </c>
      <c r="F41" s="37">
        <v>121.3</v>
      </c>
      <c r="G41" s="38">
        <v>119.64999999999999</v>
      </c>
      <c r="H41" s="38">
        <v>117.75</v>
      </c>
      <c r="I41" s="38">
        <v>116.1</v>
      </c>
      <c r="J41" s="38">
        <v>123.19999999999999</v>
      </c>
      <c r="K41" s="38">
        <v>124.85</v>
      </c>
      <c r="L41" s="38">
        <v>126.74999999999999</v>
      </c>
      <c r="M41" s="28">
        <v>122.95</v>
      </c>
      <c r="N41" s="28">
        <v>119.4</v>
      </c>
      <c r="O41" s="39">
        <v>100696050</v>
      </c>
      <c r="P41" s="40">
        <v>-2.8008357332429838E-2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44798</v>
      </c>
      <c r="E42" s="37">
        <v>1932.85</v>
      </c>
      <c r="F42" s="37">
        <v>1923.3</v>
      </c>
      <c r="G42" s="38">
        <v>1896.6</v>
      </c>
      <c r="H42" s="38">
        <v>1860.35</v>
      </c>
      <c r="I42" s="38">
        <v>1833.6499999999999</v>
      </c>
      <c r="J42" s="38">
        <v>1959.55</v>
      </c>
      <c r="K42" s="38">
        <v>1986.2500000000002</v>
      </c>
      <c r="L42" s="38">
        <v>2022.5</v>
      </c>
      <c r="M42" s="28">
        <v>1950</v>
      </c>
      <c r="N42" s="28">
        <v>1887.05</v>
      </c>
      <c r="O42" s="39">
        <v>2307800</v>
      </c>
      <c r="P42" s="40">
        <v>2.1048789390436792E-2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44798</v>
      </c>
      <c r="E43" s="37">
        <v>276.45</v>
      </c>
      <c r="F43" s="37">
        <v>277.81666666666666</v>
      </c>
      <c r="G43" s="38">
        <v>272.13333333333333</v>
      </c>
      <c r="H43" s="38">
        <v>267.81666666666666</v>
      </c>
      <c r="I43" s="38">
        <v>262.13333333333333</v>
      </c>
      <c r="J43" s="38">
        <v>282.13333333333333</v>
      </c>
      <c r="K43" s="38">
        <v>287.81666666666661</v>
      </c>
      <c r="L43" s="38">
        <v>292.13333333333333</v>
      </c>
      <c r="M43" s="28">
        <v>283.5</v>
      </c>
      <c r="N43" s="28">
        <v>273.5</v>
      </c>
      <c r="O43" s="39">
        <v>28021200</v>
      </c>
      <c r="P43" s="40">
        <v>-1.4895057549085984E-3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44798</v>
      </c>
      <c r="E44" s="37">
        <v>656.95</v>
      </c>
      <c r="F44" s="37">
        <v>652.51666666666677</v>
      </c>
      <c r="G44" s="38">
        <v>646.78333333333353</v>
      </c>
      <c r="H44" s="38">
        <v>636.61666666666679</v>
      </c>
      <c r="I44" s="38">
        <v>630.88333333333355</v>
      </c>
      <c r="J44" s="38">
        <v>662.68333333333351</v>
      </c>
      <c r="K44" s="38">
        <v>668.41666666666686</v>
      </c>
      <c r="L44" s="38">
        <v>678.58333333333348</v>
      </c>
      <c r="M44" s="28">
        <v>658.25</v>
      </c>
      <c r="N44" s="28">
        <v>642.35</v>
      </c>
      <c r="O44" s="39">
        <v>7225900</v>
      </c>
      <c r="P44" s="40">
        <v>-2.1450916132876509E-2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44798</v>
      </c>
      <c r="E45" s="37">
        <v>725.15</v>
      </c>
      <c r="F45" s="37">
        <v>729.6</v>
      </c>
      <c r="G45" s="38">
        <v>711.25</v>
      </c>
      <c r="H45" s="38">
        <v>697.35</v>
      </c>
      <c r="I45" s="38">
        <v>679</v>
      </c>
      <c r="J45" s="38">
        <v>743.5</v>
      </c>
      <c r="K45" s="38">
        <v>761.85000000000014</v>
      </c>
      <c r="L45" s="38">
        <v>775.75</v>
      </c>
      <c r="M45" s="28">
        <v>747.95</v>
      </c>
      <c r="N45" s="28">
        <v>715.7</v>
      </c>
      <c r="O45" s="39">
        <v>6990000</v>
      </c>
      <c r="P45" s="40">
        <v>7.4227754725680037E-2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44798</v>
      </c>
      <c r="E46" s="37">
        <v>696.2</v>
      </c>
      <c r="F46" s="37">
        <v>694.43333333333339</v>
      </c>
      <c r="G46" s="38">
        <v>690.51666666666677</v>
      </c>
      <c r="H46" s="38">
        <v>684.83333333333337</v>
      </c>
      <c r="I46" s="38">
        <v>680.91666666666674</v>
      </c>
      <c r="J46" s="38">
        <v>700.11666666666679</v>
      </c>
      <c r="K46" s="38">
        <v>704.0333333333333</v>
      </c>
      <c r="L46" s="38">
        <v>709.71666666666681</v>
      </c>
      <c r="M46" s="28">
        <v>698.35</v>
      </c>
      <c r="N46" s="28">
        <v>688.75</v>
      </c>
      <c r="O46" s="39">
        <v>53481200</v>
      </c>
      <c r="P46" s="40">
        <v>-3.7869403645372501E-3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44798</v>
      </c>
      <c r="E47" s="37">
        <v>53</v>
      </c>
      <c r="F47" s="37">
        <v>53.366666666666667</v>
      </c>
      <c r="G47" s="38">
        <v>51.783333333333331</v>
      </c>
      <c r="H47" s="38">
        <v>50.566666666666663</v>
      </c>
      <c r="I47" s="38">
        <v>48.983333333333327</v>
      </c>
      <c r="J47" s="38">
        <v>54.583333333333336</v>
      </c>
      <c r="K47" s="38">
        <v>56.166666666666664</v>
      </c>
      <c r="L47" s="38">
        <v>57.38333333333334</v>
      </c>
      <c r="M47" s="28">
        <v>54.95</v>
      </c>
      <c r="N47" s="28">
        <v>52.15</v>
      </c>
      <c r="O47" s="39">
        <v>95854500</v>
      </c>
      <c r="P47" s="40">
        <v>-1.9678583142013774E-3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44798</v>
      </c>
      <c r="E48" s="37">
        <v>309.8</v>
      </c>
      <c r="F48" s="37">
        <v>309.91666666666669</v>
      </c>
      <c r="G48" s="38">
        <v>306.78333333333336</v>
      </c>
      <c r="H48" s="38">
        <v>303.76666666666665</v>
      </c>
      <c r="I48" s="38">
        <v>300.63333333333333</v>
      </c>
      <c r="J48" s="38">
        <v>312.93333333333339</v>
      </c>
      <c r="K48" s="38">
        <v>316.06666666666672</v>
      </c>
      <c r="L48" s="38">
        <v>319.08333333333343</v>
      </c>
      <c r="M48" s="28">
        <v>313.05</v>
      </c>
      <c r="N48" s="28">
        <v>306.89999999999998</v>
      </c>
      <c r="O48" s="39">
        <v>18342500</v>
      </c>
      <c r="P48" s="40">
        <v>2.6119402985074626E-2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44798</v>
      </c>
      <c r="E49" s="37">
        <v>17378.599999999999</v>
      </c>
      <c r="F49" s="37">
        <v>17536.233333333334</v>
      </c>
      <c r="G49" s="38">
        <v>16887.466666666667</v>
      </c>
      <c r="H49" s="38">
        <v>16396.333333333332</v>
      </c>
      <c r="I49" s="38">
        <v>15747.566666666666</v>
      </c>
      <c r="J49" s="38">
        <v>18027.366666666669</v>
      </c>
      <c r="K49" s="38">
        <v>18676.133333333339</v>
      </c>
      <c r="L49" s="38">
        <v>19167.26666666667</v>
      </c>
      <c r="M49" s="28">
        <v>18185</v>
      </c>
      <c r="N49" s="28">
        <v>17045.099999999999</v>
      </c>
      <c r="O49" s="39">
        <v>197950</v>
      </c>
      <c r="P49" s="40">
        <v>0.14355863662622761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44798</v>
      </c>
      <c r="E50" s="37">
        <v>329.25</v>
      </c>
      <c r="F50" s="37">
        <v>328.91666666666669</v>
      </c>
      <c r="G50" s="38">
        <v>325.68333333333339</v>
      </c>
      <c r="H50" s="38">
        <v>322.11666666666673</v>
      </c>
      <c r="I50" s="38">
        <v>318.88333333333344</v>
      </c>
      <c r="J50" s="38">
        <v>332.48333333333335</v>
      </c>
      <c r="K50" s="38">
        <v>335.71666666666658</v>
      </c>
      <c r="L50" s="38">
        <v>339.2833333333333</v>
      </c>
      <c r="M50" s="28">
        <v>332.15</v>
      </c>
      <c r="N50" s="28">
        <v>325.35000000000002</v>
      </c>
      <c r="O50" s="39">
        <v>14095800</v>
      </c>
      <c r="P50" s="40">
        <v>1.6628293681248401E-3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44798</v>
      </c>
      <c r="E51" s="37">
        <v>3778.15</v>
      </c>
      <c r="F51" s="37">
        <v>3771.4166666666665</v>
      </c>
      <c r="G51" s="38">
        <v>3741.7833333333328</v>
      </c>
      <c r="H51" s="38">
        <v>3705.4166666666665</v>
      </c>
      <c r="I51" s="38">
        <v>3675.7833333333328</v>
      </c>
      <c r="J51" s="38">
        <v>3807.7833333333328</v>
      </c>
      <c r="K51" s="38">
        <v>3837.416666666667</v>
      </c>
      <c r="L51" s="38">
        <v>3873.7833333333328</v>
      </c>
      <c r="M51" s="28">
        <v>3801.05</v>
      </c>
      <c r="N51" s="28">
        <v>3735.05</v>
      </c>
      <c r="O51" s="39">
        <v>1722200</v>
      </c>
      <c r="P51" s="40">
        <v>8.2191780821917804E-2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44798</v>
      </c>
      <c r="E52" s="37">
        <v>343.75</v>
      </c>
      <c r="F52" s="37">
        <v>342.7</v>
      </c>
      <c r="G52" s="38">
        <v>336.59999999999997</v>
      </c>
      <c r="H52" s="38">
        <v>329.45</v>
      </c>
      <c r="I52" s="38">
        <v>323.34999999999997</v>
      </c>
      <c r="J52" s="38">
        <v>349.84999999999997</v>
      </c>
      <c r="K52" s="38">
        <v>355.95</v>
      </c>
      <c r="L52" s="38">
        <v>363.09999999999997</v>
      </c>
      <c r="M52" s="28">
        <v>348.8</v>
      </c>
      <c r="N52" s="28">
        <v>335.55</v>
      </c>
      <c r="O52" s="39">
        <v>5014100</v>
      </c>
      <c r="P52" s="40">
        <v>5.5266757865937072E-2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44798</v>
      </c>
      <c r="E53" s="37">
        <v>232.8</v>
      </c>
      <c r="F53" s="37">
        <v>233.0333333333333</v>
      </c>
      <c r="G53" s="38">
        <v>230.46666666666661</v>
      </c>
      <c r="H53" s="38">
        <v>228.1333333333333</v>
      </c>
      <c r="I53" s="38">
        <v>225.56666666666661</v>
      </c>
      <c r="J53" s="38">
        <v>235.36666666666662</v>
      </c>
      <c r="K53" s="38">
        <v>237.93333333333334</v>
      </c>
      <c r="L53" s="38">
        <v>240.26666666666662</v>
      </c>
      <c r="M53" s="28">
        <v>235.6</v>
      </c>
      <c r="N53" s="28">
        <v>230.7</v>
      </c>
      <c r="O53" s="39">
        <v>40880700</v>
      </c>
      <c r="P53" s="40">
        <v>2.6786925267869254E-2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44798</v>
      </c>
      <c r="E54" s="37">
        <v>601.85</v>
      </c>
      <c r="F54" s="37">
        <v>603.35</v>
      </c>
      <c r="G54" s="38">
        <v>590.90000000000009</v>
      </c>
      <c r="H54" s="38">
        <v>579.95000000000005</v>
      </c>
      <c r="I54" s="38">
        <v>567.50000000000011</v>
      </c>
      <c r="J54" s="38">
        <v>614.30000000000007</v>
      </c>
      <c r="K54" s="38">
        <v>626.75000000000011</v>
      </c>
      <c r="L54" s="38">
        <v>637.70000000000005</v>
      </c>
      <c r="M54" s="28">
        <v>615.79999999999995</v>
      </c>
      <c r="N54" s="28">
        <v>592.4</v>
      </c>
      <c r="O54" s="39">
        <v>2517450</v>
      </c>
      <c r="P54" s="40">
        <v>1.3741656851197487E-2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44798</v>
      </c>
      <c r="E55" s="37">
        <v>321.10000000000002</v>
      </c>
      <c r="F55" s="37">
        <v>324.8</v>
      </c>
      <c r="G55" s="38">
        <v>313.60000000000002</v>
      </c>
      <c r="H55" s="38">
        <v>306.10000000000002</v>
      </c>
      <c r="I55" s="38">
        <v>294.90000000000003</v>
      </c>
      <c r="J55" s="38">
        <v>332.3</v>
      </c>
      <c r="K55" s="38">
        <v>343.49999999999994</v>
      </c>
      <c r="L55" s="38">
        <v>351</v>
      </c>
      <c r="M55" s="28">
        <v>336</v>
      </c>
      <c r="N55" s="28">
        <v>317.3</v>
      </c>
      <c r="O55" s="39">
        <v>8224500</v>
      </c>
      <c r="P55" s="40">
        <v>0.16560374149659865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44798</v>
      </c>
      <c r="E56" s="37">
        <v>759.9</v>
      </c>
      <c r="F56" s="37">
        <v>753.2166666666667</v>
      </c>
      <c r="G56" s="38">
        <v>744.43333333333339</v>
      </c>
      <c r="H56" s="38">
        <v>728.9666666666667</v>
      </c>
      <c r="I56" s="38">
        <v>720.18333333333339</v>
      </c>
      <c r="J56" s="38">
        <v>768.68333333333339</v>
      </c>
      <c r="K56" s="38">
        <v>777.4666666666667</v>
      </c>
      <c r="L56" s="38">
        <v>792.93333333333339</v>
      </c>
      <c r="M56" s="28">
        <v>762</v>
      </c>
      <c r="N56" s="28">
        <v>737.75</v>
      </c>
      <c r="O56" s="39">
        <v>7778750</v>
      </c>
      <c r="P56" s="40">
        <v>-4.7976971053894134E-3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44798</v>
      </c>
      <c r="E57" s="37">
        <v>1011.7</v>
      </c>
      <c r="F57" s="37">
        <v>1013.8333333333334</v>
      </c>
      <c r="G57" s="38">
        <v>1001.8666666666668</v>
      </c>
      <c r="H57" s="38">
        <v>992.03333333333342</v>
      </c>
      <c r="I57" s="38">
        <v>980.06666666666683</v>
      </c>
      <c r="J57" s="38">
        <v>1023.6666666666667</v>
      </c>
      <c r="K57" s="38">
        <v>1035.6333333333332</v>
      </c>
      <c r="L57" s="38">
        <v>1045.4666666666667</v>
      </c>
      <c r="M57" s="28">
        <v>1025.8</v>
      </c>
      <c r="N57" s="28">
        <v>1004</v>
      </c>
      <c r="O57" s="39">
        <v>8834800</v>
      </c>
      <c r="P57" s="40">
        <v>-4.2547196393350237E-2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44798</v>
      </c>
      <c r="E58" s="37">
        <v>209.35</v>
      </c>
      <c r="F58" s="37">
        <v>209.26666666666665</v>
      </c>
      <c r="G58" s="38">
        <v>206.08333333333331</v>
      </c>
      <c r="H58" s="38">
        <v>202.81666666666666</v>
      </c>
      <c r="I58" s="38">
        <v>199.63333333333333</v>
      </c>
      <c r="J58" s="38">
        <v>212.5333333333333</v>
      </c>
      <c r="K58" s="38">
        <v>215.71666666666664</v>
      </c>
      <c r="L58" s="38">
        <v>218.98333333333329</v>
      </c>
      <c r="M58" s="28">
        <v>212.45</v>
      </c>
      <c r="N58" s="28">
        <v>206</v>
      </c>
      <c r="O58" s="39">
        <v>32919600</v>
      </c>
      <c r="P58" s="40">
        <v>-2.1717423864203694E-2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44798</v>
      </c>
      <c r="E59" s="37">
        <v>3827.05</v>
      </c>
      <c r="F59" s="37">
        <v>3803.1166666666668</v>
      </c>
      <c r="G59" s="38">
        <v>3756.2333333333336</v>
      </c>
      <c r="H59" s="38">
        <v>3685.416666666667</v>
      </c>
      <c r="I59" s="38">
        <v>3638.5333333333338</v>
      </c>
      <c r="J59" s="38">
        <v>3873.9333333333334</v>
      </c>
      <c r="K59" s="38">
        <v>3920.8166666666666</v>
      </c>
      <c r="L59" s="38">
        <v>3991.6333333333332</v>
      </c>
      <c r="M59" s="28">
        <v>3850</v>
      </c>
      <c r="N59" s="28">
        <v>3732.3</v>
      </c>
      <c r="O59" s="39">
        <v>811950</v>
      </c>
      <c r="P59" s="40">
        <v>4.4980694980694978E-2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44798</v>
      </c>
      <c r="E60" s="37">
        <v>1585.15</v>
      </c>
      <c r="F60" s="37">
        <v>1586.95</v>
      </c>
      <c r="G60" s="38">
        <v>1566.8000000000002</v>
      </c>
      <c r="H60" s="38">
        <v>1548.45</v>
      </c>
      <c r="I60" s="38">
        <v>1528.3000000000002</v>
      </c>
      <c r="J60" s="38">
        <v>1605.3000000000002</v>
      </c>
      <c r="K60" s="38">
        <v>1625.4500000000003</v>
      </c>
      <c r="L60" s="38">
        <v>1643.8000000000002</v>
      </c>
      <c r="M60" s="28">
        <v>1607.1</v>
      </c>
      <c r="N60" s="28">
        <v>1568.6</v>
      </c>
      <c r="O60" s="39">
        <v>2751000</v>
      </c>
      <c r="P60" s="40">
        <v>4.8699132755170113E-2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44798</v>
      </c>
      <c r="E61" s="37">
        <v>698.55</v>
      </c>
      <c r="F61" s="37">
        <v>706.06666666666661</v>
      </c>
      <c r="G61" s="38">
        <v>683.63333333333321</v>
      </c>
      <c r="H61" s="38">
        <v>668.71666666666658</v>
      </c>
      <c r="I61" s="38">
        <v>646.28333333333319</v>
      </c>
      <c r="J61" s="38">
        <v>720.98333333333323</v>
      </c>
      <c r="K61" s="38">
        <v>743.41666666666663</v>
      </c>
      <c r="L61" s="38">
        <v>758.33333333333326</v>
      </c>
      <c r="M61" s="28">
        <v>728.5</v>
      </c>
      <c r="N61" s="28">
        <v>691.15</v>
      </c>
      <c r="O61" s="39">
        <v>4221000</v>
      </c>
      <c r="P61" s="40">
        <v>-1.9284386617100371E-2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44798</v>
      </c>
      <c r="E62" s="37">
        <v>1037.5999999999999</v>
      </c>
      <c r="F62" s="37">
        <v>1038.4666666666665</v>
      </c>
      <c r="G62" s="38">
        <v>1028.133333333333</v>
      </c>
      <c r="H62" s="38">
        <v>1018.6666666666665</v>
      </c>
      <c r="I62" s="38">
        <v>1008.333333333333</v>
      </c>
      <c r="J62" s="38">
        <v>1047.9333333333329</v>
      </c>
      <c r="K62" s="38">
        <v>1058.2666666666664</v>
      </c>
      <c r="L62" s="38">
        <v>1067.7333333333329</v>
      </c>
      <c r="M62" s="28">
        <v>1048.8</v>
      </c>
      <c r="N62" s="28">
        <v>1029</v>
      </c>
      <c r="O62" s="39">
        <v>1253000</v>
      </c>
      <c r="P62" s="40">
        <v>-3.8151531434712518E-2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44798</v>
      </c>
      <c r="E63" s="37">
        <v>392.45</v>
      </c>
      <c r="F63" s="37">
        <v>394.5333333333333</v>
      </c>
      <c r="G63" s="38">
        <v>385.96666666666658</v>
      </c>
      <c r="H63" s="38">
        <v>379.48333333333329</v>
      </c>
      <c r="I63" s="38">
        <v>370.91666666666657</v>
      </c>
      <c r="J63" s="38">
        <v>401.01666666666659</v>
      </c>
      <c r="K63" s="38">
        <v>409.58333333333331</v>
      </c>
      <c r="L63" s="38">
        <v>416.06666666666661</v>
      </c>
      <c r="M63" s="28">
        <v>403.1</v>
      </c>
      <c r="N63" s="28">
        <v>388.05</v>
      </c>
      <c r="O63" s="39">
        <v>2679000</v>
      </c>
      <c r="P63" s="40">
        <v>-2.8291621327529923E-2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44798</v>
      </c>
      <c r="E64" s="37">
        <v>162.30000000000001</v>
      </c>
      <c r="F64" s="37">
        <v>162.03333333333333</v>
      </c>
      <c r="G64" s="38">
        <v>160.31666666666666</v>
      </c>
      <c r="H64" s="38">
        <v>158.33333333333334</v>
      </c>
      <c r="I64" s="38">
        <v>156.61666666666667</v>
      </c>
      <c r="J64" s="38">
        <v>164.01666666666665</v>
      </c>
      <c r="K64" s="38">
        <v>165.73333333333329</v>
      </c>
      <c r="L64" s="38">
        <v>167.71666666666664</v>
      </c>
      <c r="M64" s="28">
        <v>163.75</v>
      </c>
      <c r="N64" s="28">
        <v>160.05000000000001</v>
      </c>
      <c r="O64" s="39">
        <v>5600000</v>
      </c>
      <c r="P64" s="40">
        <v>-7.0921985815602835E-3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44798</v>
      </c>
      <c r="E65" s="37">
        <v>1185.2</v>
      </c>
      <c r="F65" s="37">
        <v>1194.1499999999999</v>
      </c>
      <c r="G65" s="38">
        <v>1168.9999999999998</v>
      </c>
      <c r="H65" s="38">
        <v>1152.8</v>
      </c>
      <c r="I65" s="38">
        <v>1127.6499999999999</v>
      </c>
      <c r="J65" s="38">
        <v>1210.3499999999997</v>
      </c>
      <c r="K65" s="38">
        <v>1235.4999999999998</v>
      </c>
      <c r="L65" s="38">
        <v>1251.6999999999996</v>
      </c>
      <c r="M65" s="28">
        <v>1219.3</v>
      </c>
      <c r="N65" s="28">
        <v>1177.95</v>
      </c>
      <c r="O65" s="39">
        <v>3176400</v>
      </c>
      <c r="P65" s="40">
        <v>7.1443027727180738E-2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44798</v>
      </c>
      <c r="E66" s="37">
        <v>572.65</v>
      </c>
      <c r="F66" s="37">
        <v>574.35</v>
      </c>
      <c r="G66" s="38">
        <v>566.55000000000007</v>
      </c>
      <c r="H66" s="38">
        <v>560.45000000000005</v>
      </c>
      <c r="I66" s="38">
        <v>552.65000000000009</v>
      </c>
      <c r="J66" s="38">
        <v>580.45000000000005</v>
      </c>
      <c r="K66" s="38">
        <v>588.25</v>
      </c>
      <c r="L66" s="38">
        <v>594.35</v>
      </c>
      <c r="M66" s="28">
        <v>582.15</v>
      </c>
      <c r="N66" s="28">
        <v>568.25</v>
      </c>
      <c r="O66" s="39">
        <v>11203750</v>
      </c>
      <c r="P66" s="40">
        <v>-1.0487966438507397E-2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44798</v>
      </c>
      <c r="E67" s="37">
        <v>1555.05</v>
      </c>
      <c r="F67" s="37">
        <v>1561.9000000000003</v>
      </c>
      <c r="G67" s="38">
        <v>1533.3000000000006</v>
      </c>
      <c r="H67" s="38">
        <v>1511.5500000000004</v>
      </c>
      <c r="I67" s="38">
        <v>1482.9500000000007</v>
      </c>
      <c r="J67" s="38">
        <v>1583.6500000000005</v>
      </c>
      <c r="K67" s="38">
        <v>1612.2500000000005</v>
      </c>
      <c r="L67" s="38">
        <v>1634.0000000000005</v>
      </c>
      <c r="M67" s="28">
        <v>1590.5</v>
      </c>
      <c r="N67" s="28">
        <v>1540.15</v>
      </c>
      <c r="O67" s="39">
        <v>1178000</v>
      </c>
      <c r="P67" s="40">
        <v>0.13542168674698796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44798</v>
      </c>
      <c r="E68" s="37">
        <v>1975</v>
      </c>
      <c r="F68" s="37">
        <v>1957.7333333333333</v>
      </c>
      <c r="G68" s="38">
        <v>1897.3166666666666</v>
      </c>
      <c r="H68" s="38">
        <v>1819.6333333333332</v>
      </c>
      <c r="I68" s="38">
        <v>1759.2166666666665</v>
      </c>
      <c r="J68" s="38">
        <v>2035.4166666666667</v>
      </c>
      <c r="K68" s="38">
        <v>2095.833333333333</v>
      </c>
      <c r="L68" s="38">
        <v>2173.5166666666669</v>
      </c>
      <c r="M68" s="28">
        <v>2018.15</v>
      </c>
      <c r="N68" s="28">
        <v>1880.05</v>
      </c>
      <c r="O68" s="39">
        <v>2469500</v>
      </c>
      <c r="P68" s="40">
        <v>1.1261261261261261E-2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44798</v>
      </c>
      <c r="E69" s="37">
        <v>197.95</v>
      </c>
      <c r="F69" s="37">
        <v>197.78333333333333</v>
      </c>
      <c r="G69" s="38">
        <v>194.56666666666666</v>
      </c>
      <c r="H69" s="38">
        <v>191.18333333333334</v>
      </c>
      <c r="I69" s="38">
        <v>187.96666666666667</v>
      </c>
      <c r="J69" s="38">
        <v>201.16666666666666</v>
      </c>
      <c r="K69" s="38">
        <v>204.3833333333333</v>
      </c>
      <c r="L69" s="38">
        <v>207.76666666666665</v>
      </c>
      <c r="M69" s="28">
        <v>201</v>
      </c>
      <c r="N69" s="28">
        <v>194.4</v>
      </c>
      <c r="O69" s="39">
        <v>17572000</v>
      </c>
      <c r="P69" s="40">
        <v>-1.7994858611825194E-2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44798</v>
      </c>
      <c r="E70" s="37">
        <v>3798.5</v>
      </c>
      <c r="F70" s="37">
        <v>3801.9166666666665</v>
      </c>
      <c r="G70" s="38">
        <v>3756.3833333333332</v>
      </c>
      <c r="H70" s="38">
        <v>3714.2666666666669</v>
      </c>
      <c r="I70" s="38">
        <v>3668.7333333333336</v>
      </c>
      <c r="J70" s="38">
        <v>3844.0333333333328</v>
      </c>
      <c r="K70" s="38">
        <v>3889.5666666666666</v>
      </c>
      <c r="L70" s="38">
        <v>3931.6833333333325</v>
      </c>
      <c r="M70" s="28">
        <v>3847.45</v>
      </c>
      <c r="N70" s="28">
        <v>3759.8</v>
      </c>
      <c r="O70" s="39">
        <v>2515200</v>
      </c>
      <c r="P70" s="40">
        <v>3.4709754637941353E-3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44798</v>
      </c>
      <c r="E71" s="37">
        <v>3762.95</v>
      </c>
      <c r="F71" s="37">
        <v>3756.9833333333336</v>
      </c>
      <c r="G71" s="38">
        <v>3715.9666666666672</v>
      </c>
      <c r="H71" s="38">
        <v>3668.9833333333336</v>
      </c>
      <c r="I71" s="38">
        <v>3627.9666666666672</v>
      </c>
      <c r="J71" s="38">
        <v>3803.9666666666672</v>
      </c>
      <c r="K71" s="38">
        <v>3844.9833333333336</v>
      </c>
      <c r="L71" s="38">
        <v>3891.9666666666672</v>
      </c>
      <c r="M71" s="28">
        <v>3798</v>
      </c>
      <c r="N71" s="28">
        <v>3710</v>
      </c>
      <c r="O71" s="39">
        <v>639125</v>
      </c>
      <c r="P71" s="40">
        <v>-8.5320923017258091E-3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44798</v>
      </c>
      <c r="E72" s="37">
        <v>374.1</v>
      </c>
      <c r="F72" s="37">
        <v>374.66666666666669</v>
      </c>
      <c r="G72" s="38">
        <v>368.88333333333338</v>
      </c>
      <c r="H72" s="38">
        <v>363.66666666666669</v>
      </c>
      <c r="I72" s="38">
        <v>357.88333333333338</v>
      </c>
      <c r="J72" s="38">
        <v>379.88333333333338</v>
      </c>
      <c r="K72" s="38">
        <v>385.66666666666669</v>
      </c>
      <c r="L72" s="38">
        <v>390.88333333333338</v>
      </c>
      <c r="M72" s="28">
        <v>380.45</v>
      </c>
      <c r="N72" s="28">
        <v>369.45</v>
      </c>
      <c r="O72" s="39">
        <v>39710550</v>
      </c>
      <c r="P72" s="40">
        <v>5.6830053069240735E-3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44798</v>
      </c>
      <c r="E73" s="37">
        <v>4105.55</v>
      </c>
      <c r="F73" s="37">
        <v>4090.2333333333336</v>
      </c>
      <c r="G73" s="38">
        <v>4064.7666666666673</v>
      </c>
      <c r="H73" s="38">
        <v>4023.9833333333336</v>
      </c>
      <c r="I73" s="38">
        <v>3998.5166666666673</v>
      </c>
      <c r="J73" s="38">
        <v>4131.0166666666673</v>
      </c>
      <c r="K73" s="38">
        <v>4156.4833333333345</v>
      </c>
      <c r="L73" s="38">
        <v>4197.2666666666673</v>
      </c>
      <c r="M73" s="28">
        <v>4115.7</v>
      </c>
      <c r="N73" s="28">
        <v>4049.45</v>
      </c>
      <c r="O73" s="39">
        <v>2748625</v>
      </c>
      <c r="P73" s="40">
        <v>-2.2733472765299628E-4</v>
      </c>
    </row>
    <row r="74" spans="1:16" ht="12.75" customHeight="1">
      <c r="A74" s="28">
        <v>64</v>
      </c>
      <c r="B74" s="29" t="s">
        <v>49</v>
      </c>
      <c r="C74" s="252" t="s">
        <v>99</v>
      </c>
      <c r="D74" s="31">
        <v>44798</v>
      </c>
      <c r="E74" s="37">
        <v>3132.25</v>
      </c>
      <c r="F74" s="37">
        <v>3118.2833333333328</v>
      </c>
      <c r="G74" s="38">
        <v>3076.6666666666656</v>
      </c>
      <c r="H74" s="38">
        <v>3021.0833333333326</v>
      </c>
      <c r="I74" s="38">
        <v>2979.4666666666653</v>
      </c>
      <c r="J74" s="38">
        <v>3173.8666666666659</v>
      </c>
      <c r="K74" s="38">
        <v>3215.4833333333327</v>
      </c>
      <c r="L74" s="38">
        <v>3271.0666666666662</v>
      </c>
      <c r="M74" s="28">
        <v>3159.9</v>
      </c>
      <c r="N74" s="28">
        <v>3062.7</v>
      </c>
      <c r="O74" s="39">
        <v>3875550</v>
      </c>
      <c r="P74" s="40">
        <v>0.10907451923076923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44798</v>
      </c>
      <c r="E75" s="37">
        <v>1597.65</v>
      </c>
      <c r="F75" s="37">
        <v>1592.6333333333332</v>
      </c>
      <c r="G75" s="38">
        <v>1577.2666666666664</v>
      </c>
      <c r="H75" s="38">
        <v>1556.8833333333332</v>
      </c>
      <c r="I75" s="38">
        <v>1541.5166666666664</v>
      </c>
      <c r="J75" s="38">
        <v>1613.0166666666664</v>
      </c>
      <c r="K75" s="38">
        <v>1628.3833333333332</v>
      </c>
      <c r="L75" s="38">
        <v>1648.7666666666664</v>
      </c>
      <c r="M75" s="28">
        <v>1608</v>
      </c>
      <c r="N75" s="28">
        <v>1572.25</v>
      </c>
      <c r="O75" s="39">
        <v>2982100</v>
      </c>
      <c r="P75" s="40">
        <v>-3.4716040591062848E-2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44798</v>
      </c>
      <c r="E76" s="37">
        <v>158.05000000000001</v>
      </c>
      <c r="F76" s="37">
        <v>157.78333333333333</v>
      </c>
      <c r="G76" s="38">
        <v>156.56666666666666</v>
      </c>
      <c r="H76" s="38">
        <v>155.08333333333334</v>
      </c>
      <c r="I76" s="38">
        <v>153.86666666666667</v>
      </c>
      <c r="J76" s="38">
        <v>159.26666666666665</v>
      </c>
      <c r="K76" s="38">
        <v>160.48333333333329</v>
      </c>
      <c r="L76" s="38">
        <v>161.96666666666664</v>
      </c>
      <c r="M76" s="28">
        <v>159</v>
      </c>
      <c r="N76" s="28">
        <v>156.30000000000001</v>
      </c>
      <c r="O76" s="39">
        <v>25293600</v>
      </c>
      <c r="P76" s="40">
        <v>4.2881646655231562E-3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44798</v>
      </c>
      <c r="E77" s="37">
        <v>109.35</v>
      </c>
      <c r="F77" s="37">
        <v>109.81666666666666</v>
      </c>
      <c r="G77" s="38">
        <v>107.78333333333333</v>
      </c>
      <c r="H77" s="38">
        <v>106.21666666666667</v>
      </c>
      <c r="I77" s="38">
        <v>104.18333333333334</v>
      </c>
      <c r="J77" s="38">
        <v>111.38333333333333</v>
      </c>
      <c r="K77" s="38">
        <v>113.41666666666666</v>
      </c>
      <c r="L77" s="38">
        <v>114.98333333333332</v>
      </c>
      <c r="M77" s="28">
        <v>111.85</v>
      </c>
      <c r="N77" s="28">
        <v>108.25</v>
      </c>
      <c r="O77" s="39">
        <v>91100000</v>
      </c>
      <c r="P77" s="40">
        <v>-2.3370497427101202E-2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44798</v>
      </c>
      <c r="E78" s="37">
        <v>103.55</v>
      </c>
      <c r="F78" s="37">
        <v>103.68333333333332</v>
      </c>
      <c r="G78" s="38">
        <v>101.21666666666664</v>
      </c>
      <c r="H78" s="38">
        <v>98.883333333333312</v>
      </c>
      <c r="I78" s="38">
        <v>96.416666666666629</v>
      </c>
      <c r="J78" s="38">
        <v>106.01666666666665</v>
      </c>
      <c r="K78" s="38">
        <v>108.48333333333332</v>
      </c>
      <c r="L78" s="38">
        <v>110.81666666666666</v>
      </c>
      <c r="M78" s="28">
        <v>106.15</v>
      </c>
      <c r="N78" s="28">
        <v>101.35</v>
      </c>
      <c r="O78" s="39">
        <v>21668400</v>
      </c>
      <c r="P78" s="40">
        <v>-5.6599501924383067E-2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44798</v>
      </c>
      <c r="E79" s="37">
        <v>140.55000000000001</v>
      </c>
      <c r="F79" s="37">
        <v>140.96666666666667</v>
      </c>
      <c r="G79" s="38">
        <v>137.28333333333333</v>
      </c>
      <c r="H79" s="38">
        <v>134.01666666666665</v>
      </c>
      <c r="I79" s="38">
        <v>130.33333333333331</v>
      </c>
      <c r="J79" s="38">
        <v>144.23333333333335</v>
      </c>
      <c r="K79" s="38">
        <v>147.91666666666669</v>
      </c>
      <c r="L79" s="38">
        <v>151.18333333333337</v>
      </c>
      <c r="M79" s="28">
        <v>144.65</v>
      </c>
      <c r="N79" s="28">
        <v>137.69999999999999</v>
      </c>
      <c r="O79" s="39">
        <v>29896100</v>
      </c>
      <c r="P79" s="40">
        <v>1.2185047501032631E-2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44798</v>
      </c>
      <c r="E80" s="37">
        <v>370.35</v>
      </c>
      <c r="F80" s="37">
        <v>372.5</v>
      </c>
      <c r="G80" s="38">
        <v>365.4</v>
      </c>
      <c r="H80" s="38">
        <v>360.45</v>
      </c>
      <c r="I80" s="38">
        <v>353.34999999999997</v>
      </c>
      <c r="J80" s="38">
        <v>377.45</v>
      </c>
      <c r="K80" s="38">
        <v>384.55</v>
      </c>
      <c r="L80" s="38">
        <v>389.5</v>
      </c>
      <c r="M80" s="28">
        <v>379.6</v>
      </c>
      <c r="N80" s="28">
        <v>367.55</v>
      </c>
      <c r="O80" s="39">
        <v>6994300</v>
      </c>
      <c r="P80" s="40">
        <v>1.4512093411175981E-2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44798</v>
      </c>
      <c r="E81" s="37">
        <v>35.450000000000003</v>
      </c>
      <c r="F81" s="37">
        <v>35.483333333333334</v>
      </c>
      <c r="G81" s="38">
        <v>35.016666666666666</v>
      </c>
      <c r="H81" s="38">
        <v>34.583333333333329</v>
      </c>
      <c r="I81" s="38">
        <v>34.11666666666666</v>
      </c>
      <c r="J81" s="38">
        <v>35.916666666666671</v>
      </c>
      <c r="K81" s="38">
        <v>36.38333333333334</v>
      </c>
      <c r="L81" s="38">
        <v>36.816666666666677</v>
      </c>
      <c r="M81" s="28">
        <v>35.950000000000003</v>
      </c>
      <c r="N81" s="28">
        <v>35.049999999999997</v>
      </c>
      <c r="O81" s="39">
        <v>113242500</v>
      </c>
      <c r="P81" s="40">
        <v>-1.3524108192865543E-2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44798</v>
      </c>
      <c r="E82" s="37">
        <v>748.7</v>
      </c>
      <c r="F82" s="37">
        <v>743.85</v>
      </c>
      <c r="G82" s="38">
        <v>735.75</v>
      </c>
      <c r="H82" s="38">
        <v>722.8</v>
      </c>
      <c r="I82" s="38">
        <v>714.69999999999993</v>
      </c>
      <c r="J82" s="38">
        <v>756.80000000000007</v>
      </c>
      <c r="K82" s="38">
        <v>764.9000000000002</v>
      </c>
      <c r="L82" s="38">
        <v>777.85000000000014</v>
      </c>
      <c r="M82" s="28">
        <v>751.95</v>
      </c>
      <c r="N82" s="28">
        <v>730.9</v>
      </c>
      <c r="O82" s="39">
        <v>4349800</v>
      </c>
      <c r="P82" s="40">
        <v>9.0257412838057993E-2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44798</v>
      </c>
      <c r="E83" s="37">
        <v>866.05</v>
      </c>
      <c r="F83" s="37">
        <v>860.75</v>
      </c>
      <c r="G83" s="38">
        <v>848.05</v>
      </c>
      <c r="H83" s="38">
        <v>830.05</v>
      </c>
      <c r="I83" s="38">
        <v>817.34999999999991</v>
      </c>
      <c r="J83" s="38">
        <v>878.75</v>
      </c>
      <c r="K83" s="38">
        <v>891.45</v>
      </c>
      <c r="L83" s="38">
        <v>909.45</v>
      </c>
      <c r="M83" s="28">
        <v>873.45</v>
      </c>
      <c r="N83" s="28">
        <v>842.75</v>
      </c>
      <c r="O83" s="39">
        <v>6337000</v>
      </c>
      <c r="P83" s="40">
        <v>-3.9848484848484848E-2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44798</v>
      </c>
      <c r="E84" s="37">
        <v>1431.3</v>
      </c>
      <c r="F84" s="37">
        <v>1441.5833333333333</v>
      </c>
      <c r="G84" s="38">
        <v>1403.2166666666665</v>
      </c>
      <c r="H84" s="38">
        <v>1375.1333333333332</v>
      </c>
      <c r="I84" s="38">
        <v>1336.7666666666664</v>
      </c>
      <c r="J84" s="38">
        <v>1469.6666666666665</v>
      </c>
      <c r="K84" s="38">
        <v>1508.0333333333333</v>
      </c>
      <c r="L84" s="38">
        <v>1536.1166666666666</v>
      </c>
      <c r="M84" s="28">
        <v>1479.95</v>
      </c>
      <c r="N84" s="28">
        <v>1413.5</v>
      </c>
      <c r="O84" s="39">
        <v>3658850</v>
      </c>
      <c r="P84" s="40">
        <v>1.2592192840438927E-2</v>
      </c>
    </row>
    <row r="85" spans="1:16" ht="12.75" customHeight="1">
      <c r="A85" s="28">
        <v>75</v>
      </c>
      <c r="B85" s="29" t="s">
        <v>47</v>
      </c>
      <c r="C85" s="229" t="s">
        <v>109</v>
      </c>
      <c r="D85" s="31">
        <v>44798</v>
      </c>
      <c r="E85" s="37">
        <v>315.95</v>
      </c>
      <c r="F85" s="37">
        <v>316.06666666666666</v>
      </c>
      <c r="G85" s="38">
        <v>311.73333333333335</v>
      </c>
      <c r="H85" s="38">
        <v>307.51666666666671</v>
      </c>
      <c r="I85" s="38">
        <v>303.18333333333339</v>
      </c>
      <c r="J85" s="38">
        <v>320.2833333333333</v>
      </c>
      <c r="K85" s="38">
        <v>324.61666666666667</v>
      </c>
      <c r="L85" s="38">
        <v>328.83333333333326</v>
      </c>
      <c r="M85" s="28">
        <v>320.39999999999998</v>
      </c>
      <c r="N85" s="28">
        <v>311.85000000000002</v>
      </c>
      <c r="O85" s="39">
        <v>14886000</v>
      </c>
      <c r="P85" s="40">
        <v>7.7914554670528602E-2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44798</v>
      </c>
      <c r="E86" s="37">
        <v>1580.4</v>
      </c>
      <c r="F86" s="37">
        <v>1580.3500000000001</v>
      </c>
      <c r="G86" s="38">
        <v>1562.0500000000002</v>
      </c>
      <c r="H86" s="38">
        <v>1543.7</v>
      </c>
      <c r="I86" s="38">
        <v>1525.4</v>
      </c>
      <c r="J86" s="38">
        <v>1598.7000000000003</v>
      </c>
      <c r="K86" s="38">
        <v>1617</v>
      </c>
      <c r="L86" s="38">
        <v>1635.3500000000004</v>
      </c>
      <c r="M86" s="28">
        <v>1598.65</v>
      </c>
      <c r="N86" s="28">
        <v>1562</v>
      </c>
      <c r="O86" s="39">
        <v>11365325</v>
      </c>
      <c r="P86" s="40">
        <v>-1.5471340986709459E-2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44798</v>
      </c>
      <c r="E87" s="37">
        <v>239.65</v>
      </c>
      <c r="F87" s="37">
        <v>239.15</v>
      </c>
      <c r="G87" s="38">
        <v>236.55</v>
      </c>
      <c r="H87" s="38">
        <v>233.45000000000002</v>
      </c>
      <c r="I87" s="38">
        <v>230.85000000000002</v>
      </c>
      <c r="J87" s="38">
        <v>242.25</v>
      </c>
      <c r="K87" s="38">
        <v>244.84999999999997</v>
      </c>
      <c r="L87" s="38">
        <v>247.95</v>
      </c>
      <c r="M87" s="28">
        <v>241.75</v>
      </c>
      <c r="N87" s="28">
        <v>236.05</v>
      </c>
      <c r="O87" s="39">
        <v>3377500</v>
      </c>
      <c r="P87" s="40">
        <v>4.0030792917628948E-2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44798</v>
      </c>
      <c r="E88" s="37">
        <v>462.55</v>
      </c>
      <c r="F88" s="37">
        <v>461.48333333333335</v>
      </c>
      <c r="G88" s="38">
        <v>455.76666666666671</v>
      </c>
      <c r="H88" s="38">
        <v>448.98333333333335</v>
      </c>
      <c r="I88" s="38">
        <v>443.26666666666671</v>
      </c>
      <c r="J88" s="38">
        <v>468.26666666666671</v>
      </c>
      <c r="K88" s="38">
        <v>473.98333333333341</v>
      </c>
      <c r="L88" s="38">
        <v>480.76666666666671</v>
      </c>
      <c r="M88" s="28">
        <v>467.2</v>
      </c>
      <c r="N88" s="28">
        <v>454.7</v>
      </c>
      <c r="O88" s="39">
        <v>3403750</v>
      </c>
      <c r="P88" s="40">
        <v>-3.6589828027808269E-3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44798</v>
      </c>
      <c r="E89" s="37">
        <v>2024.85</v>
      </c>
      <c r="F89" s="37">
        <v>2030.8333333333333</v>
      </c>
      <c r="G89" s="38">
        <v>1996.9166666666665</v>
      </c>
      <c r="H89" s="38">
        <v>1968.9833333333333</v>
      </c>
      <c r="I89" s="38">
        <v>1935.0666666666666</v>
      </c>
      <c r="J89" s="38">
        <v>2058.7666666666664</v>
      </c>
      <c r="K89" s="38">
        <v>2092.6833333333329</v>
      </c>
      <c r="L89" s="38">
        <v>2120.6166666666663</v>
      </c>
      <c r="M89" s="28">
        <v>2064.75</v>
      </c>
      <c r="N89" s="28">
        <v>2002.9</v>
      </c>
      <c r="O89" s="39">
        <v>2449575</v>
      </c>
      <c r="P89" s="40">
        <v>3.3052884615384616E-2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44798</v>
      </c>
      <c r="E90" s="37">
        <v>1285.95</v>
      </c>
      <c r="F90" s="37">
        <v>1287.2833333333335</v>
      </c>
      <c r="G90" s="38">
        <v>1268.916666666667</v>
      </c>
      <c r="H90" s="38">
        <v>1251.8833333333334</v>
      </c>
      <c r="I90" s="38">
        <v>1233.5166666666669</v>
      </c>
      <c r="J90" s="38">
        <v>1304.3166666666671</v>
      </c>
      <c r="K90" s="38">
        <v>1322.6833333333334</v>
      </c>
      <c r="L90" s="38">
        <v>1339.7166666666672</v>
      </c>
      <c r="M90" s="28">
        <v>1305.6500000000001</v>
      </c>
      <c r="N90" s="28">
        <v>1270.25</v>
      </c>
      <c r="O90" s="39">
        <v>5543500</v>
      </c>
      <c r="P90" s="40">
        <v>-6.2740880164918883E-3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44798</v>
      </c>
      <c r="E91" s="37">
        <v>959.7</v>
      </c>
      <c r="F91" s="37">
        <v>958.98333333333323</v>
      </c>
      <c r="G91" s="38">
        <v>953.16666666666652</v>
      </c>
      <c r="H91" s="38">
        <v>946.63333333333333</v>
      </c>
      <c r="I91" s="38">
        <v>940.81666666666661</v>
      </c>
      <c r="J91" s="38">
        <v>965.51666666666642</v>
      </c>
      <c r="K91" s="38">
        <v>971.33333333333326</v>
      </c>
      <c r="L91" s="38">
        <v>977.86666666666633</v>
      </c>
      <c r="M91" s="28">
        <v>964.8</v>
      </c>
      <c r="N91" s="28">
        <v>952.45</v>
      </c>
      <c r="O91" s="39">
        <v>21660800</v>
      </c>
      <c r="P91" s="40">
        <v>1.5722960774659445E-2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44798</v>
      </c>
      <c r="E92" s="37">
        <v>2374.1999999999998</v>
      </c>
      <c r="F92" s="37">
        <v>2363.1166666666663</v>
      </c>
      <c r="G92" s="38">
        <v>2347.3833333333328</v>
      </c>
      <c r="H92" s="38">
        <v>2320.5666666666666</v>
      </c>
      <c r="I92" s="38">
        <v>2304.833333333333</v>
      </c>
      <c r="J92" s="38">
        <v>2389.9333333333325</v>
      </c>
      <c r="K92" s="38">
        <v>2405.6666666666661</v>
      </c>
      <c r="L92" s="38">
        <v>2432.4833333333322</v>
      </c>
      <c r="M92" s="28">
        <v>2378.85</v>
      </c>
      <c r="N92" s="28">
        <v>2336.3000000000002</v>
      </c>
      <c r="O92" s="39">
        <v>21712200</v>
      </c>
      <c r="P92" s="40">
        <v>3.2297861133058869E-3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44798</v>
      </c>
      <c r="E93" s="37">
        <v>2012.3</v>
      </c>
      <c r="F93" s="37">
        <v>2013.1666666666667</v>
      </c>
      <c r="G93" s="38">
        <v>1991.3333333333335</v>
      </c>
      <c r="H93" s="38">
        <v>1970.3666666666668</v>
      </c>
      <c r="I93" s="38">
        <v>1948.5333333333335</v>
      </c>
      <c r="J93" s="38">
        <v>2034.1333333333334</v>
      </c>
      <c r="K93" s="38">
        <v>2055.9666666666672</v>
      </c>
      <c r="L93" s="38">
        <v>2076.9333333333334</v>
      </c>
      <c r="M93" s="28">
        <v>2035</v>
      </c>
      <c r="N93" s="28">
        <v>1992.2</v>
      </c>
      <c r="O93" s="39">
        <v>2559600</v>
      </c>
      <c r="P93" s="40">
        <v>-1.2842762929538355E-2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44798</v>
      </c>
      <c r="E94" s="37">
        <v>1437.5</v>
      </c>
      <c r="F94" s="37">
        <v>1432.95</v>
      </c>
      <c r="G94" s="38">
        <v>1426.3000000000002</v>
      </c>
      <c r="H94" s="38">
        <v>1415.1000000000001</v>
      </c>
      <c r="I94" s="38">
        <v>1408.4500000000003</v>
      </c>
      <c r="J94" s="38">
        <v>1444.15</v>
      </c>
      <c r="K94" s="38">
        <v>1450.8000000000002</v>
      </c>
      <c r="L94" s="38">
        <v>1462</v>
      </c>
      <c r="M94" s="28">
        <v>1439.6</v>
      </c>
      <c r="N94" s="28">
        <v>1421.75</v>
      </c>
      <c r="O94" s="39">
        <v>60677650</v>
      </c>
      <c r="P94" s="40">
        <v>-7.9759014477115368E-3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44798</v>
      </c>
      <c r="E95" s="37">
        <v>537.85</v>
      </c>
      <c r="F95" s="37">
        <v>536.6</v>
      </c>
      <c r="G95" s="38">
        <v>530.65000000000009</v>
      </c>
      <c r="H95" s="38">
        <v>523.45000000000005</v>
      </c>
      <c r="I95" s="38">
        <v>517.50000000000011</v>
      </c>
      <c r="J95" s="38">
        <v>543.80000000000007</v>
      </c>
      <c r="K95" s="38">
        <v>549.75000000000011</v>
      </c>
      <c r="L95" s="38">
        <v>556.95000000000005</v>
      </c>
      <c r="M95" s="28">
        <v>542.54999999999995</v>
      </c>
      <c r="N95" s="28">
        <v>529.4</v>
      </c>
      <c r="O95" s="39">
        <v>33198000</v>
      </c>
      <c r="P95" s="40">
        <v>5.7318048520394564E-3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44798</v>
      </c>
      <c r="E96" s="37">
        <v>2812.25</v>
      </c>
      <c r="F96" s="37">
        <v>2794.7333333333336</v>
      </c>
      <c r="G96" s="38">
        <v>2772.6166666666672</v>
      </c>
      <c r="H96" s="38">
        <v>2732.9833333333336</v>
      </c>
      <c r="I96" s="38">
        <v>2710.8666666666672</v>
      </c>
      <c r="J96" s="38">
        <v>2834.3666666666672</v>
      </c>
      <c r="K96" s="38">
        <v>2856.483333333334</v>
      </c>
      <c r="L96" s="38">
        <v>2896.1166666666672</v>
      </c>
      <c r="M96" s="28">
        <v>2816.85</v>
      </c>
      <c r="N96" s="28">
        <v>2755.1</v>
      </c>
      <c r="O96" s="39">
        <v>3657900</v>
      </c>
      <c r="P96" s="40">
        <v>-2.5495524296675193E-2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44798</v>
      </c>
      <c r="E97" s="37">
        <v>412.55</v>
      </c>
      <c r="F97" s="37">
        <v>413.2</v>
      </c>
      <c r="G97" s="38">
        <v>406.95</v>
      </c>
      <c r="H97" s="38">
        <v>401.35</v>
      </c>
      <c r="I97" s="38">
        <v>395.1</v>
      </c>
      <c r="J97" s="38">
        <v>418.79999999999995</v>
      </c>
      <c r="K97" s="38">
        <v>425.04999999999995</v>
      </c>
      <c r="L97" s="38">
        <v>430.64999999999992</v>
      </c>
      <c r="M97" s="28">
        <v>419.45</v>
      </c>
      <c r="N97" s="28">
        <v>407.6</v>
      </c>
      <c r="O97" s="39">
        <v>26902950</v>
      </c>
      <c r="P97" s="40">
        <v>2.724577289846943E-3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44798</v>
      </c>
      <c r="E98" s="37">
        <v>104.9</v>
      </c>
      <c r="F98" s="37">
        <v>104.55</v>
      </c>
      <c r="G98" s="38">
        <v>103</v>
      </c>
      <c r="H98" s="38">
        <v>101.10000000000001</v>
      </c>
      <c r="I98" s="38">
        <v>99.550000000000011</v>
      </c>
      <c r="J98" s="38">
        <v>106.44999999999999</v>
      </c>
      <c r="K98" s="38">
        <v>107.99999999999997</v>
      </c>
      <c r="L98" s="38">
        <v>109.89999999999998</v>
      </c>
      <c r="M98" s="28">
        <v>106.1</v>
      </c>
      <c r="N98" s="28">
        <v>102.65</v>
      </c>
      <c r="O98" s="39">
        <v>11536900</v>
      </c>
      <c r="P98" s="40">
        <v>-3.1757488271382174E-2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44798</v>
      </c>
      <c r="E99" s="37">
        <v>244.6</v>
      </c>
      <c r="F99" s="37">
        <v>245.56666666666669</v>
      </c>
      <c r="G99" s="38">
        <v>241.58333333333337</v>
      </c>
      <c r="H99" s="38">
        <v>238.56666666666669</v>
      </c>
      <c r="I99" s="38">
        <v>234.58333333333337</v>
      </c>
      <c r="J99" s="38">
        <v>248.58333333333337</v>
      </c>
      <c r="K99" s="38">
        <v>252.56666666666666</v>
      </c>
      <c r="L99" s="38">
        <v>255.58333333333337</v>
      </c>
      <c r="M99" s="28">
        <v>249.55</v>
      </c>
      <c r="N99" s="28">
        <v>242.55</v>
      </c>
      <c r="O99" s="39">
        <v>23392800</v>
      </c>
      <c r="P99" s="40">
        <v>-5.7676779328642294E-4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44798</v>
      </c>
      <c r="E100" s="37">
        <v>2638</v>
      </c>
      <c r="F100" s="37">
        <v>2639.2666666666669</v>
      </c>
      <c r="G100" s="38">
        <v>2607.5333333333338</v>
      </c>
      <c r="H100" s="38">
        <v>2577.0666666666671</v>
      </c>
      <c r="I100" s="38">
        <v>2545.3333333333339</v>
      </c>
      <c r="J100" s="38">
        <v>2669.7333333333336</v>
      </c>
      <c r="K100" s="38">
        <v>2701.4666666666662</v>
      </c>
      <c r="L100" s="38">
        <v>2731.9333333333334</v>
      </c>
      <c r="M100" s="28">
        <v>2671</v>
      </c>
      <c r="N100" s="28">
        <v>2608.8000000000002</v>
      </c>
      <c r="O100" s="39">
        <v>10220400</v>
      </c>
      <c r="P100" s="40">
        <v>3.4461429707519659E-3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44798</v>
      </c>
      <c r="E101" s="37">
        <v>40254.449999999997</v>
      </c>
      <c r="F101" s="37">
        <v>40583.23333333333</v>
      </c>
      <c r="G101" s="38">
        <v>39467.516666666663</v>
      </c>
      <c r="H101" s="38">
        <v>38680.583333333336</v>
      </c>
      <c r="I101" s="38">
        <v>37564.866666666669</v>
      </c>
      <c r="J101" s="38">
        <v>41370.166666666657</v>
      </c>
      <c r="K101" s="38">
        <v>42485.883333333317</v>
      </c>
      <c r="L101" s="38">
        <v>43272.816666666651</v>
      </c>
      <c r="M101" s="28">
        <v>41698.949999999997</v>
      </c>
      <c r="N101" s="28">
        <v>39796.300000000003</v>
      </c>
      <c r="O101" s="39">
        <v>16380</v>
      </c>
      <c r="P101" s="40">
        <v>5.5072463768115941E-2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44798</v>
      </c>
      <c r="E102" s="37">
        <v>120.7</v>
      </c>
      <c r="F102" s="37">
        <v>120</v>
      </c>
      <c r="G102" s="38">
        <v>118.3</v>
      </c>
      <c r="H102" s="38">
        <v>115.89999999999999</v>
      </c>
      <c r="I102" s="38">
        <v>114.19999999999999</v>
      </c>
      <c r="J102" s="38">
        <v>122.4</v>
      </c>
      <c r="K102" s="38">
        <v>124.1</v>
      </c>
      <c r="L102" s="38">
        <v>126.50000000000001</v>
      </c>
      <c r="M102" s="28">
        <v>121.7</v>
      </c>
      <c r="N102" s="28">
        <v>117.6</v>
      </c>
      <c r="O102" s="39">
        <v>28404000</v>
      </c>
      <c r="P102" s="40">
        <v>1.0099573257467994E-2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44798</v>
      </c>
      <c r="E103" s="37">
        <v>822.95</v>
      </c>
      <c r="F103" s="37">
        <v>819.4666666666667</v>
      </c>
      <c r="G103" s="38">
        <v>814.23333333333335</v>
      </c>
      <c r="H103" s="38">
        <v>805.51666666666665</v>
      </c>
      <c r="I103" s="38">
        <v>800.2833333333333</v>
      </c>
      <c r="J103" s="38">
        <v>828.18333333333339</v>
      </c>
      <c r="K103" s="38">
        <v>833.41666666666674</v>
      </c>
      <c r="L103" s="38">
        <v>842.13333333333344</v>
      </c>
      <c r="M103" s="28">
        <v>824.7</v>
      </c>
      <c r="N103" s="28">
        <v>810.75</v>
      </c>
      <c r="O103" s="39">
        <v>64944000</v>
      </c>
      <c r="P103" s="40">
        <v>-2.1548992267714541E-3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44798</v>
      </c>
      <c r="E104" s="37">
        <v>1232.55</v>
      </c>
      <c r="F104" s="37">
        <v>1233.8</v>
      </c>
      <c r="G104" s="38">
        <v>1215.75</v>
      </c>
      <c r="H104" s="38">
        <v>1198.95</v>
      </c>
      <c r="I104" s="38">
        <v>1180.9000000000001</v>
      </c>
      <c r="J104" s="38">
        <v>1250.5999999999999</v>
      </c>
      <c r="K104" s="38">
        <v>1268.6499999999996</v>
      </c>
      <c r="L104" s="38">
        <v>1285.4499999999998</v>
      </c>
      <c r="M104" s="28">
        <v>1251.8499999999999</v>
      </c>
      <c r="N104" s="28">
        <v>1217</v>
      </c>
      <c r="O104" s="39">
        <v>3249975</v>
      </c>
      <c r="P104" s="40">
        <v>-4.6856696602889493E-3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44798</v>
      </c>
      <c r="E105" s="37">
        <v>549.75</v>
      </c>
      <c r="F105" s="37">
        <v>544.94999999999993</v>
      </c>
      <c r="G105" s="38">
        <v>538.89999999999986</v>
      </c>
      <c r="H105" s="38">
        <v>528.04999999999995</v>
      </c>
      <c r="I105" s="38">
        <v>521.99999999999989</v>
      </c>
      <c r="J105" s="38">
        <v>555.79999999999984</v>
      </c>
      <c r="K105" s="38">
        <v>561.8499999999998</v>
      </c>
      <c r="L105" s="38">
        <v>572.69999999999982</v>
      </c>
      <c r="M105" s="28">
        <v>551</v>
      </c>
      <c r="N105" s="28">
        <v>534.1</v>
      </c>
      <c r="O105" s="39">
        <v>6741000</v>
      </c>
      <c r="P105" s="40">
        <v>1.1138338159946536E-3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44798</v>
      </c>
      <c r="E106" s="37">
        <v>9.15</v>
      </c>
      <c r="F106" s="37">
        <v>9.2333333333333343</v>
      </c>
      <c r="G106" s="38">
        <v>8.9166666666666679</v>
      </c>
      <c r="H106" s="38">
        <v>8.6833333333333336</v>
      </c>
      <c r="I106" s="38">
        <v>8.3666666666666671</v>
      </c>
      <c r="J106" s="38">
        <v>9.4666666666666686</v>
      </c>
      <c r="K106" s="38">
        <v>9.783333333333335</v>
      </c>
      <c r="L106" s="38">
        <v>10.016666666666669</v>
      </c>
      <c r="M106" s="28">
        <v>9.5500000000000007</v>
      </c>
      <c r="N106" s="28">
        <v>9</v>
      </c>
      <c r="O106" s="39">
        <v>594440000</v>
      </c>
      <c r="P106" s="40">
        <v>1.8347523683894952E-2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44798</v>
      </c>
      <c r="E107" s="37">
        <v>59.65</v>
      </c>
      <c r="F107" s="37">
        <v>59.583333333333336</v>
      </c>
      <c r="G107" s="38">
        <v>58.666666666666671</v>
      </c>
      <c r="H107" s="38">
        <v>57.683333333333337</v>
      </c>
      <c r="I107" s="38">
        <v>56.766666666666673</v>
      </c>
      <c r="J107" s="38">
        <v>60.56666666666667</v>
      </c>
      <c r="K107" s="38">
        <v>61.483333333333341</v>
      </c>
      <c r="L107" s="38">
        <v>62.466666666666669</v>
      </c>
      <c r="M107" s="28">
        <v>60.5</v>
      </c>
      <c r="N107" s="28">
        <v>58.6</v>
      </c>
      <c r="O107" s="39">
        <v>105880000</v>
      </c>
      <c r="P107" s="40">
        <v>-1.7901864391058342E-2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44798</v>
      </c>
      <c r="E108" s="37">
        <v>43.25</v>
      </c>
      <c r="F108" s="37">
        <v>42.983333333333327</v>
      </c>
      <c r="G108" s="38">
        <v>42.266666666666652</v>
      </c>
      <c r="H108" s="38">
        <v>41.283333333333324</v>
      </c>
      <c r="I108" s="38">
        <v>40.566666666666649</v>
      </c>
      <c r="J108" s="38">
        <v>43.966666666666654</v>
      </c>
      <c r="K108" s="38">
        <v>44.683333333333337</v>
      </c>
      <c r="L108" s="38">
        <v>45.666666666666657</v>
      </c>
      <c r="M108" s="28">
        <v>43.7</v>
      </c>
      <c r="N108" s="28">
        <v>42</v>
      </c>
      <c r="O108" s="39">
        <v>243600000</v>
      </c>
      <c r="P108" s="40">
        <v>-3.2411820781696854E-2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44798</v>
      </c>
      <c r="E109" s="37">
        <v>166.1</v>
      </c>
      <c r="F109" s="37">
        <v>166.03333333333333</v>
      </c>
      <c r="G109" s="38">
        <v>163.86666666666667</v>
      </c>
      <c r="H109" s="38">
        <v>161.63333333333335</v>
      </c>
      <c r="I109" s="38">
        <v>159.4666666666667</v>
      </c>
      <c r="J109" s="38">
        <v>168.26666666666665</v>
      </c>
      <c r="K109" s="38">
        <v>170.43333333333334</v>
      </c>
      <c r="L109" s="38">
        <v>172.66666666666663</v>
      </c>
      <c r="M109" s="28">
        <v>168.2</v>
      </c>
      <c r="N109" s="28">
        <v>163.80000000000001</v>
      </c>
      <c r="O109" s="39">
        <v>59655000</v>
      </c>
      <c r="P109" s="40">
        <v>-1.1188463451019393E-2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44798</v>
      </c>
      <c r="E110" s="37">
        <v>350.5</v>
      </c>
      <c r="F110" s="37">
        <v>353.18333333333334</v>
      </c>
      <c r="G110" s="38">
        <v>344.51666666666665</v>
      </c>
      <c r="H110" s="38">
        <v>338.5333333333333</v>
      </c>
      <c r="I110" s="38">
        <v>329.86666666666662</v>
      </c>
      <c r="J110" s="38">
        <v>359.16666666666669</v>
      </c>
      <c r="K110" s="38">
        <v>367.83333333333331</v>
      </c>
      <c r="L110" s="38">
        <v>373.81666666666672</v>
      </c>
      <c r="M110" s="28">
        <v>361.85</v>
      </c>
      <c r="N110" s="28">
        <v>347.2</v>
      </c>
      <c r="O110" s="39">
        <v>13982375</v>
      </c>
      <c r="P110" s="40">
        <v>5.5313408053134082E-2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44798</v>
      </c>
      <c r="E111" s="37">
        <v>274.75</v>
      </c>
      <c r="F111" s="37">
        <v>273.15000000000003</v>
      </c>
      <c r="G111" s="38">
        <v>270.60000000000008</v>
      </c>
      <c r="H111" s="38">
        <v>266.45000000000005</v>
      </c>
      <c r="I111" s="38">
        <v>263.90000000000009</v>
      </c>
      <c r="J111" s="38">
        <v>277.30000000000007</v>
      </c>
      <c r="K111" s="38">
        <v>279.85000000000002</v>
      </c>
      <c r="L111" s="38">
        <v>284.00000000000006</v>
      </c>
      <c r="M111" s="28">
        <v>275.7</v>
      </c>
      <c r="N111" s="28">
        <v>269</v>
      </c>
      <c r="O111" s="39">
        <v>26669882</v>
      </c>
      <c r="P111" s="40">
        <v>4.3102092181846782E-2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44798</v>
      </c>
      <c r="E112" s="37">
        <v>191.55</v>
      </c>
      <c r="F112" s="37">
        <v>191.45000000000002</v>
      </c>
      <c r="G112" s="38">
        <v>187.85000000000002</v>
      </c>
      <c r="H112" s="38">
        <v>184.15</v>
      </c>
      <c r="I112" s="38">
        <v>180.55</v>
      </c>
      <c r="J112" s="38">
        <v>195.15000000000003</v>
      </c>
      <c r="K112" s="38">
        <v>198.75</v>
      </c>
      <c r="L112" s="38">
        <v>202.45000000000005</v>
      </c>
      <c r="M112" s="28">
        <v>195.05</v>
      </c>
      <c r="N112" s="28">
        <v>187.75</v>
      </c>
      <c r="O112" s="39">
        <v>10590800</v>
      </c>
      <c r="P112" s="40">
        <v>-2.6911803890221155E-2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44798</v>
      </c>
      <c r="E113" s="37">
        <v>4307.7</v>
      </c>
      <c r="F113" s="37">
        <v>4306.5999999999995</v>
      </c>
      <c r="G113" s="38">
        <v>4243.3999999999987</v>
      </c>
      <c r="H113" s="38">
        <v>4179.0999999999995</v>
      </c>
      <c r="I113" s="38">
        <v>4115.8999999999987</v>
      </c>
      <c r="J113" s="38">
        <v>4370.8999999999987</v>
      </c>
      <c r="K113" s="38">
        <v>4434.0999999999995</v>
      </c>
      <c r="L113" s="38">
        <v>4498.3999999999987</v>
      </c>
      <c r="M113" s="28">
        <v>4369.8</v>
      </c>
      <c r="N113" s="28">
        <v>4242.3</v>
      </c>
      <c r="O113" s="39">
        <v>276000</v>
      </c>
      <c r="P113" s="40">
        <v>2.1786492374727671E-3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44798</v>
      </c>
      <c r="E114" s="37">
        <v>1980.1</v>
      </c>
      <c r="F114" s="37">
        <v>1966.1666666666667</v>
      </c>
      <c r="G114" s="38">
        <v>1934.9333333333334</v>
      </c>
      <c r="H114" s="38">
        <v>1889.7666666666667</v>
      </c>
      <c r="I114" s="38">
        <v>1858.5333333333333</v>
      </c>
      <c r="J114" s="38">
        <v>2011.3333333333335</v>
      </c>
      <c r="K114" s="38">
        <v>2042.5666666666666</v>
      </c>
      <c r="L114" s="38">
        <v>2087.7333333333336</v>
      </c>
      <c r="M114" s="28">
        <v>1997.4</v>
      </c>
      <c r="N114" s="28">
        <v>1921</v>
      </c>
      <c r="O114" s="39">
        <v>2821200</v>
      </c>
      <c r="P114" s="40">
        <v>-2.3164017866417367E-2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44798</v>
      </c>
      <c r="E115" s="37">
        <v>1055.55</v>
      </c>
      <c r="F115" s="37">
        <v>1055.6166666666668</v>
      </c>
      <c r="G115" s="38">
        <v>1046.2333333333336</v>
      </c>
      <c r="H115" s="38">
        <v>1036.9166666666667</v>
      </c>
      <c r="I115" s="38">
        <v>1027.5333333333335</v>
      </c>
      <c r="J115" s="38">
        <v>1064.9333333333336</v>
      </c>
      <c r="K115" s="38">
        <v>1074.3166666666668</v>
      </c>
      <c r="L115" s="38">
        <v>1083.6333333333337</v>
      </c>
      <c r="M115" s="28">
        <v>1065</v>
      </c>
      <c r="N115" s="28">
        <v>1046.3</v>
      </c>
      <c r="O115" s="39">
        <v>26374500</v>
      </c>
      <c r="P115" s="40">
        <v>6.8294348642649824E-4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44798</v>
      </c>
      <c r="E116" s="37">
        <v>206.35</v>
      </c>
      <c r="F116" s="37">
        <v>206.68333333333331</v>
      </c>
      <c r="G116" s="38">
        <v>199.11666666666662</v>
      </c>
      <c r="H116" s="38">
        <v>191.8833333333333</v>
      </c>
      <c r="I116" s="38">
        <v>184.31666666666661</v>
      </c>
      <c r="J116" s="38">
        <v>213.91666666666663</v>
      </c>
      <c r="K116" s="38">
        <v>221.48333333333329</v>
      </c>
      <c r="L116" s="38">
        <v>228.71666666666664</v>
      </c>
      <c r="M116" s="28">
        <v>214.25</v>
      </c>
      <c r="N116" s="28">
        <v>199.45</v>
      </c>
      <c r="O116" s="39">
        <v>17729600</v>
      </c>
      <c r="P116" s="40">
        <v>0.33193100546907867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44798</v>
      </c>
      <c r="E117" s="37">
        <v>1570.85</v>
      </c>
      <c r="F117" s="37">
        <v>1562.7333333333333</v>
      </c>
      <c r="G117" s="38">
        <v>1551.1166666666668</v>
      </c>
      <c r="H117" s="38">
        <v>1531.3833333333334</v>
      </c>
      <c r="I117" s="38">
        <v>1519.7666666666669</v>
      </c>
      <c r="J117" s="38">
        <v>1582.4666666666667</v>
      </c>
      <c r="K117" s="38">
        <v>1594.083333333333</v>
      </c>
      <c r="L117" s="38">
        <v>1613.8166666666666</v>
      </c>
      <c r="M117" s="28">
        <v>1574.35</v>
      </c>
      <c r="N117" s="28">
        <v>1543</v>
      </c>
      <c r="O117" s="39">
        <v>36951900</v>
      </c>
      <c r="P117" s="40">
        <v>5.3461532183026166E-3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44798</v>
      </c>
      <c r="E118" s="37">
        <v>619.15</v>
      </c>
      <c r="F118" s="37">
        <v>623.68333333333339</v>
      </c>
      <c r="G118" s="38">
        <v>610.86666666666679</v>
      </c>
      <c r="H118" s="38">
        <v>602.58333333333337</v>
      </c>
      <c r="I118" s="38">
        <v>589.76666666666677</v>
      </c>
      <c r="J118" s="38">
        <v>631.96666666666681</v>
      </c>
      <c r="K118" s="38">
        <v>644.78333333333342</v>
      </c>
      <c r="L118" s="38">
        <v>653.06666666666683</v>
      </c>
      <c r="M118" s="28">
        <v>636.5</v>
      </c>
      <c r="N118" s="28">
        <v>615.4</v>
      </c>
      <c r="O118" s="39">
        <v>1729500</v>
      </c>
      <c r="P118" s="40">
        <v>8.7223008015087228E-2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44798</v>
      </c>
      <c r="E119" s="37">
        <v>69</v>
      </c>
      <c r="F119" s="37">
        <v>69.399999999999991</v>
      </c>
      <c r="G119" s="38">
        <v>68.449999999999989</v>
      </c>
      <c r="H119" s="38">
        <v>67.899999999999991</v>
      </c>
      <c r="I119" s="38">
        <v>66.949999999999989</v>
      </c>
      <c r="J119" s="38">
        <v>69.949999999999989</v>
      </c>
      <c r="K119" s="38">
        <v>70.900000000000006</v>
      </c>
      <c r="L119" s="38">
        <v>71.449999999999989</v>
      </c>
      <c r="M119" s="28">
        <v>70.349999999999994</v>
      </c>
      <c r="N119" s="28">
        <v>68.849999999999994</v>
      </c>
      <c r="O119" s="39">
        <v>75630750</v>
      </c>
      <c r="P119" s="40">
        <v>9.1766361717100633E-2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44798</v>
      </c>
      <c r="E120" s="37">
        <v>978.45</v>
      </c>
      <c r="F120" s="37">
        <v>981.31666666666672</v>
      </c>
      <c r="G120" s="38">
        <v>966.78333333333342</v>
      </c>
      <c r="H120" s="38">
        <v>955.11666666666667</v>
      </c>
      <c r="I120" s="38">
        <v>940.58333333333337</v>
      </c>
      <c r="J120" s="38">
        <v>992.98333333333346</v>
      </c>
      <c r="K120" s="38">
        <v>1007.5166666666668</v>
      </c>
      <c r="L120" s="38">
        <v>1019.1833333333335</v>
      </c>
      <c r="M120" s="28">
        <v>995.85</v>
      </c>
      <c r="N120" s="28">
        <v>969.65</v>
      </c>
      <c r="O120" s="39">
        <v>768950</v>
      </c>
      <c r="P120" s="40">
        <v>-3.1122031122031123E-2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44798</v>
      </c>
      <c r="E121" s="37">
        <v>639.79999999999995</v>
      </c>
      <c r="F121" s="37">
        <v>638.30000000000007</v>
      </c>
      <c r="G121" s="38">
        <v>632.60000000000014</v>
      </c>
      <c r="H121" s="38">
        <v>625.40000000000009</v>
      </c>
      <c r="I121" s="38">
        <v>619.70000000000016</v>
      </c>
      <c r="J121" s="38">
        <v>645.50000000000011</v>
      </c>
      <c r="K121" s="38">
        <v>651.20000000000016</v>
      </c>
      <c r="L121" s="38">
        <v>658.40000000000009</v>
      </c>
      <c r="M121" s="28">
        <v>644</v>
      </c>
      <c r="N121" s="28">
        <v>631.1</v>
      </c>
      <c r="O121" s="39">
        <v>13306125</v>
      </c>
      <c r="P121" s="40">
        <v>-9.7675327212346161E-3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44798</v>
      </c>
      <c r="E122" s="37">
        <v>309.3</v>
      </c>
      <c r="F122" s="37">
        <v>308.48333333333335</v>
      </c>
      <c r="G122" s="38">
        <v>305.56666666666672</v>
      </c>
      <c r="H122" s="38">
        <v>301.83333333333337</v>
      </c>
      <c r="I122" s="38">
        <v>298.91666666666674</v>
      </c>
      <c r="J122" s="38">
        <v>312.2166666666667</v>
      </c>
      <c r="K122" s="38">
        <v>315.13333333333333</v>
      </c>
      <c r="L122" s="38">
        <v>318.86666666666667</v>
      </c>
      <c r="M122" s="28">
        <v>311.39999999999998</v>
      </c>
      <c r="N122" s="28">
        <v>304.75</v>
      </c>
      <c r="O122" s="39">
        <v>84028800</v>
      </c>
      <c r="P122" s="40">
        <v>-3.7320819738241008E-2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44798</v>
      </c>
      <c r="E123" s="37">
        <v>378</v>
      </c>
      <c r="F123" s="37">
        <v>380.14999999999992</v>
      </c>
      <c r="G123" s="38">
        <v>370.24999999999983</v>
      </c>
      <c r="H123" s="38">
        <v>362.49999999999989</v>
      </c>
      <c r="I123" s="38">
        <v>352.5999999999998</v>
      </c>
      <c r="J123" s="38">
        <v>387.89999999999986</v>
      </c>
      <c r="K123" s="38">
        <v>397.79999999999995</v>
      </c>
      <c r="L123" s="38">
        <v>405.5499999999999</v>
      </c>
      <c r="M123" s="28">
        <v>390.05</v>
      </c>
      <c r="N123" s="28">
        <v>372.4</v>
      </c>
      <c r="O123" s="39">
        <v>34436250</v>
      </c>
      <c r="P123" s="40">
        <v>1.1269363482857352E-2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44798</v>
      </c>
      <c r="E124" s="37">
        <v>2563.35</v>
      </c>
      <c r="F124" s="37">
        <v>2554.6666666666665</v>
      </c>
      <c r="G124" s="38">
        <v>2528.6833333333329</v>
      </c>
      <c r="H124" s="38">
        <v>2494.0166666666664</v>
      </c>
      <c r="I124" s="38">
        <v>2468.0333333333328</v>
      </c>
      <c r="J124" s="38">
        <v>2589.333333333333</v>
      </c>
      <c r="K124" s="38">
        <v>2615.3166666666666</v>
      </c>
      <c r="L124" s="38">
        <v>2649.9833333333331</v>
      </c>
      <c r="M124" s="28">
        <v>2580.65</v>
      </c>
      <c r="N124" s="28">
        <v>2520</v>
      </c>
      <c r="O124" s="39">
        <v>417250</v>
      </c>
      <c r="P124" s="40">
        <v>-4.7917855105533369E-2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44798</v>
      </c>
      <c r="E125" s="37">
        <v>655.1</v>
      </c>
      <c r="F125" s="37">
        <v>654.48333333333335</v>
      </c>
      <c r="G125" s="38">
        <v>646.56666666666672</v>
      </c>
      <c r="H125" s="38">
        <v>638.03333333333342</v>
      </c>
      <c r="I125" s="38">
        <v>630.11666666666679</v>
      </c>
      <c r="J125" s="38">
        <v>663.01666666666665</v>
      </c>
      <c r="K125" s="38">
        <v>670.93333333333317</v>
      </c>
      <c r="L125" s="38">
        <v>679.46666666666658</v>
      </c>
      <c r="M125" s="28">
        <v>662.4</v>
      </c>
      <c r="N125" s="28">
        <v>645.95000000000005</v>
      </c>
      <c r="O125" s="39">
        <v>45327600</v>
      </c>
      <c r="P125" s="40">
        <v>-2.9774310724706724E-4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44798</v>
      </c>
      <c r="E126" s="37">
        <v>575.54999999999995</v>
      </c>
      <c r="F126" s="37">
        <v>575</v>
      </c>
      <c r="G126" s="38">
        <v>566.75</v>
      </c>
      <c r="H126" s="38">
        <v>557.95000000000005</v>
      </c>
      <c r="I126" s="38">
        <v>549.70000000000005</v>
      </c>
      <c r="J126" s="38">
        <v>583.79999999999995</v>
      </c>
      <c r="K126" s="38">
        <v>592.04999999999995</v>
      </c>
      <c r="L126" s="38">
        <v>600.84999999999991</v>
      </c>
      <c r="M126" s="28">
        <v>583.25</v>
      </c>
      <c r="N126" s="28">
        <v>566.20000000000005</v>
      </c>
      <c r="O126" s="39">
        <v>11542500</v>
      </c>
      <c r="P126" s="40">
        <v>-6.7763794772507258E-3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44798</v>
      </c>
      <c r="E127" s="37">
        <v>1858.85</v>
      </c>
      <c r="F127" s="37">
        <v>1864.1999999999998</v>
      </c>
      <c r="G127" s="38">
        <v>1841.3499999999997</v>
      </c>
      <c r="H127" s="38">
        <v>1823.85</v>
      </c>
      <c r="I127" s="38">
        <v>1800.9999999999998</v>
      </c>
      <c r="J127" s="38">
        <v>1881.6999999999996</v>
      </c>
      <c r="K127" s="38">
        <v>1904.55</v>
      </c>
      <c r="L127" s="38">
        <v>1922.0499999999995</v>
      </c>
      <c r="M127" s="28">
        <v>1887.05</v>
      </c>
      <c r="N127" s="28">
        <v>1846.7</v>
      </c>
      <c r="O127" s="39">
        <v>15663600</v>
      </c>
      <c r="P127" s="40">
        <v>5.9081918364201494E-3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44798</v>
      </c>
      <c r="E128" s="37">
        <v>74.849999999999994</v>
      </c>
      <c r="F128" s="37">
        <v>75.283333333333331</v>
      </c>
      <c r="G128" s="38">
        <v>73.466666666666669</v>
      </c>
      <c r="H128" s="38">
        <v>72.083333333333343</v>
      </c>
      <c r="I128" s="38">
        <v>70.26666666666668</v>
      </c>
      <c r="J128" s="38">
        <v>76.666666666666657</v>
      </c>
      <c r="K128" s="38">
        <v>78.48333333333332</v>
      </c>
      <c r="L128" s="38">
        <v>79.866666666666646</v>
      </c>
      <c r="M128" s="28">
        <v>77.099999999999994</v>
      </c>
      <c r="N128" s="28">
        <v>73.900000000000006</v>
      </c>
      <c r="O128" s="39">
        <v>53427988</v>
      </c>
      <c r="P128" s="40">
        <v>5.3863756380918851E-2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44798</v>
      </c>
      <c r="E129" s="37">
        <v>2348.9499999999998</v>
      </c>
      <c r="F129" s="37">
        <v>2339.5833333333335</v>
      </c>
      <c r="G129" s="38">
        <v>2300.3666666666668</v>
      </c>
      <c r="H129" s="38">
        <v>2251.7833333333333</v>
      </c>
      <c r="I129" s="38">
        <v>2212.5666666666666</v>
      </c>
      <c r="J129" s="38">
        <v>2388.166666666667</v>
      </c>
      <c r="K129" s="38">
        <v>2427.3833333333332</v>
      </c>
      <c r="L129" s="38">
        <v>2475.9666666666672</v>
      </c>
      <c r="M129" s="28">
        <v>2378.8000000000002</v>
      </c>
      <c r="N129" s="28">
        <v>2291</v>
      </c>
      <c r="O129" s="39">
        <v>1157500</v>
      </c>
      <c r="P129" s="40">
        <v>-8.9897260273972598E-3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44798</v>
      </c>
      <c r="E130" s="37">
        <v>524.54999999999995</v>
      </c>
      <c r="F130" s="37">
        <v>524.63333333333333</v>
      </c>
      <c r="G130" s="38">
        <v>519.56666666666661</v>
      </c>
      <c r="H130" s="38">
        <v>514.58333333333326</v>
      </c>
      <c r="I130" s="38">
        <v>509.51666666666654</v>
      </c>
      <c r="J130" s="38">
        <v>529.61666666666667</v>
      </c>
      <c r="K130" s="38">
        <v>534.68333333333351</v>
      </c>
      <c r="L130" s="38">
        <v>539.66666666666674</v>
      </c>
      <c r="M130" s="28">
        <v>529.70000000000005</v>
      </c>
      <c r="N130" s="28">
        <v>519.65</v>
      </c>
      <c r="O130" s="39">
        <v>6280200</v>
      </c>
      <c r="P130" s="40">
        <v>-8.9475926714955266E-3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44798</v>
      </c>
      <c r="E131" s="37">
        <v>384.5</v>
      </c>
      <c r="F131" s="37">
        <v>387.40000000000003</v>
      </c>
      <c r="G131" s="38">
        <v>378.20000000000005</v>
      </c>
      <c r="H131" s="38">
        <v>371.90000000000003</v>
      </c>
      <c r="I131" s="38">
        <v>362.70000000000005</v>
      </c>
      <c r="J131" s="38">
        <v>393.70000000000005</v>
      </c>
      <c r="K131" s="38">
        <v>402.9</v>
      </c>
      <c r="L131" s="38">
        <v>409.20000000000005</v>
      </c>
      <c r="M131" s="28">
        <v>396.6</v>
      </c>
      <c r="N131" s="28">
        <v>381.1</v>
      </c>
      <c r="O131" s="39">
        <v>14374000</v>
      </c>
      <c r="P131" s="40">
        <v>1.3933398355858995E-3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44798</v>
      </c>
      <c r="E132" s="37">
        <v>1794</v>
      </c>
      <c r="F132" s="37">
        <v>1793.3833333333332</v>
      </c>
      <c r="G132" s="38">
        <v>1777.9666666666665</v>
      </c>
      <c r="H132" s="38">
        <v>1761.9333333333332</v>
      </c>
      <c r="I132" s="38">
        <v>1746.5166666666664</v>
      </c>
      <c r="J132" s="38">
        <v>1809.4166666666665</v>
      </c>
      <c r="K132" s="38">
        <v>1824.8333333333335</v>
      </c>
      <c r="L132" s="38">
        <v>1840.8666666666666</v>
      </c>
      <c r="M132" s="28">
        <v>1808.8</v>
      </c>
      <c r="N132" s="28">
        <v>1777.35</v>
      </c>
      <c r="O132" s="39">
        <v>9523200</v>
      </c>
      <c r="P132" s="40">
        <v>8.3542454178710968E-3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44798</v>
      </c>
      <c r="E133" s="37">
        <v>4803.3</v>
      </c>
      <c r="F133" s="37">
        <v>4779.1833333333334</v>
      </c>
      <c r="G133" s="38">
        <v>4723.416666666667</v>
      </c>
      <c r="H133" s="38">
        <v>4643.5333333333338</v>
      </c>
      <c r="I133" s="38">
        <v>4587.7666666666673</v>
      </c>
      <c r="J133" s="38">
        <v>4859.0666666666666</v>
      </c>
      <c r="K133" s="38">
        <v>4914.833333333333</v>
      </c>
      <c r="L133" s="38">
        <v>4994.7166666666662</v>
      </c>
      <c r="M133" s="28">
        <v>4834.95</v>
      </c>
      <c r="N133" s="28">
        <v>4699.3</v>
      </c>
      <c r="O133" s="39">
        <v>1337100</v>
      </c>
      <c r="P133" s="40">
        <v>2.8143021914648212E-2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44798</v>
      </c>
      <c r="E134" s="37">
        <v>3484.85</v>
      </c>
      <c r="F134" s="37">
        <v>3488.5166666666664</v>
      </c>
      <c r="G134" s="38">
        <v>3455.583333333333</v>
      </c>
      <c r="H134" s="38">
        <v>3426.3166666666666</v>
      </c>
      <c r="I134" s="38">
        <v>3393.3833333333332</v>
      </c>
      <c r="J134" s="38">
        <v>3517.7833333333328</v>
      </c>
      <c r="K134" s="38">
        <v>3550.7166666666662</v>
      </c>
      <c r="L134" s="38">
        <v>3579.9833333333327</v>
      </c>
      <c r="M134" s="28">
        <v>3521.45</v>
      </c>
      <c r="N134" s="28">
        <v>3459.25</v>
      </c>
      <c r="O134" s="39">
        <v>1236400</v>
      </c>
      <c r="P134" s="40">
        <v>-1.1512631915574032E-2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44798</v>
      </c>
      <c r="E135" s="37">
        <v>629.15</v>
      </c>
      <c r="F135" s="37">
        <v>632.91666666666663</v>
      </c>
      <c r="G135" s="38">
        <v>621.33333333333326</v>
      </c>
      <c r="H135" s="38">
        <v>613.51666666666665</v>
      </c>
      <c r="I135" s="38">
        <v>601.93333333333328</v>
      </c>
      <c r="J135" s="38">
        <v>640.73333333333323</v>
      </c>
      <c r="K135" s="38">
        <v>652.31666666666649</v>
      </c>
      <c r="L135" s="38">
        <v>660.13333333333321</v>
      </c>
      <c r="M135" s="28">
        <v>644.5</v>
      </c>
      <c r="N135" s="28">
        <v>625.1</v>
      </c>
      <c r="O135" s="39">
        <v>9455400</v>
      </c>
      <c r="P135" s="40">
        <v>4.6275395033860044E-2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44798</v>
      </c>
      <c r="E136" s="37">
        <v>1254.95</v>
      </c>
      <c r="F136" s="37">
        <v>1249.8999999999999</v>
      </c>
      <c r="G136" s="38">
        <v>1238.7999999999997</v>
      </c>
      <c r="H136" s="38">
        <v>1222.6499999999999</v>
      </c>
      <c r="I136" s="38">
        <v>1211.5499999999997</v>
      </c>
      <c r="J136" s="38">
        <v>1266.0499999999997</v>
      </c>
      <c r="K136" s="38">
        <v>1277.1499999999996</v>
      </c>
      <c r="L136" s="38">
        <v>1293.2999999999997</v>
      </c>
      <c r="M136" s="28">
        <v>1261</v>
      </c>
      <c r="N136" s="28">
        <v>1233.75</v>
      </c>
      <c r="O136" s="39">
        <v>11246200</v>
      </c>
      <c r="P136" s="40">
        <v>4.3760940235058766E-3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44798</v>
      </c>
      <c r="E137" s="37">
        <v>190.9</v>
      </c>
      <c r="F137" s="37">
        <v>191.6</v>
      </c>
      <c r="G137" s="38">
        <v>187.45</v>
      </c>
      <c r="H137" s="38">
        <v>184</v>
      </c>
      <c r="I137" s="38">
        <v>179.85</v>
      </c>
      <c r="J137" s="38">
        <v>195.04999999999998</v>
      </c>
      <c r="K137" s="38">
        <v>199.20000000000002</v>
      </c>
      <c r="L137" s="38">
        <v>202.64999999999998</v>
      </c>
      <c r="M137" s="28">
        <v>195.75</v>
      </c>
      <c r="N137" s="28">
        <v>188.15</v>
      </c>
      <c r="O137" s="39">
        <v>28908000</v>
      </c>
      <c r="P137" s="40">
        <v>3.3905579399141628E-2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44798</v>
      </c>
      <c r="E138" s="37">
        <v>101.6</v>
      </c>
      <c r="F138" s="37">
        <v>101.68333333333332</v>
      </c>
      <c r="G138" s="38">
        <v>99.566666666666649</v>
      </c>
      <c r="H138" s="38">
        <v>97.533333333333331</v>
      </c>
      <c r="I138" s="38">
        <v>95.416666666666657</v>
      </c>
      <c r="J138" s="38">
        <v>103.71666666666664</v>
      </c>
      <c r="K138" s="38">
        <v>105.83333333333331</v>
      </c>
      <c r="L138" s="38">
        <v>107.86666666666663</v>
      </c>
      <c r="M138" s="28">
        <v>103.8</v>
      </c>
      <c r="N138" s="28">
        <v>99.65</v>
      </c>
      <c r="O138" s="39">
        <v>28560000</v>
      </c>
      <c r="P138" s="40">
        <v>1.7094017094017096E-2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44798</v>
      </c>
      <c r="E139" s="37">
        <v>523.4</v>
      </c>
      <c r="F139" s="37">
        <v>522.06666666666661</v>
      </c>
      <c r="G139" s="38">
        <v>518.33333333333326</v>
      </c>
      <c r="H139" s="38">
        <v>513.26666666666665</v>
      </c>
      <c r="I139" s="38">
        <v>509.5333333333333</v>
      </c>
      <c r="J139" s="38">
        <v>527.13333333333321</v>
      </c>
      <c r="K139" s="38">
        <v>530.86666666666656</v>
      </c>
      <c r="L139" s="38">
        <v>535.93333333333317</v>
      </c>
      <c r="M139" s="28">
        <v>525.79999999999995</v>
      </c>
      <c r="N139" s="28">
        <v>517</v>
      </c>
      <c r="O139" s="39">
        <v>9672000</v>
      </c>
      <c r="P139" s="40">
        <v>-1.4549455923707055E-2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44798</v>
      </c>
      <c r="E140" s="37">
        <v>8986.1</v>
      </c>
      <c r="F140" s="37">
        <v>9008.7666666666682</v>
      </c>
      <c r="G140" s="38">
        <v>8853.8333333333358</v>
      </c>
      <c r="H140" s="38">
        <v>8721.5666666666675</v>
      </c>
      <c r="I140" s="38">
        <v>8566.633333333335</v>
      </c>
      <c r="J140" s="38">
        <v>9141.0333333333365</v>
      </c>
      <c r="K140" s="38">
        <v>9295.9666666666672</v>
      </c>
      <c r="L140" s="38">
        <v>9428.2333333333372</v>
      </c>
      <c r="M140" s="28">
        <v>9163.7000000000007</v>
      </c>
      <c r="N140" s="28">
        <v>8876.5</v>
      </c>
      <c r="O140" s="39">
        <v>3956800</v>
      </c>
      <c r="P140" s="40">
        <v>-3.7251514635392585E-2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44798</v>
      </c>
      <c r="E141" s="37">
        <v>778.6</v>
      </c>
      <c r="F141" s="37">
        <v>778.61666666666667</v>
      </c>
      <c r="G141" s="38">
        <v>768.73333333333335</v>
      </c>
      <c r="H141" s="38">
        <v>758.86666666666667</v>
      </c>
      <c r="I141" s="38">
        <v>748.98333333333335</v>
      </c>
      <c r="J141" s="38">
        <v>788.48333333333335</v>
      </c>
      <c r="K141" s="38">
        <v>798.36666666666679</v>
      </c>
      <c r="L141" s="38">
        <v>808.23333333333335</v>
      </c>
      <c r="M141" s="28">
        <v>788.5</v>
      </c>
      <c r="N141" s="28">
        <v>768.75</v>
      </c>
      <c r="O141" s="39">
        <v>15949375</v>
      </c>
      <c r="P141" s="40">
        <v>8.1779393173198479E-3</v>
      </c>
    </row>
    <row r="142" spans="1:16" ht="12.75" customHeight="1">
      <c r="A142" s="28">
        <v>132</v>
      </c>
      <c r="B142" s="29" t="s">
        <v>44</v>
      </c>
      <c r="C142" s="30" t="s">
        <v>434</v>
      </c>
      <c r="D142" s="31">
        <v>44798</v>
      </c>
      <c r="E142" s="37">
        <v>1314.95</v>
      </c>
      <c r="F142" s="37">
        <v>1313.05</v>
      </c>
      <c r="G142" s="38">
        <v>1305.0999999999999</v>
      </c>
      <c r="H142" s="38">
        <v>1295.25</v>
      </c>
      <c r="I142" s="38">
        <v>1287.3</v>
      </c>
      <c r="J142" s="38">
        <v>1322.8999999999999</v>
      </c>
      <c r="K142" s="38">
        <v>1330.8500000000001</v>
      </c>
      <c r="L142" s="38">
        <v>1340.6999999999998</v>
      </c>
      <c r="M142" s="28">
        <v>1321</v>
      </c>
      <c r="N142" s="28">
        <v>1303.2</v>
      </c>
      <c r="O142" s="39">
        <v>3016000</v>
      </c>
      <c r="P142" s="40">
        <v>9.1006423982869372E-3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44798</v>
      </c>
      <c r="E143" s="37">
        <v>1562.05</v>
      </c>
      <c r="F143" s="37">
        <v>1568.0833333333333</v>
      </c>
      <c r="G143" s="38">
        <v>1545.6666666666665</v>
      </c>
      <c r="H143" s="38">
        <v>1529.2833333333333</v>
      </c>
      <c r="I143" s="38">
        <v>1506.8666666666666</v>
      </c>
      <c r="J143" s="38">
        <v>1584.4666666666665</v>
      </c>
      <c r="K143" s="38">
        <v>1606.883333333333</v>
      </c>
      <c r="L143" s="38">
        <v>1623.2666666666664</v>
      </c>
      <c r="M143" s="28">
        <v>1590.5</v>
      </c>
      <c r="N143" s="28">
        <v>1551.7</v>
      </c>
      <c r="O143" s="39">
        <v>785400</v>
      </c>
      <c r="P143" s="40">
        <v>-5.6969236612229397E-3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44798</v>
      </c>
      <c r="E144" s="37">
        <v>831.15</v>
      </c>
      <c r="F144" s="37">
        <v>831.56666666666661</v>
      </c>
      <c r="G144" s="38">
        <v>813.28333333333319</v>
      </c>
      <c r="H144" s="38">
        <v>795.41666666666663</v>
      </c>
      <c r="I144" s="38">
        <v>777.13333333333321</v>
      </c>
      <c r="J144" s="38">
        <v>849.43333333333317</v>
      </c>
      <c r="K144" s="38">
        <v>867.71666666666647</v>
      </c>
      <c r="L144" s="38">
        <v>885.58333333333314</v>
      </c>
      <c r="M144" s="28">
        <v>849.85</v>
      </c>
      <c r="N144" s="28">
        <v>813.7</v>
      </c>
      <c r="O144" s="39">
        <v>1519050</v>
      </c>
      <c r="P144" s="40">
        <v>-6.8181818181818177E-2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44798</v>
      </c>
      <c r="E145" s="37">
        <v>773.45</v>
      </c>
      <c r="F145" s="37">
        <v>773.05000000000007</v>
      </c>
      <c r="G145" s="38">
        <v>763.40000000000009</v>
      </c>
      <c r="H145" s="38">
        <v>753.35</v>
      </c>
      <c r="I145" s="38">
        <v>743.7</v>
      </c>
      <c r="J145" s="38">
        <v>783.10000000000014</v>
      </c>
      <c r="K145" s="38">
        <v>792.75</v>
      </c>
      <c r="L145" s="38">
        <v>802.80000000000018</v>
      </c>
      <c r="M145" s="28">
        <v>782.7</v>
      </c>
      <c r="N145" s="28">
        <v>763</v>
      </c>
      <c r="O145" s="39">
        <v>3257600</v>
      </c>
      <c r="P145" s="40">
        <v>-1.1890317884008735E-2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44798</v>
      </c>
      <c r="E146" s="37">
        <v>3453.35</v>
      </c>
      <c r="F146" s="37">
        <v>3434.2333333333336</v>
      </c>
      <c r="G146" s="38">
        <v>3390.9666666666672</v>
      </c>
      <c r="H146" s="38">
        <v>3328.5833333333335</v>
      </c>
      <c r="I146" s="38">
        <v>3285.3166666666671</v>
      </c>
      <c r="J146" s="38">
        <v>3496.6166666666672</v>
      </c>
      <c r="K146" s="38">
        <v>3539.8833333333337</v>
      </c>
      <c r="L146" s="38">
        <v>3602.2666666666673</v>
      </c>
      <c r="M146" s="28">
        <v>3477.5</v>
      </c>
      <c r="N146" s="28">
        <v>3371.85</v>
      </c>
      <c r="O146" s="39">
        <v>2724600</v>
      </c>
      <c r="P146" s="40">
        <v>8.8869140191068646E-3</v>
      </c>
    </row>
    <row r="147" spans="1:16" ht="12.75" customHeight="1">
      <c r="A147" s="28">
        <v>137</v>
      </c>
      <c r="B147" s="29" t="s">
        <v>49</v>
      </c>
      <c r="C147" s="30" t="s">
        <v>834</v>
      </c>
      <c r="D147" s="31">
        <v>44798</v>
      </c>
      <c r="E147" s="37">
        <v>130.19999999999999</v>
      </c>
      <c r="F147" s="37">
        <v>130.56666666666669</v>
      </c>
      <c r="G147" s="38">
        <v>127.48333333333338</v>
      </c>
      <c r="H147" s="38">
        <v>124.76666666666668</v>
      </c>
      <c r="I147" s="38">
        <v>121.68333333333337</v>
      </c>
      <c r="J147" s="38">
        <v>133.28333333333339</v>
      </c>
      <c r="K147" s="38">
        <v>136.3666666666667</v>
      </c>
      <c r="L147" s="38">
        <v>139.0833333333334</v>
      </c>
      <c r="M147" s="28">
        <v>133.65</v>
      </c>
      <c r="N147" s="28">
        <v>127.85</v>
      </c>
      <c r="O147" s="39">
        <v>43749000</v>
      </c>
      <c r="P147" s="40">
        <v>-1.2894710122855112E-2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44798</v>
      </c>
      <c r="E148" s="37">
        <v>2331.5</v>
      </c>
      <c r="F148" s="37">
        <v>2314.2999999999997</v>
      </c>
      <c r="G148" s="38">
        <v>2289.6499999999996</v>
      </c>
      <c r="H148" s="38">
        <v>2247.7999999999997</v>
      </c>
      <c r="I148" s="38">
        <v>2223.1499999999996</v>
      </c>
      <c r="J148" s="38">
        <v>2356.1499999999996</v>
      </c>
      <c r="K148" s="38">
        <v>2380.8000000000002</v>
      </c>
      <c r="L148" s="38">
        <v>2422.6499999999996</v>
      </c>
      <c r="M148" s="28">
        <v>2338.9499999999998</v>
      </c>
      <c r="N148" s="28">
        <v>2272.4499999999998</v>
      </c>
      <c r="O148" s="39">
        <v>2364075</v>
      </c>
      <c r="P148" s="40">
        <v>3.5172413793103451E-2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44798</v>
      </c>
      <c r="E149" s="37">
        <v>88659.4</v>
      </c>
      <c r="F149" s="37">
        <v>88362.333333333328</v>
      </c>
      <c r="G149" s="38">
        <v>87519.066666666651</v>
      </c>
      <c r="H149" s="38">
        <v>86378.733333333323</v>
      </c>
      <c r="I149" s="38">
        <v>85535.466666666645</v>
      </c>
      <c r="J149" s="38">
        <v>89502.666666666657</v>
      </c>
      <c r="K149" s="38">
        <v>90345.933333333349</v>
      </c>
      <c r="L149" s="38">
        <v>91486.266666666663</v>
      </c>
      <c r="M149" s="28">
        <v>89205.6</v>
      </c>
      <c r="N149" s="28">
        <v>87222</v>
      </c>
      <c r="O149" s="39">
        <v>71300</v>
      </c>
      <c r="P149" s="40">
        <v>-5.4502055430314285E-2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44798</v>
      </c>
      <c r="E150" s="37">
        <v>1113.05</v>
      </c>
      <c r="F150" s="37">
        <v>1108.3166666666666</v>
      </c>
      <c r="G150" s="38">
        <v>1098.9833333333331</v>
      </c>
      <c r="H150" s="38">
        <v>1084.9166666666665</v>
      </c>
      <c r="I150" s="38">
        <v>1075.583333333333</v>
      </c>
      <c r="J150" s="38">
        <v>1122.3833333333332</v>
      </c>
      <c r="K150" s="38">
        <v>1131.7166666666667</v>
      </c>
      <c r="L150" s="38">
        <v>1145.7833333333333</v>
      </c>
      <c r="M150" s="28">
        <v>1117.6500000000001</v>
      </c>
      <c r="N150" s="28">
        <v>1094.25</v>
      </c>
      <c r="O150" s="39">
        <v>5042625</v>
      </c>
      <c r="P150" s="40">
        <v>-1.6333803548890043E-3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44798</v>
      </c>
      <c r="E151" s="37">
        <v>300</v>
      </c>
      <c r="F151" s="37">
        <v>295.26666666666665</v>
      </c>
      <c r="G151" s="38">
        <v>289.18333333333328</v>
      </c>
      <c r="H151" s="38">
        <v>278.36666666666662</v>
      </c>
      <c r="I151" s="38">
        <v>272.28333333333325</v>
      </c>
      <c r="J151" s="38">
        <v>306.08333333333331</v>
      </c>
      <c r="K151" s="38">
        <v>312.16666666666669</v>
      </c>
      <c r="L151" s="38">
        <v>322.98333333333335</v>
      </c>
      <c r="M151" s="28">
        <v>301.35000000000002</v>
      </c>
      <c r="N151" s="28">
        <v>284.45</v>
      </c>
      <c r="O151" s="39">
        <v>2454400</v>
      </c>
      <c r="P151" s="40">
        <v>0.11320754716981132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44798</v>
      </c>
      <c r="E152" s="37">
        <v>77.45</v>
      </c>
      <c r="F152" s="37">
        <v>77.433333333333337</v>
      </c>
      <c r="G152" s="38">
        <v>75.966666666666669</v>
      </c>
      <c r="H152" s="38">
        <v>74.483333333333334</v>
      </c>
      <c r="I152" s="38">
        <v>73.016666666666666</v>
      </c>
      <c r="J152" s="38">
        <v>78.916666666666671</v>
      </c>
      <c r="K152" s="38">
        <v>80.38333333333334</v>
      </c>
      <c r="L152" s="38">
        <v>81.866666666666674</v>
      </c>
      <c r="M152" s="28">
        <v>78.900000000000006</v>
      </c>
      <c r="N152" s="28">
        <v>75.95</v>
      </c>
      <c r="O152" s="39">
        <v>64017750</v>
      </c>
      <c r="P152" s="40">
        <v>-9.7948987641335791E-3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44798</v>
      </c>
      <c r="E153" s="37">
        <v>4318.05</v>
      </c>
      <c r="F153" s="37">
        <v>4361.05</v>
      </c>
      <c r="G153" s="38">
        <v>4252.3500000000004</v>
      </c>
      <c r="H153" s="38">
        <v>4186.6500000000005</v>
      </c>
      <c r="I153" s="38">
        <v>4077.9500000000007</v>
      </c>
      <c r="J153" s="38">
        <v>4426.75</v>
      </c>
      <c r="K153" s="38">
        <v>4535.4499999999989</v>
      </c>
      <c r="L153" s="38">
        <v>4601.1499999999996</v>
      </c>
      <c r="M153" s="28">
        <v>4469.75</v>
      </c>
      <c r="N153" s="28">
        <v>4295.3500000000004</v>
      </c>
      <c r="O153" s="39">
        <v>1546375</v>
      </c>
      <c r="P153" s="40">
        <v>3.3241459951557674E-2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44798</v>
      </c>
      <c r="E154" s="37">
        <v>4279.8</v>
      </c>
      <c r="F154" s="37">
        <v>4287.7333333333336</v>
      </c>
      <c r="G154" s="38">
        <v>4238.6166666666668</v>
      </c>
      <c r="H154" s="38">
        <v>4197.4333333333334</v>
      </c>
      <c r="I154" s="38">
        <v>4148.3166666666666</v>
      </c>
      <c r="J154" s="38">
        <v>4328.916666666667</v>
      </c>
      <c r="K154" s="38">
        <v>4378.0333333333338</v>
      </c>
      <c r="L154" s="38">
        <v>4419.2166666666672</v>
      </c>
      <c r="M154" s="28">
        <v>4336.8500000000004</v>
      </c>
      <c r="N154" s="28">
        <v>4246.55</v>
      </c>
      <c r="O154" s="39">
        <v>605250</v>
      </c>
      <c r="P154" s="40">
        <v>9.4385679414157847E-2</v>
      </c>
    </row>
    <row r="155" spans="1:16" ht="12.75" customHeight="1">
      <c r="A155" s="28">
        <v>145</v>
      </c>
      <c r="B155" s="29" t="s">
        <v>56</v>
      </c>
      <c r="C155" s="30" t="s">
        <v>166</v>
      </c>
      <c r="D155" s="31">
        <v>44798</v>
      </c>
      <c r="E155" s="37">
        <v>19463</v>
      </c>
      <c r="F155" s="37">
        <v>19373.849999999999</v>
      </c>
      <c r="G155" s="38">
        <v>19157.749999999996</v>
      </c>
      <c r="H155" s="38">
        <v>18852.499999999996</v>
      </c>
      <c r="I155" s="38">
        <v>18636.399999999994</v>
      </c>
      <c r="J155" s="38">
        <v>19679.099999999999</v>
      </c>
      <c r="K155" s="38">
        <v>19895.200000000004</v>
      </c>
      <c r="L155" s="38">
        <v>20200.45</v>
      </c>
      <c r="M155" s="28">
        <v>19589.95</v>
      </c>
      <c r="N155" s="28">
        <v>19068.599999999999</v>
      </c>
      <c r="O155" s="39">
        <v>390640</v>
      </c>
      <c r="P155" s="40">
        <v>2.9783300811338197E-3</v>
      </c>
    </row>
    <row r="156" spans="1:16" ht="12.75" customHeight="1">
      <c r="A156" s="28">
        <v>146</v>
      </c>
      <c r="B156" s="29" t="s">
        <v>119</v>
      </c>
      <c r="C156" s="30" t="s">
        <v>167</v>
      </c>
      <c r="D156" s="31">
        <v>44798</v>
      </c>
      <c r="E156" s="37">
        <v>106.25</v>
      </c>
      <c r="F156" s="37">
        <v>106.26666666666667</v>
      </c>
      <c r="G156" s="38">
        <v>104.18333333333334</v>
      </c>
      <c r="H156" s="38">
        <v>102.11666666666667</v>
      </c>
      <c r="I156" s="38">
        <v>100.03333333333335</v>
      </c>
      <c r="J156" s="38">
        <v>108.33333333333333</v>
      </c>
      <c r="K156" s="38">
        <v>110.41666666666667</v>
      </c>
      <c r="L156" s="38">
        <v>112.48333333333332</v>
      </c>
      <c r="M156" s="28">
        <v>108.35</v>
      </c>
      <c r="N156" s="28">
        <v>104.2</v>
      </c>
      <c r="O156" s="39">
        <v>85458500</v>
      </c>
      <c r="P156" s="40">
        <v>2.0073576455534228E-2</v>
      </c>
    </row>
    <row r="157" spans="1:16" ht="12.75" customHeight="1">
      <c r="A157" s="28">
        <v>147</v>
      </c>
      <c r="B157" s="29" t="s">
        <v>168</v>
      </c>
      <c r="C157" s="30" t="s">
        <v>169</v>
      </c>
      <c r="D157" s="31">
        <v>44798</v>
      </c>
      <c r="E157" s="37">
        <v>157.1</v>
      </c>
      <c r="F157" s="37">
        <v>156.70000000000002</v>
      </c>
      <c r="G157" s="38">
        <v>155.15000000000003</v>
      </c>
      <c r="H157" s="38">
        <v>153.20000000000002</v>
      </c>
      <c r="I157" s="38">
        <v>151.65000000000003</v>
      </c>
      <c r="J157" s="38">
        <v>158.65000000000003</v>
      </c>
      <c r="K157" s="38">
        <v>160.20000000000005</v>
      </c>
      <c r="L157" s="38">
        <v>162.15000000000003</v>
      </c>
      <c r="M157" s="28">
        <v>158.25</v>
      </c>
      <c r="N157" s="28">
        <v>154.75</v>
      </c>
      <c r="O157" s="39">
        <v>66405000</v>
      </c>
      <c r="P157" s="40">
        <v>-1.3714866237724348E-2</v>
      </c>
    </row>
    <row r="158" spans="1:16" ht="12.75" customHeight="1">
      <c r="A158" s="28">
        <v>148</v>
      </c>
      <c r="B158" s="29" t="s">
        <v>96</v>
      </c>
      <c r="C158" s="30" t="s">
        <v>268</v>
      </c>
      <c r="D158" s="31">
        <v>44798</v>
      </c>
      <c r="E158" s="37">
        <v>912.2</v>
      </c>
      <c r="F158" s="37">
        <v>912.01666666666677</v>
      </c>
      <c r="G158" s="38">
        <v>898.33333333333348</v>
      </c>
      <c r="H158" s="38">
        <v>884.4666666666667</v>
      </c>
      <c r="I158" s="38">
        <v>870.78333333333342</v>
      </c>
      <c r="J158" s="38">
        <v>925.88333333333355</v>
      </c>
      <c r="K158" s="38">
        <v>939.56666666666672</v>
      </c>
      <c r="L158" s="38">
        <v>953.43333333333362</v>
      </c>
      <c r="M158" s="28">
        <v>925.7</v>
      </c>
      <c r="N158" s="28">
        <v>898.15</v>
      </c>
      <c r="O158" s="39">
        <v>5112800</v>
      </c>
      <c r="P158" s="40">
        <v>-2.0123423665146231E-2</v>
      </c>
    </row>
    <row r="159" spans="1:16" ht="12.75" customHeight="1">
      <c r="A159" s="28">
        <v>149</v>
      </c>
      <c r="B159" s="29" t="s">
        <v>86</v>
      </c>
      <c r="C159" s="30" t="s">
        <v>443</v>
      </c>
      <c r="D159" s="31">
        <v>44798</v>
      </c>
      <c r="E159" s="37">
        <v>3334.45</v>
      </c>
      <c r="F159" s="37">
        <v>3317.9333333333329</v>
      </c>
      <c r="G159" s="38">
        <v>3284.3666666666659</v>
      </c>
      <c r="H159" s="38">
        <v>3234.2833333333328</v>
      </c>
      <c r="I159" s="38">
        <v>3200.7166666666658</v>
      </c>
      <c r="J159" s="38">
        <v>3368.016666666666</v>
      </c>
      <c r="K159" s="38">
        <v>3401.5833333333326</v>
      </c>
      <c r="L159" s="38">
        <v>3451.6666666666661</v>
      </c>
      <c r="M159" s="28">
        <v>3351.5</v>
      </c>
      <c r="N159" s="28">
        <v>3267.85</v>
      </c>
      <c r="O159" s="39">
        <v>414400</v>
      </c>
      <c r="P159" s="40">
        <v>-4.339796860572484E-2</v>
      </c>
    </row>
    <row r="160" spans="1:16" ht="12.75" customHeight="1">
      <c r="A160" s="28">
        <v>150</v>
      </c>
      <c r="B160" s="29" t="s">
        <v>79</v>
      </c>
      <c r="C160" s="30" t="s">
        <v>170</v>
      </c>
      <c r="D160" s="31">
        <v>44798</v>
      </c>
      <c r="E160" s="37">
        <v>132.6</v>
      </c>
      <c r="F160" s="37">
        <v>133.1</v>
      </c>
      <c r="G160" s="38">
        <v>130.29999999999998</v>
      </c>
      <c r="H160" s="38">
        <v>128</v>
      </c>
      <c r="I160" s="38">
        <v>125.19999999999999</v>
      </c>
      <c r="J160" s="38">
        <v>135.39999999999998</v>
      </c>
      <c r="K160" s="38">
        <v>138.19999999999999</v>
      </c>
      <c r="L160" s="38">
        <v>140.49999999999997</v>
      </c>
      <c r="M160" s="28">
        <v>135.9</v>
      </c>
      <c r="N160" s="28">
        <v>130.80000000000001</v>
      </c>
      <c r="O160" s="39">
        <v>48317500</v>
      </c>
      <c r="P160" s="40">
        <v>4.810422582261567E-2</v>
      </c>
    </row>
    <row r="161" spans="1:16" ht="12.75" customHeight="1">
      <c r="A161" s="28">
        <v>151</v>
      </c>
      <c r="B161" s="29" t="s">
        <v>40</v>
      </c>
      <c r="C161" s="30" t="s">
        <v>171</v>
      </c>
      <c r="D161" s="31">
        <v>44798</v>
      </c>
      <c r="E161" s="37">
        <v>48213.65</v>
      </c>
      <c r="F161" s="37">
        <v>48360.966666666667</v>
      </c>
      <c r="G161" s="38">
        <v>47500.683333333334</v>
      </c>
      <c r="H161" s="38">
        <v>46787.716666666667</v>
      </c>
      <c r="I161" s="38">
        <v>45927.433333333334</v>
      </c>
      <c r="J161" s="38">
        <v>49073.933333333334</v>
      </c>
      <c r="K161" s="38">
        <v>49934.216666666674</v>
      </c>
      <c r="L161" s="38">
        <v>50647.183333333334</v>
      </c>
      <c r="M161" s="28">
        <v>49221.25</v>
      </c>
      <c r="N161" s="28">
        <v>47648</v>
      </c>
      <c r="O161" s="39">
        <v>102555</v>
      </c>
      <c r="P161" s="40">
        <v>-7.4041811846689894E-3</v>
      </c>
    </row>
    <row r="162" spans="1:16" ht="12.75" customHeight="1">
      <c r="A162" s="28">
        <v>152</v>
      </c>
      <c r="B162" s="29" t="s">
        <v>47</v>
      </c>
      <c r="C162" s="30" t="s">
        <v>172</v>
      </c>
      <c r="D162" s="31">
        <v>44798</v>
      </c>
      <c r="E162" s="37">
        <v>1760.6</v>
      </c>
      <c r="F162" s="37">
        <v>1757.5666666666668</v>
      </c>
      <c r="G162" s="38">
        <v>1720.1833333333336</v>
      </c>
      <c r="H162" s="38">
        <v>1679.7666666666669</v>
      </c>
      <c r="I162" s="38">
        <v>1642.3833333333337</v>
      </c>
      <c r="J162" s="38">
        <v>1797.9833333333336</v>
      </c>
      <c r="K162" s="38">
        <v>1835.3666666666668</v>
      </c>
      <c r="L162" s="38">
        <v>1875.7833333333335</v>
      </c>
      <c r="M162" s="28">
        <v>1794.95</v>
      </c>
      <c r="N162" s="28">
        <v>1717.15</v>
      </c>
      <c r="O162" s="39">
        <v>4186600</v>
      </c>
      <c r="P162" s="40">
        <v>8.5335424538390242E-2</v>
      </c>
    </row>
    <row r="163" spans="1:16" ht="12.75" customHeight="1">
      <c r="A163" s="28">
        <v>153</v>
      </c>
      <c r="B163" s="29" t="s">
        <v>86</v>
      </c>
      <c r="C163" s="30" t="s">
        <v>448</v>
      </c>
      <c r="D163" s="31">
        <v>44798</v>
      </c>
      <c r="E163" s="37">
        <v>3730.7</v>
      </c>
      <c r="F163" s="37">
        <v>3694.75</v>
      </c>
      <c r="G163" s="38">
        <v>3640.1</v>
      </c>
      <c r="H163" s="38">
        <v>3549.5</v>
      </c>
      <c r="I163" s="38">
        <v>3494.85</v>
      </c>
      <c r="J163" s="38">
        <v>3785.35</v>
      </c>
      <c r="K163" s="38">
        <v>3839.9999999999995</v>
      </c>
      <c r="L163" s="38">
        <v>3930.6</v>
      </c>
      <c r="M163" s="28">
        <v>3749.4</v>
      </c>
      <c r="N163" s="28">
        <v>3604.15</v>
      </c>
      <c r="O163" s="39">
        <v>605850</v>
      </c>
      <c r="P163" s="40">
        <v>-8.2045454545454546E-2</v>
      </c>
    </row>
    <row r="164" spans="1:16" ht="12.75" customHeight="1">
      <c r="A164" s="28">
        <v>154</v>
      </c>
      <c r="B164" s="29" t="s">
        <v>79</v>
      </c>
      <c r="C164" s="30" t="s">
        <v>173</v>
      </c>
      <c r="D164" s="31">
        <v>44798</v>
      </c>
      <c r="E164" s="37">
        <v>219.65</v>
      </c>
      <c r="F164" s="37">
        <v>221.85000000000002</v>
      </c>
      <c r="G164" s="38">
        <v>215.90000000000003</v>
      </c>
      <c r="H164" s="38">
        <v>212.15</v>
      </c>
      <c r="I164" s="38">
        <v>206.20000000000002</v>
      </c>
      <c r="J164" s="38">
        <v>225.60000000000005</v>
      </c>
      <c r="K164" s="38">
        <v>231.55000000000004</v>
      </c>
      <c r="L164" s="38">
        <v>235.30000000000007</v>
      </c>
      <c r="M164" s="28">
        <v>227.8</v>
      </c>
      <c r="N164" s="28">
        <v>218.1</v>
      </c>
      <c r="O164" s="39">
        <v>13917000</v>
      </c>
      <c r="P164" s="40">
        <v>-6.4627315812149934E-4</v>
      </c>
    </row>
    <row r="165" spans="1:16" ht="12.75" customHeight="1">
      <c r="A165" s="28">
        <v>155</v>
      </c>
      <c r="B165" s="29" t="s">
        <v>63</v>
      </c>
      <c r="C165" s="30" t="s">
        <v>174</v>
      </c>
      <c r="D165" s="31">
        <v>44798</v>
      </c>
      <c r="E165" s="37">
        <v>119.65</v>
      </c>
      <c r="F165" s="37">
        <v>119.23333333333333</v>
      </c>
      <c r="G165" s="38">
        <v>118.16666666666667</v>
      </c>
      <c r="H165" s="38">
        <v>116.68333333333334</v>
      </c>
      <c r="I165" s="38">
        <v>115.61666666666667</v>
      </c>
      <c r="J165" s="38">
        <v>120.71666666666667</v>
      </c>
      <c r="K165" s="38">
        <v>121.78333333333333</v>
      </c>
      <c r="L165" s="38">
        <v>123.26666666666667</v>
      </c>
      <c r="M165" s="28">
        <v>120.3</v>
      </c>
      <c r="N165" s="28">
        <v>117.75</v>
      </c>
      <c r="O165" s="39">
        <v>28873400</v>
      </c>
      <c r="P165" s="40">
        <v>-3.6017387704409022E-2</v>
      </c>
    </row>
    <row r="166" spans="1:16" ht="12.75" customHeight="1">
      <c r="A166" s="28">
        <v>156</v>
      </c>
      <c r="B166" s="29" t="s">
        <v>56</v>
      </c>
      <c r="C166" s="30" t="s">
        <v>176</v>
      </c>
      <c r="D166" s="31">
        <v>44798</v>
      </c>
      <c r="E166" s="37">
        <v>2531.5</v>
      </c>
      <c r="F166" s="37">
        <v>2526.7333333333331</v>
      </c>
      <c r="G166" s="38">
        <v>2511.3166666666662</v>
      </c>
      <c r="H166" s="38">
        <v>2491.1333333333332</v>
      </c>
      <c r="I166" s="38">
        <v>2475.7166666666662</v>
      </c>
      <c r="J166" s="38">
        <v>2546.9166666666661</v>
      </c>
      <c r="K166" s="38">
        <v>2562.333333333333</v>
      </c>
      <c r="L166" s="38">
        <v>2582.516666666666</v>
      </c>
      <c r="M166" s="28">
        <v>2542.15</v>
      </c>
      <c r="N166" s="28">
        <v>2506.5500000000002</v>
      </c>
      <c r="O166" s="39">
        <v>2812250</v>
      </c>
      <c r="P166" s="40">
        <v>6.7120100232683014E-3</v>
      </c>
    </row>
    <row r="167" spans="1:16" ht="12.75" customHeight="1">
      <c r="A167" s="28">
        <v>157</v>
      </c>
      <c r="B167" s="29" t="s">
        <v>38</v>
      </c>
      <c r="C167" s="30" t="s">
        <v>177</v>
      </c>
      <c r="D167" s="31">
        <v>44798</v>
      </c>
      <c r="E167" s="37">
        <v>3041.3</v>
      </c>
      <c r="F167" s="37">
        <v>3042.7666666666664</v>
      </c>
      <c r="G167" s="38">
        <v>2998.5333333333328</v>
      </c>
      <c r="H167" s="38">
        <v>2955.7666666666664</v>
      </c>
      <c r="I167" s="38">
        <v>2911.5333333333328</v>
      </c>
      <c r="J167" s="38">
        <v>3085.5333333333328</v>
      </c>
      <c r="K167" s="38">
        <v>3129.7666666666664</v>
      </c>
      <c r="L167" s="38">
        <v>3172.5333333333328</v>
      </c>
      <c r="M167" s="28">
        <v>3087</v>
      </c>
      <c r="N167" s="28">
        <v>3000</v>
      </c>
      <c r="O167" s="39">
        <v>1730000</v>
      </c>
      <c r="P167" s="40">
        <v>-5.7471264367816091E-3</v>
      </c>
    </row>
    <row r="168" spans="1:16" ht="12.75" customHeight="1">
      <c r="A168" s="28">
        <v>158</v>
      </c>
      <c r="B168" s="29" t="s">
        <v>58</v>
      </c>
      <c r="C168" s="30" t="s">
        <v>178</v>
      </c>
      <c r="D168" s="31">
        <v>44798</v>
      </c>
      <c r="E168" s="37">
        <v>34.200000000000003</v>
      </c>
      <c r="F168" s="37">
        <v>34.033333333333331</v>
      </c>
      <c r="G168" s="38">
        <v>33.566666666666663</v>
      </c>
      <c r="H168" s="38">
        <v>32.93333333333333</v>
      </c>
      <c r="I168" s="38">
        <v>32.466666666666661</v>
      </c>
      <c r="J168" s="38">
        <v>34.666666666666664</v>
      </c>
      <c r="K168" s="38">
        <v>35.133333333333333</v>
      </c>
      <c r="L168" s="38">
        <v>35.766666666666666</v>
      </c>
      <c r="M168" s="28">
        <v>34.5</v>
      </c>
      <c r="N168" s="28">
        <v>33.4</v>
      </c>
      <c r="O168" s="39">
        <v>204240000</v>
      </c>
      <c r="P168" s="40">
        <v>1.9976028765481421E-2</v>
      </c>
    </row>
    <row r="169" spans="1:16" ht="12.75" customHeight="1">
      <c r="A169" s="28">
        <v>159</v>
      </c>
      <c r="B169" s="29" t="s">
        <v>44</v>
      </c>
      <c r="C169" s="30" t="s">
        <v>270</v>
      </c>
      <c r="D169" s="31">
        <v>44798</v>
      </c>
      <c r="E169" s="37">
        <v>2361.0500000000002</v>
      </c>
      <c r="F169" s="37">
        <v>2361.4666666666667</v>
      </c>
      <c r="G169" s="38">
        <v>2334.2333333333336</v>
      </c>
      <c r="H169" s="38">
        <v>2307.416666666667</v>
      </c>
      <c r="I169" s="38">
        <v>2280.1833333333338</v>
      </c>
      <c r="J169" s="38">
        <v>2388.2833333333333</v>
      </c>
      <c r="K169" s="38">
        <v>2415.516666666666</v>
      </c>
      <c r="L169" s="38">
        <v>2442.333333333333</v>
      </c>
      <c r="M169" s="28">
        <v>2388.6999999999998</v>
      </c>
      <c r="N169" s="28">
        <v>2334.65</v>
      </c>
      <c r="O169" s="39">
        <v>1044900</v>
      </c>
      <c r="P169" s="40">
        <v>-4.5230263157894739E-2</v>
      </c>
    </row>
    <row r="170" spans="1:16" ht="12.75" customHeight="1">
      <c r="A170" s="28">
        <v>160</v>
      </c>
      <c r="B170" s="29" t="s">
        <v>168</v>
      </c>
      <c r="C170" s="30" t="s">
        <v>179</v>
      </c>
      <c r="D170" s="31">
        <v>44798</v>
      </c>
      <c r="E170" s="37">
        <v>221.85</v>
      </c>
      <c r="F170" s="37">
        <v>220.86666666666665</v>
      </c>
      <c r="G170" s="38">
        <v>218.7833333333333</v>
      </c>
      <c r="H170" s="38">
        <v>215.71666666666667</v>
      </c>
      <c r="I170" s="38">
        <v>213.63333333333333</v>
      </c>
      <c r="J170" s="38">
        <v>223.93333333333328</v>
      </c>
      <c r="K170" s="38">
        <v>226.01666666666659</v>
      </c>
      <c r="L170" s="38">
        <v>229.08333333333326</v>
      </c>
      <c r="M170" s="28">
        <v>222.95</v>
      </c>
      <c r="N170" s="28">
        <v>217.8</v>
      </c>
      <c r="O170" s="39">
        <v>45643500</v>
      </c>
      <c r="P170" s="40">
        <v>-7.1867794004611837E-2</v>
      </c>
    </row>
    <row r="171" spans="1:16" ht="12.75" customHeight="1">
      <c r="A171" s="28">
        <v>161</v>
      </c>
      <c r="B171" s="29" t="s">
        <v>180</v>
      </c>
      <c r="C171" s="30" t="s">
        <v>181</v>
      </c>
      <c r="D171" s="31">
        <v>44798</v>
      </c>
      <c r="E171" s="37">
        <v>2195.25</v>
      </c>
      <c r="F171" s="37">
        <v>2179.1999999999998</v>
      </c>
      <c r="G171" s="38">
        <v>2154.4999999999995</v>
      </c>
      <c r="H171" s="38">
        <v>2113.7499999999995</v>
      </c>
      <c r="I171" s="38">
        <v>2089.0499999999993</v>
      </c>
      <c r="J171" s="38">
        <v>2219.9499999999998</v>
      </c>
      <c r="K171" s="38">
        <v>2244.6500000000005</v>
      </c>
      <c r="L171" s="38">
        <v>2285.4</v>
      </c>
      <c r="M171" s="28">
        <v>2203.9</v>
      </c>
      <c r="N171" s="28">
        <v>2138.4499999999998</v>
      </c>
      <c r="O171" s="39">
        <v>2735854</v>
      </c>
      <c r="P171" s="40">
        <v>-1.3370970138166691E-3</v>
      </c>
    </row>
    <row r="172" spans="1:16" ht="12.75" customHeight="1">
      <c r="A172" s="28">
        <v>162</v>
      </c>
      <c r="B172" s="29" t="s">
        <v>44</v>
      </c>
      <c r="C172" s="30" t="s">
        <v>460</v>
      </c>
      <c r="D172" s="31">
        <v>44798</v>
      </c>
      <c r="E172" s="37">
        <v>187.9</v>
      </c>
      <c r="F172" s="37">
        <v>188.7833333333333</v>
      </c>
      <c r="G172" s="38">
        <v>184.31666666666661</v>
      </c>
      <c r="H172" s="38">
        <v>180.73333333333329</v>
      </c>
      <c r="I172" s="38">
        <v>176.26666666666659</v>
      </c>
      <c r="J172" s="38">
        <v>192.36666666666662</v>
      </c>
      <c r="K172" s="38">
        <v>196.83333333333331</v>
      </c>
      <c r="L172" s="38">
        <v>200.41666666666663</v>
      </c>
      <c r="M172" s="28">
        <v>193.25</v>
      </c>
      <c r="N172" s="28">
        <v>185.2</v>
      </c>
      <c r="O172" s="39">
        <v>10808000</v>
      </c>
      <c r="P172" s="40">
        <v>3.1396125584502339E-2</v>
      </c>
    </row>
    <row r="173" spans="1:16" ht="12.75" customHeight="1">
      <c r="A173" s="28">
        <v>163</v>
      </c>
      <c r="B173" s="29" t="s">
        <v>42</v>
      </c>
      <c r="C173" s="30" t="s">
        <v>182</v>
      </c>
      <c r="D173" s="31">
        <v>44798</v>
      </c>
      <c r="E173" s="37">
        <v>726.6</v>
      </c>
      <c r="F173" s="37">
        <v>726.79999999999984</v>
      </c>
      <c r="G173" s="38">
        <v>719.84999999999968</v>
      </c>
      <c r="H173" s="38">
        <v>713.0999999999998</v>
      </c>
      <c r="I173" s="38">
        <v>706.14999999999964</v>
      </c>
      <c r="J173" s="38">
        <v>733.54999999999973</v>
      </c>
      <c r="K173" s="38">
        <v>740.49999999999977</v>
      </c>
      <c r="L173" s="38">
        <v>747.24999999999977</v>
      </c>
      <c r="M173" s="28">
        <v>733.75</v>
      </c>
      <c r="N173" s="28">
        <v>720.05</v>
      </c>
      <c r="O173" s="39">
        <v>5284450</v>
      </c>
      <c r="P173" s="40">
        <v>-1.2390786338363781E-2</v>
      </c>
    </row>
    <row r="174" spans="1:16" ht="12.75" customHeight="1">
      <c r="A174" s="28">
        <v>164</v>
      </c>
      <c r="B174" s="29" t="s">
        <v>58</v>
      </c>
      <c r="C174" s="30" t="s">
        <v>183</v>
      </c>
      <c r="D174" s="31">
        <v>44798</v>
      </c>
      <c r="E174" s="37">
        <v>96.9</v>
      </c>
      <c r="F174" s="37">
        <v>97.399999999999991</v>
      </c>
      <c r="G174" s="38">
        <v>94.799999999999983</v>
      </c>
      <c r="H174" s="38">
        <v>92.699999999999989</v>
      </c>
      <c r="I174" s="38">
        <v>90.09999999999998</v>
      </c>
      <c r="J174" s="38">
        <v>99.499999999999986</v>
      </c>
      <c r="K174" s="38">
        <v>102.09999999999998</v>
      </c>
      <c r="L174" s="38">
        <v>104.19999999999999</v>
      </c>
      <c r="M174" s="28">
        <v>100</v>
      </c>
      <c r="N174" s="28">
        <v>95.3</v>
      </c>
      <c r="O174" s="39">
        <v>46105000</v>
      </c>
      <c r="P174" s="40">
        <v>9.0829503173560956E-3</v>
      </c>
    </row>
    <row r="175" spans="1:16" ht="12.75" customHeight="1">
      <c r="A175" s="28">
        <v>165</v>
      </c>
      <c r="B175" s="29" t="s">
        <v>168</v>
      </c>
      <c r="C175" s="30" t="s">
        <v>184</v>
      </c>
      <c r="D175" s="31">
        <v>44798</v>
      </c>
      <c r="E175" s="37">
        <v>134.1</v>
      </c>
      <c r="F175" s="37">
        <v>133.9</v>
      </c>
      <c r="G175" s="38">
        <v>132.55000000000001</v>
      </c>
      <c r="H175" s="38">
        <v>131</v>
      </c>
      <c r="I175" s="38">
        <v>129.65</v>
      </c>
      <c r="J175" s="38">
        <v>135.45000000000002</v>
      </c>
      <c r="K175" s="38">
        <v>136.79999999999998</v>
      </c>
      <c r="L175" s="38">
        <v>138.35000000000002</v>
      </c>
      <c r="M175" s="28">
        <v>135.25</v>
      </c>
      <c r="N175" s="28">
        <v>132.35</v>
      </c>
      <c r="O175" s="39">
        <v>22446000</v>
      </c>
      <c r="P175" s="40">
        <v>-8.744038155802861E-3</v>
      </c>
    </row>
    <row r="176" spans="1:16" ht="12.75" customHeight="1">
      <c r="A176" s="28">
        <v>166</v>
      </c>
      <c r="B176" s="228" t="s">
        <v>79</v>
      </c>
      <c r="C176" s="30" t="s">
        <v>185</v>
      </c>
      <c r="D176" s="31">
        <v>44798</v>
      </c>
      <c r="E176" s="37">
        <v>2604.65</v>
      </c>
      <c r="F176" s="37">
        <v>2593.0500000000002</v>
      </c>
      <c r="G176" s="38">
        <v>2577.1500000000005</v>
      </c>
      <c r="H176" s="38">
        <v>2549.6500000000005</v>
      </c>
      <c r="I176" s="38">
        <v>2533.7500000000009</v>
      </c>
      <c r="J176" s="38">
        <v>2620.5500000000002</v>
      </c>
      <c r="K176" s="38">
        <v>2636.45</v>
      </c>
      <c r="L176" s="38">
        <v>2663.95</v>
      </c>
      <c r="M176" s="28">
        <v>2608.9499999999998</v>
      </c>
      <c r="N176" s="28">
        <v>2565.5500000000002</v>
      </c>
      <c r="O176" s="39">
        <v>32095250</v>
      </c>
      <c r="P176" s="40">
        <v>-2.1426611378742605E-2</v>
      </c>
    </row>
    <row r="177" spans="1:16" ht="12.75" customHeight="1">
      <c r="A177" s="28">
        <v>167</v>
      </c>
      <c r="B177" s="29" t="s">
        <v>119</v>
      </c>
      <c r="C177" s="30" t="s">
        <v>186</v>
      </c>
      <c r="D177" s="31">
        <v>44798</v>
      </c>
      <c r="E177" s="37">
        <v>76.75</v>
      </c>
      <c r="F177" s="37">
        <v>77.133333333333326</v>
      </c>
      <c r="G177" s="38">
        <v>75.316666666666649</v>
      </c>
      <c r="H177" s="38">
        <v>73.883333333333326</v>
      </c>
      <c r="I177" s="38">
        <v>72.066666666666649</v>
      </c>
      <c r="J177" s="38">
        <v>78.566666666666649</v>
      </c>
      <c r="K177" s="38">
        <v>80.383333333333312</v>
      </c>
      <c r="L177" s="38">
        <v>81.816666666666649</v>
      </c>
      <c r="M177" s="28">
        <v>78.95</v>
      </c>
      <c r="N177" s="28">
        <v>75.7</v>
      </c>
      <c r="O177" s="39">
        <v>108426000</v>
      </c>
      <c r="P177" s="40">
        <v>-5.5306675515734752E-4</v>
      </c>
    </row>
    <row r="178" spans="1:16" ht="12.75" customHeight="1">
      <c r="A178" s="28">
        <v>168</v>
      </c>
      <c r="B178" s="29" t="s">
        <v>58</v>
      </c>
      <c r="C178" s="30" t="s">
        <v>273</v>
      </c>
      <c r="D178" s="31">
        <v>44798</v>
      </c>
      <c r="E178" s="37">
        <v>939.85</v>
      </c>
      <c r="F178" s="37">
        <v>942.6</v>
      </c>
      <c r="G178" s="38">
        <v>931.25</v>
      </c>
      <c r="H178" s="38">
        <v>922.65</v>
      </c>
      <c r="I178" s="38">
        <v>911.3</v>
      </c>
      <c r="J178" s="38">
        <v>951.2</v>
      </c>
      <c r="K178" s="38">
        <v>962.55000000000018</v>
      </c>
      <c r="L178" s="38">
        <v>971.15000000000009</v>
      </c>
      <c r="M178" s="28">
        <v>953.95</v>
      </c>
      <c r="N178" s="28">
        <v>934</v>
      </c>
      <c r="O178" s="39">
        <v>6106400</v>
      </c>
      <c r="P178" s="40">
        <v>-3.8059231253938251E-2</v>
      </c>
    </row>
    <row r="179" spans="1:16" ht="12.75" customHeight="1">
      <c r="A179" s="28">
        <v>169</v>
      </c>
      <c r="B179" s="29" t="s">
        <v>63</v>
      </c>
      <c r="C179" s="30" t="s">
        <v>187</v>
      </c>
      <c r="D179" s="31">
        <v>44798</v>
      </c>
      <c r="E179" s="37">
        <v>1289.05</v>
      </c>
      <c r="F179" s="37">
        <v>1282.5</v>
      </c>
      <c r="G179" s="38">
        <v>1271.75</v>
      </c>
      <c r="H179" s="38">
        <v>1254.45</v>
      </c>
      <c r="I179" s="38">
        <v>1243.7</v>
      </c>
      <c r="J179" s="38">
        <v>1299.8</v>
      </c>
      <c r="K179" s="38">
        <v>1310.55</v>
      </c>
      <c r="L179" s="38">
        <v>1327.85</v>
      </c>
      <c r="M179" s="28">
        <v>1293.25</v>
      </c>
      <c r="N179" s="28">
        <v>1265.2</v>
      </c>
      <c r="O179" s="39">
        <v>6906750</v>
      </c>
      <c r="P179" s="40">
        <v>-1.1591714071052915E-2</v>
      </c>
    </row>
    <row r="180" spans="1:16" ht="12.75" customHeight="1">
      <c r="A180" s="28">
        <v>170</v>
      </c>
      <c r="B180" s="29" t="s">
        <v>58</v>
      </c>
      <c r="C180" s="30" t="s">
        <v>188</v>
      </c>
      <c r="D180" s="31">
        <v>44798</v>
      </c>
      <c r="E180" s="37">
        <v>542.04999999999995</v>
      </c>
      <c r="F180" s="37">
        <v>541.81666666666672</v>
      </c>
      <c r="G180" s="38">
        <v>536.03333333333342</v>
      </c>
      <c r="H180" s="38">
        <v>530.01666666666665</v>
      </c>
      <c r="I180" s="38">
        <v>524.23333333333335</v>
      </c>
      <c r="J180" s="38">
        <v>547.83333333333348</v>
      </c>
      <c r="K180" s="38">
        <v>553.61666666666679</v>
      </c>
      <c r="L180" s="38">
        <v>559.63333333333355</v>
      </c>
      <c r="M180" s="28">
        <v>547.6</v>
      </c>
      <c r="N180" s="28">
        <v>535.79999999999995</v>
      </c>
      <c r="O180" s="39">
        <v>52263000</v>
      </c>
      <c r="P180" s="40">
        <v>3.9563193698532041E-2</v>
      </c>
    </row>
    <row r="181" spans="1:16" ht="12.75" customHeight="1">
      <c r="A181" s="28">
        <v>171</v>
      </c>
      <c r="B181" s="29" t="s">
        <v>42</v>
      </c>
      <c r="C181" s="30" t="s">
        <v>189</v>
      </c>
      <c r="D181" s="31">
        <v>44798</v>
      </c>
      <c r="E181" s="37">
        <v>20694.150000000001</v>
      </c>
      <c r="F181" s="37">
        <v>20817.633333333335</v>
      </c>
      <c r="G181" s="38">
        <v>20435.316666666669</v>
      </c>
      <c r="H181" s="38">
        <v>20176.483333333334</v>
      </c>
      <c r="I181" s="38">
        <v>19794.166666666668</v>
      </c>
      <c r="J181" s="38">
        <v>21076.466666666671</v>
      </c>
      <c r="K181" s="38">
        <v>21458.783333333336</v>
      </c>
      <c r="L181" s="38">
        <v>21717.616666666672</v>
      </c>
      <c r="M181" s="28">
        <v>21199.95</v>
      </c>
      <c r="N181" s="28">
        <v>20558.8</v>
      </c>
      <c r="O181" s="39">
        <v>304525</v>
      </c>
      <c r="P181" s="40">
        <v>2.1981709874989513E-2</v>
      </c>
    </row>
    <row r="182" spans="1:16" ht="12.75" customHeight="1">
      <c r="A182" s="28">
        <v>172</v>
      </c>
      <c r="B182" s="29" t="s">
        <v>70</v>
      </c>
      <c r="C182" s="30" t="s">
        <v>190</v>
      </c>
      <c r="D182" s="31">
        <v>44798</v>
      </c>
      <c r="E182" s="37">
        <v>2621.1</v>
      </c>
      <c r="F182" s="37">
        <v>2630.6666666666665</v>
      </c>
      <c r="G182" s="38">
        <v>2569.4833333333331</v>
      </c>
      <c r="H182" s="38">
        <v>2517.8666666666668</v>
      </c>
      <c r="I182" s="38">
        <v>2456.6833333333334</v>
      </c>
      <c r="J182" s="38">
        <v>2682.2833333333328</v>
      </c>
      <c r="K182" s="38">
        <v>2743.4666666666662</v>
      </c>
      <c r="L182" s="38">
        <v>2795.0833333333326</v>
      </c>
      <c r="M182" s="28">
        <v>2691.85</v>
      </c>
      <c r="N182" s="28">
        <v>2579.0500000000002</v>
      </c>
      <c r="O182" s="39">
        <v>1900800</v>
      </c>
      <c r="P182" s="40">
        <v>-8.8126649076517155E-2</v>
      </c>
    </row>
    <row r="183" spans="1:16" ht="12.75" customHeight="1">
      <c r="A183" s="28">
        <v>173</v>
      </c>
      <c r="B183" s="29" t="s">
        <v>40</v>
      </c>
      <c r="C183" s="30" t="s">
        <v>191</v>
      </c>
      <c r="D183" s="31">
        <v>44798</v>
      </c>
      <c r="E183" s="37">
        <v>2457</v>
      </c>
      <c r="F183" s="37">
        <v>2454.85</v>
      </c>
      <c r="G183" s="38">
        <v>2431.9499999999998</v>
      </c>
      <c r="H183" s="38">
        <v>2406.9</v>
      </c>
      <c r="I183" s="38">
        <v>2384</v>
      </c>
      <c r="J183" s="38">
        <v>2479.8999999999996</v>
      </c>
      <c r="K183" s="38">
        <v>2502.8000000000002</v>
      </c>
      <c r="L183" s="38">
        <v>2527.8499999999995</v>
      </c>
      <c r="M183" s="28">
        <v>2477.75</v>
      </c>
      <c r="N183" s="28">
        <v>2429.8000000000002</v>
      </c>
      <c r="O183" s="39">
        <v>3638250</v>
      </c>
      <c r="P183" s="40">
        <v>-1.5436863229391787E-3</v>
      </c>
    </row>
    <row r="184" spans="1:16" ht="12.75" customHeight="1">
      <c r="A184" s="28">
        <v>174</v>
      </c>
      <c r="B184" s="29" t="s">
        <v>63</v>
      </c>
      <c r="C184" s="30" t="s">
        <v>192</v>
      </c>
      <c r="D184" s="31">
        <v>44798</v>
      </c>
      <c r="E184" s="37">
        <v>1361</v>
      </c>
      <c r="F184" s="37">
        <v>1367.8833333333332</v>
      </c>
      <c r="G184" s="38">
        <v>1340.7666666666664</v>
      </c>
      <c r="H184" s="38">
        <v>1320.5333333333333</v>
      </c>
      <c r="I184" s="38">
        <v>1293.4166666666665</v>
      </c>
      <c r="J184" s="38">
        <v>1388.1166666666663</v>
      </c>
      <c r="K184" s="38">
        <v>1415.2333333333331</v>
      </c>
      <c r="L184" s="38">
        <v>1435.4666666666662</v>
      </c>
      <c r="M184" s="28">
        <v>1395</v>
      </c>
      <c r="N184" s="28">
        <v>1347.65</v>
      </c>
      <c r="O184" s="39">
        <v>4234200</v>
      </c>
      <c r="P184" s="40">
        <v>-9.6828515296098795E-3</v>
      </c>
    </row>
    <row r="185" spans="1:16" ht="12.75" customHeight="1">
      <c r="A185" s="28">
        <v>175</v>
      </c>
      <c r="B185" s="29" t="s">
        <v>47</v>
      </c>
      <c r="C185" s="30" t="s">
        <v>193</v>
      </c>
      <c r="D185" s="31">
        <v>44798</v>
      </c>
      <c r="E185" s="37">
        <v>898.75</v>
      </c>
      <c r="F185" s="37">
        <v>903.85</v>
      </c>
      <c r="G185" s="38">
        <v>889.7</v>
      </c>
      <c r="H185" s="38">
        <v>880.65</v>
      </c>
      <c r="I185" s="38">
        <v>866.5</v>
      </c>
      <c r="J185" s="38">
        <v>912.90000000000009</v>
      </c>
      <c r="K185" s="38">
        <v>927.05</v>
      </c>
      <c r="L185" s="38">
        <v>936.10000000000014</v>
      </c>
      <c r="M185" s="28">
        <v>918</v>
      </c>
      <c r="N185" s="28">
        <v>894.8</v>
      </c>
      <c r="O185" s="39">
        <v>21033600</v>
      </c>
      <c r="P185" s="40">
        <v>1.5787160677461883E-2</v>
      </c>
    </row>
    <row r="186" spans="1:16" ht="12.75" customHeight="1">
      <c r="A186" s="28">
        <v>176</v>
      </c>
      <c r="B186" s="29" t="s">
        <v>180</v>
      </c>
      <c r="C186" s="30" t="s">
        <v>194</v>
      </c>
      <c r="D186" s="31">
        <v>44798</v>
      </c>
      <c r="E186" s="37">
        <v>465.3</v>
      </c>
      <c r="F186" s="37">
        <v>465.36666666666662</v>
      </c>
      <c r="G186" s="38">
        <v>456.53333333333325</v>
      </c>
      <c r="H186" s="38">
        <v>447.76666666666665</v>
      </c>
      <c r="I186" s="38">
        <v>438.93333333333328</v>
      </c>
      <c r="J186" s="38">
        <v>474.13333333333321</v>
      </c>
      <c r="K186" s="38">
        <v>482.96666666666658</v>
      </c>
      <c r="L186" s="38">
        <v>491.73333333333318</v>
      </c>
      <c r="M186" s="28">
        <v>474.2</v>
      </c>
      <c r="N186" s="28">
        <v>456.6</v>
      </c>
      <c r="O186" s="39">
        <v>9453000</v>
      </c>
      <c r="P186" s="40">
        <v>9.9358974358974353E-3</v>
      </c>
    </row>
    <row r="187" spans="1:16" ht="12.75" customHeight="1">
      <c r="A187" s="28">
        <v>177</v>
      </c>
      <c r="B187" s="29" t="s">
        <v>47</v>
      </c>
      <c r="C187" s="30" t="s">
        <v>275</v>
      </c>
      <c r="D187" s="31">
        <v>44798</v>
      </c>
      <c r="E187" s="37">
        <v>555.4</v>
      </c>
      <c r="F187" s="37">
        <v>556.35</v>
      </c>
      <c r="G187" s="38">
        <v>549.05000000000007</v>
      </c>
      <c r="H187" s="38">
        <v>542.70000000000005</v>
      </c>
      <c r="I187" s="38">
        <v>535.40000000000009</v>
      </c>
      <c r="J187" s="38">
        <v>562.70000000000005</v>
      </c>
      <c r="K187" s="38">
        <v>570</v>
      </c>
      <c r="L187" s="38">
        <v>576.35</v>
      </c>
      <c r="M187" s="28">
        <v>563.65</v>
      </c>
      <c r="N187" s="28">
        <v>550</v>
      </c>
      <c r="O187" s="39">
        <v>2605000</v>
      </c>
      <c r="P187" s="40">
        <v>0.14304519526107942</v>
      </c>
    </row>
    <row r="188" spans="1:16" ht="12.75" customHeight="1">
      <c r="A188" s="28">
        <v>178</v>
      </c>
      <c r="B188" s="29" t="s">
        <v>38</v>
      </c>
      <c r="C188" s="30" t="s">
        <v>195</v>
      </c>
      <c r="D188" s="31">
        <v>44798</v>
      </c>
      <c r="E188" s="37">
        <v>942.75</v>
      </c>
      <c r="F188" s="37">
        <v>941.94999999999993</v>
      </c>
      <c r="G188" s="38">
        <v>934.29999999999984</v>
      </c>
      <c r="H188" s="38">
        <v>925.84999999999991</v>
      </c>
      <c r="I188" s="38">
        <v>918.19999999999982</v>
      </c>
      <c r="J188" s="38">
        <v>950.39999999999986</v>
      </c>
      <c r="K188" s="38">
        <v>958.05</v>
      </c>
      <c r="L188" s="38">
        <v>966.49999999999989</v>
      </c>
      <c r="M188" s="28">
        <v>949.6</v>
      </c>
      <c r="N188" s="28">
        <v>933.5</v>
      </c>
      <c r="O188" s="39">
        <v>5052000</v>
      </c>
      <c r="P188" s="40">
        <v>-9.9941211052322169E-3</v>
      </c>
    </row>
    <row r="189" spans="1:16" ht="12.75" customHeight="1">
      <c r="A189" s="28">
        <v>179</v>
      </c>
      <c r="B189" s="29" t="s">
        <v>74</v>
      </c>
      <c r="C189" s="30" t="s">
        <v>503</v>
      </c>
      <c r="D189" s="31">
        <v>44798</v>
      </c>
      <c r="E189" s="37">
        <v>1077.0999999999999</v>
      </c>
      <c r="F189" s="37">
        <v>1072.1666666666667</v>
      </c>
      <c r="G189" s="38">
        <v>1060.3333333333335</v>
      </c>
      <c r="H189" s="38">
        <v>1043.5666666666668</v>
      </c>
      <c r="I189" s="38">
        <v>1031.7333333333336</v>
      </c>
      <c r="J189" s="38">
        <v>1088.9333333333334</v>
      </c>
      <c r="K189" s="38">
        <v>1100.7666666666669</v>
      </c>
      <c r="L189" s="38">
        <v>1117.5333333333333</v>
      </c>
      <c r="M189" s="28">
        <v>1084</v>
      </c>
      <c r="N189" s="28">
        <v>1055.4000000000001</v>
      </c>
      <c r="O189" s="39">
        <v>3211000</v>
      </c>
      <c r="P189" s="40">
        <v>-3.5011269722013523E-2</v>
      </c>
    </row>
    <row r="190" spans="1:16" ht="12.75" customHeight="1">
      <c r="A190" s="28">
        <v>180</v>
      </c>
      <c r="B190" s="29" t="s">
        <v>56</v>
      </c>
      <c r="C190" s="30" t="s">
        <v>196</v>
      </c>
      <c r="D190" s="31">
        <v>44798</v>
      </c>
      <c r="E190" s="37">
        <v>816.8</v>
      </c>
      <c r="F190" s="37">
        <v>814.08333333333337</v>
      </c>
      <c r="G190" s="38">
        <v>807.9666666666667</v>
      </c>
      <c r="H190" s="38">
        <v>799.13333333333333</v>
      </c>
      <c r="I190" s="38">
        <v>793.01666666666665</v>
      </c>
      <c r="J190" s="38">
        <v>822.91666666666674</v>
      </c>
      <c r="K190" s="38">
        <v>829.0333333333333</v>
      </c>
      <c r="L190" s="38">
        <v>837.86666666666679</v>
      </c>
      <c r="M190" s="28">
        <v>820.2</v>
      </c>
      <c r="N190" s="28">
        <v>805.25</v>
      </c>
      <c r="O190" s="39">
        <v>7594200</v>
      </c>
      <c r="P190" s="40">
        <v>-2.1681159420289853E-2</v>
      </c>
    </row>
    <row r="191" spans="1:16" ht="12.75" customHeight="1">
      <c r="A191" s="28">
        <v>181</v>
      </c>
      <c r="B191" s="29" t="s">
        <v>49</v>
      </c>
      <c r="C191" s="30" t="s">
        <v>197</v>
      </c>
      <c r="D191" s="31">
        <v>44798</v>
      </c>
      <c r="E191" s="37">
        <v>469.85</v>
      </c>
      <c r="F191" s="37">
        <v>469.84999999999997</v>
      </c>
      <c r="G191" s="38">
        <v>460.79999999999995</v>
      </c>
      <c r="H191" s="38">
        <v>451.75</v>
      </c>
      <c r="I191" s="38">
        <v>442.7</v>
      </c>
      <c r="J191" s="38">
        <v>478.89999999999992</v>
      </c>
      <c r="K191" s="38">
        <v>487.95</v>
      </c>
      <c r="L191" s="38">
        <v>496.99999999999989</v>
      </c>
      <c r="M191" s="28">
        <v>478.9</v>
      </c>
      <c r="N191" s="28">
        <v>460.8</v>
      </c>
      <c r="O191" s="39">
        <v>68164875</v>
      </c>
      <c r="P191" s="40">
        <v>-2.5068786303882606E-2</v>
      </c>
    </row>
    <row r="192" spans="1:16" ht="12.75" customHeight="1">
      <c r="A192" s="28">
        <v>182</v>
      </c>
      <c r="B192" s="29" t="s">
        <v>168</v>
      </c>
      <c r="C192" s="30" t="s">
        <v>198</v>
      </c>
      <c r="D192" s="31">
        <v>44798</v>
      </c>
      <c r="E192" s="37">
        <v>233.6</v>
      </c>
      <c r="F192" s="37">
        <v>234.56666666666669</v>
      </c>
      <c r="G192" s="38">
        <v>230.73333333333338</v>
      </c>
      <c r="H192" s="38">
        <v>227.86666666666667</v>
      </c>
      <c r="I192" s="38">
        <v>224.03333333333336</v>
      </c>
      <c r="J192" s="38">
        <v>237.43333333333339</v>
      </c>
      <c r="K192" s="38">
        <v>241.26666666666671</v>
      </c>
      <c r="L192" s="38">
        <v>244.13333333333341</v>
      </c>
      <c r="M192" s="28">
        <v>238.4</v>
      </c>
      <c r="N192" s="28">
        <v>231.7</v>
      </c>
      <c r="O192" s="39">
        <v>90109125</v>
      </c>
      <c r="P192" s="40">
        <v>3.9397360532565109E-2</v>
      </c>
    </row>
    <row r="193" spans="1:16" ht="12.75" customHeight="1">
      <c r="A193" s="28">
        <v>183</v>
      </c>
      <c r="B193" s="29" t="s">
        <v>119</v>
      </c>
      <c r="C193" s="30" t="s">
        <v>199</v>
      </c>
      <c r="D193" s="31">
        <v>44798</v>
      </c>
      <c r="E193" s="37">
        <v>107.4</v>
      </c>
      <c r="F193" s="37">
        <v>107.3</v>
      </c>
      <c r="G193" s="38">
        <v>106.05</v>
      </c>
      <c r="H193" s="38">
        <v>104.7</v>
      </c>
      <c r="I193" s="38">
        <v>103.45</v>
      </c>
      <c r="J193" s="38">
        <v>108.64999999999999</v>
      </c>
      <c r="K193" s="38">
        <v>109.89999999999999</v>
      </c>
      <c r="L193" s="38">
        <v>111.24999999999999</v>
      </c>
      <c r="M193" s="28">
        <v>108.55</v>
      </c>
      <c r="N193" s="28">
        <v>105.95</v>
      </c>
      <c r="O193" s="39">
        <v>241952500</v>
      </c>
      <c r="P193" s="40">
        <v>-1.2043592947383035E-2</v>
      </c>
    </row>
    <row r="194" spans="1:16" ht="12.75" customHeight="1">
      <c r="A194" s="28">
        <v>184</v>
      </c>
      <c r="B194" s="29" t="s">
        <v>86</v>
      </c>
      <c r="C194" s="30" t="s">
        <v>200</v>
      </c>
      <c r="D194" s="31">
        <v>44798</v>
      </c>
      <c r="E194" s="37">
        <v>3347.3</v>
      </c>
      <c r="F194" s="37">
        <v>3331.8666666666668</v>
      </c>
      <c r="G194" s="38">
        <v>3304.7333333333336</v>
      </c>
      <c r="H194" s="38">
        <v>3262.166666666667</v>
      </c>
      <c r="I194" s="38">
        <v>3235.0333333333338</v>
      </c>
      <c r="J194" s="38">
        <v>3374.4333333333334</v>
      </c>
      <c r="K194" s="38">
        <v>3401.5666666666666</v>
      </c>
      <c r="L194" s="38">
        <v>3444.1333333333332</v>
      </c>
      <c r="M194" s="28">
        <v>3359</v>
      </c>
      <c r="N194" s="28">
        <v>3289.3</v>
      </c>
      <c r="O194" s="39">
        <v>12330450</v>
      </c>
      <c r="P194" s="40">
        <v>1.391304347826087E-2</v>
      </c>
    </row>
    <row r="195" spans="1:16" ht="12.75" customHeight="1">
      <c r="A195" s="28">
        <v>185</v>
      </c>
      <c r="B195" s="29" t="s">
        <v>86</v>
      </c>
      <c r="C195" s="30" t="s">
        <v>201</v>
      </c>
      <c r="D195" s="31">
        <v>44798</v>
      </c>
      <c r="E195" s="37">
        <v>1058.5999999999999</v>
      </c>
      <c r="F195" s="37">
        <v>1045.6499999999999</v>
      </c>
      <c r="G195" s="38">
        <v>1029.3999999999996</v>
      </c>
      <c r="H195" s="38">
        <v>1000.1999999999998</v>
      </c>
      <c r="I195" s="38">
        <v>983.94999999999959</v>
      </c>
      <c r="J195" s="38">
        <v>1074.8499999999997</v>
      </c>
      <c r="K195" s="38">
        <v>1091.1000000000001</v>
      </c>
      <c r="L195" s="38">
        <v>1120.2999999999997</v>
      </c>
      <c r="M195" s="28">
        <v>1061.9000000000001</v>
      </c>
      <c r="N195" s="28">
        <v>1016.45</v>
      </c>
      <c r="O195" s="39">
        <v>22893600</v>
      </c>
      <c r="P195" s="40">
        <v>5.8257545802029784E-3</v>
      </c>
    </row>
    <row r="196" spans="1:16" ht="12.75" customHeight="1">
      <c r="A196" s="28">
        <v>186</v>
      </c>
      <c r="B196" s="29" t="s">
        <v>56</v>
      </c>
      <c r="C196" s="30" t="s">
        <v>202</v>
      </c>
      <c r="D196" s="31">
        <v>44798</v>
      </c>
      <c r="E196" s="37">
        <v>2423.4499999999998</v>
      </c>
      <c r="F196" s="37">
        <v>2406.2000000000003</v>
      </c>
      <c r="G196" s="38">
        <v>2380.4000000000005</v>
      </c>
      <c r="H196" s="38">
        <v>2337.3500000000004</v>
      </c>
      <c r="I196" s="38">
        <v>2311.5500000000006</v>
      </c>
      <c r="J196" s="38">
        <v>2449.2500000000005</v>
      </c>
      <c r="K196" s="38">
        <v>2475.0500000000006</v>
      </c>
      <c r="L196" s="38">
        <v>2518.1000000000004</v>
      </c>
      <c r="M196" s="28">
        <v>2432</v>
      </c>
      <c r="N196" s="28">
        <v>2363.15</v>
      </c>
      <c r="O196" s="39">
        <v>5476500</v>
      </c>
      <c r="P196" s="40">
        <v>3.7803285449171764E-3</v>
      </c>
    </row>
    <row r="197" spans="1:16" ht="12.75" customHeight="1">
      <c r="A197" s="28">
        <v>187</v>
      </c>
      <c r="B197" s="29" t="s">
        <v>47</v>
      </c>
      <c r="C197" s="30" t="s">
        <v>203</v>
      </c>
      <c r="D197" s="31">
        <v>44798</v>
      </c>
      <c r="E197" s="37">
        <v>1519.45</v>
      </c>
      <c r="F197" s="37">
        <v>1521.3166666666666</v>
      </c>
      <c r="G197" s="38">
        <v>1505.5833333333333</v>
      </c>
      <c r="H197" s="38">
        <v>1491.7166666666667</v>
      </c>
      <c r="I197" s="38">
        <v>1475.9833333333333</v>
      </c>
      <c r="J197" s="38">
        <v>1535.1833333333332</v>
      </c>
      <c r="K197" s="38">
        <v>1550.9166666666667</v>
      </c>
      <c r="L197" s="38">
        <v>1564.7833333333331</v>
      </c>
      <c r="M197" s="28">
        <v>1537.05</v>
      </c>
      <c r="N197" s="28">
        <v>1507.45</v>
      </c>
      <c r="O197" s="39">
        <v>1543000</v>
      </c>
      <c r="P197" s="40">
        <v>-1.6175994823681655E-3</v>
      </c>
    </row>
    <row r="198" spans="1:16" ht="12.75" customHeight="1">
      <c r="A198" s="28">
        <v>188</v>
      </c>
      <c r="B198" s="29" t="s">
        <v>168</v>
      </c>
      <c r="C198" s="30" t="s">
        <v>204</v>
      </c>
      <c r="D198" s="31">
        <v>44798</v>
      </c>
      <c r="E198" s="37">
        <v>534.1</v>
      </c>
      <c r="F198" s="37">
        <v>531.30000000000007</v>
      </c>
      <c r="G198" s="38">
        <v>526.95000000000016</v>
      </c>
      <c r="H198" s="38">
        <v>519.80000000000007</v>
      </c>
      <c r="I198" s="38">
        <v>515.45000000000016</v>
      </c>
      <c r="J198" s="38">
        <v>538.45000000000016</v>
      </c>
      <c r="K198" s="38">
        <v>542.80000000000007</v>
      </c>
      <c r="L198" s="38">
        <v>549.95000000000016</v>
      </c>
      <c r="M198" s="28">
        <v>535.65</v>
      </c>
      <c r="N198" s="28">
        <v>524.15</v>
      </c>
      <c r="O198" s="39">
        <v>3276000</v>
      </c>
      <c r="P198" s="40">
        <v>-2.3692445239159587E-2</v>
      </c>
    </row>
    <row r="199" spans="1:16" ht="12.75" customHeight="1">
      <c r="A199" s="28">
        <v>189</v>
      </c>
      <c r="B199" s="29" t="s">
        <v>44</v>
      </c>
      <c r="C199" s="30" t="s">
        <v>205</v>
      </c>
      <c r="D199" s="31">
        <v>44798</v>
      </c>
      <c r="E199" s="37">
        <v>1312.15</v>
      </c>
      <c r="F199" s="37">
        <v>1314.1333333333334</v>
      </c>
      <c r="G199" s="38">
        <v>1295.0166666666669</v>
      </c>
      <c r="H199" s="38">
        <v>1277.8833333333334</v>
      </c>
      <c r="I199" s="38">
        <v>1258.7666666666669</v>
      </c>
      <c r="J199" s="38">
        <v>1331.2666666666669</v>
      </c>
      <c r="K199" s="38">
        <v>1350.3833333333332</v>
      </c>
      <c r="L199" s="38">
        <v>1367.5166666666669</v>
      </c>
      <c r="M199" s="28">
        <v>1333.25</v>
      </c>
      <c r="N199" s="28">
        <v>1297</v>
      </c>
      <c r="O199" s="39">
        <v>5038025</v>
      </c>
      <c r="P199" s="40">
        <v>-3.5530881332408053E-2</v>
      </c>
    </row>
    <row r="200" spans="1:16" ht="12.75" customHeight="1">
      <c r="A200" s="28">
        <v>190</v>
      </c>
      <c r="B200" s="29" t="s">
        <v>49</v>
      </c>
      <c r="C200" s="30" t="s">
        <v>206</v>
      </c>
      <c r="D200" s="31">
        <v>44798</v>
      </c>
      <c r="E200" s="37">
        <v>928.8</v>
      </c>
      <c r="F200" s="37">
        <v>929.68333333333339</v>
      </c>
      <c r="G200" s="38">
        <v>917.36666666666679</v>
      </c>
      <c r="H200" s="38">
        <v>905.93333333333339</v>
      </c>
      <c r="I200" s="38">
        <v>893.61666666666679</v>
      </c>
      <c r="J200" s="38">
        <v>941.11666666666679</v>
      </c>
      <c r="K200" s="38">
        <v>953.43333333333339</v>
      </c>
      <c r="L200" s="38">
        <v>964.86666666666679</v>
      </c>
      <c r="M200" s="28">
        <v>942</v>
      </c>
      <c r="N200" s="28">
        <v>918.25</v>
      </c>
      <c r="O200" s="39">
        <v>8723400</v>
      </c>
      <c r="P200" s="40">
        <v>-1.5017388555169143E-2</v>
      </c>
    </row>
    <row r="201" spans="1:16" ht="12.75" customHeight="1">
      <c r="A201" s="28">
        <v>191</v>
      </c>
      <c r="B201" s="29" t="s">
        <v>56</v>
      </c>
      <c r="C201" s="30" t="s">
        <v>207</v>
      </c>
      <c r="D201" s="31">
        <v>44798</v>
      </c>
      <c r="E201" s="37">
        <v>1576.65</v>
      </c>
      <c r="F201" s="37">
        <v>1580.75</v>
      </c>
      <c r="G201" s="38">
        <v>1563.7</v>
      </c>
      <c r="H201" s="38">
        <v>1550.75</v>
      </c>
      <c r="I201" s="38">
        <v>1533.7</v>
      </c>
      <c r="J201" s="38">
        <v>1593.7</v>
      </c>
      <c r="K201" s="38">
        <v>1610.7500000000002</v>
      </c>
      <c r="L201" s="38">
        <v>1623.7</v>
      </c>
      <c r="M201" s="28">
        <v>1597.8</v>
      </c>
      <c r="N201" s="28">
        <v>1567.8</v>
      </c>
      <c r="O201" s="39">
        <v>1181600</v>
      </c>
      <c r="P201" s="40">
        <v>2.1438450899031812E-2</v>
      </c>
    </row>
    <row r="202" spans="1:16" ht="12.75" customHeight="1">
      <c r="A202" s="28">
        <v>192</v>
      </c>
      <c r="B202" s="29" t="s">
        <v>42</v>
      </c>
      <c r="C202" s="30" t="s">
        <v>208</v>
      </c>
      <c r="D202" s="31">
        <v>44798</v>
      </c>
      <c r="E202" s="37">
        <v>6627.15</v>
      </c>
      <c r="F202" s="37">
        <v>6624.416666666667</v>
      </c>
      <c r="G202" s="38">
        <v>6539.8333333333339</v>
      </c>
      <c r="H202" s="38">
        <v>6452.5166666666673</v>
      </c>
      <c r="I202" s="38">
        <v>6367.9333333333343</v>
      </c>
      <c r="J202" s="38">
        <v>6711.7333333333336</v>
      </c>
      <c r="K202" s="38">
        <v>6796.3166666666675</v>
      </c>
      <c r="L202" s="38">
        <v>6883.6333333333332</v>
      </c>
      <c r="M202" s="28">
        <v>6709</v>
      </c>
      <c r="N202" s="28">
        <v>6537.1</v>
      </c>
      <c r="O202" s="39">
        <v>2038100</v>
      </c>
      <c r="P202" s="40">
        <v>-2.7531252982154787E-2</v>
      </c>
    </row>
    <row r="203" spans="1:16" ht="12.75" customHeight="1">
      <c r="A203" s="28">
        <v>193</v>
      </c>
      <c r="B203" s="29" t="s">
        <v>38</v>
      </c>
      <c r="C203" s="30" t="s">
        <v>209</v>
      </c>
      <c r="D203" s="31">
        <v>44798</v>
      </c>
      <c r="E203" s="37">
        <v>735.2</v>
      </c>
      <c r="F203" s="37">
        <v>736.4</v>
      </c>
      <c r="G203" s="38">
        <v>726.9</v>
      </c>
      <c r="H203" s="38">
        <v>718.6</v>
      </c>
      <c r="I203" s="38">
        <v>709.1</v>
      </c>
      <c r="J203" s="38">
        <v>744.69999999999993</v>
      </c>
      <c r="K203" s="38">
        <v>754.19999999999993</v>
      </c>
      <c r="L203" s="38">
        <v>762.49999999999989</v>
      </c>
      <c r="M203" s="28">
        <v>745.9</v>
      </c>
      <c r="N203" s="28">
        <v>728.1</v>
      </c>
      <c r="O203" s="39">
        <v>23353200</v>
      </c>
      <c r="P203" s="40">
        <v>-1.2967032967032967E-2</v>
      </c>
    </row>
    <row r="204" spans="1:16" ht="12.75" customHeight="1">
      <c r="A204" s="28">
        <v>194</v>
      </c>
      <c r="B204" s="29" t="s">
        <v>119</v>
      </c>
      <c r="C204" s="30" t="s">
        <v>210</v>
      </c>
      <c r="D204" s="31">
        <v>44798</v>
      </c>
      <c r="E204" s="37">
        <v>250.2</v>
      </c>
      <c r="F204" s="37">
        <v>251.06666666666663</v>
      </c>
      <c r="G204" s="38">
        <v>246.28333333333327</v>
      </c>
      <c r="H204" s="38">
        <v>242.36666666666665</v>
      </c>
      <c r="I204" s="38">
        <v>237.58333333333329</v>
      </c>
      <c r="J204" s="38">
        <v>254.98333333333326</v>
      </c>
      <c r="K204" s="38">
        <v>259.76666666666665</v>
      </c>
      <c r="L204" s="38">
        <v>263.68333333333328</v>
      </c>
      <c r="M204" s="28">
        <v>255.85</v>
      </c>
      <c r="N204" s="28">
        <v>247.15</v>
      </c>
      <c r="O204" s="39">
        <v>43175250</v>
      </c>
      <c r="P204" s="40">
        <v>1.7459911604631624E-2</v>
      </c>
    </row>
    <row r="205" spans="1:16" ht="12.75" customHeight="1">
      <c r="A205" s="28">
        <v>195</v>
      </c>
      <c r="B205" s="29" t="s">
        <v>70</v>
      </c>
      <c r="C205" s="30" t="s">
        <v>211</v>
      </c>
      <c r="D205" s="31">
        <v>44798</v>
      </c>
      <c r="E205" s="37">
        <v>984.75</v>
      </c>
      <c r="F205" s="37">
        <v>979.56666666666661</v>
      </c>
      <c r="G205" s="38">
        <v>965.18333333333317</v>
      </c>
      <c r="H205" s="38">
        <v>945.61666666666656</v>
      </c>
      <c r="I205" s="38">
        <v>931.23333333333312</v>
      </c>
      <c r="J205" s="38">
        <v>999.13333333333321</v>
      </c>
      <c r="K205" s="38">
        <v>1013.5166666666667</v>
      </c>
      <c r="L205" s="38">
        <v>1033.0833333333333</v>
      </c>
      <c r="M205" s="28">
        <v>993.95</v>
      </c>
      <c r="N205" s="28">
        <v>960</v>
      </c>
      <c r="O205" s="39">
        <v>4079500</v>
      </c>
      <c r="P205" s="40">
        <v>-6.4656654820589243E-2</v>
      </c>
    </row>
    <row r="206" spans="1:16" ht="12.75" customHeight="1">
      <c r="A206" s="28">
        <v>196</v>
      </c>
      <c r="B206" s="29" t="s">
        <v>70</v>
      </c>
      <c r="C206" s="30" t="s">
        <v>280</v>
      </c>
      <c r="D206" s="31">
        <v>44798</v>
      </c>
      <c r="E206" s="37">
        <v>1795.5</v>
      </c>
      <c r="F206" s="37">
        <v>1785.7833333333335</v>
      </c>
      <c r="G206" s="38">
        <v>1769.866666666667</v>
      </c>
      <c r="H206" s="38">
        <v>1744.2333333333336</v>
      </c>
      <c r="I206" s="38">
        <v>1728.3166666666671</v>
      </c>
      <c r="J206" s="38">
        <v>1811.416666666667</v>
      </c>
      <c r="K206" s="38">
        <v>1827.3333333333335</v>
      </c>
      <c r="L206" s="38">
        <v>1852.9666666666669</v>
      </c>
      <c r="M206" s="28">
        <v>1801.7</v>
      </c>
      <c r="N206" s="28">
        <v>1760.15</v>
      </c>
      <c r="O206" s="39">
        <v>570850</v>
      </c>
      <c r="P206" s="40">
        <v>-1.4501510574018127E-2</v>
      </c>
    </row>
    <row r="207" spans="1:16" ht="12.75" customHeight="1">
      <c r="A207" s="28">
        <v>197</v>
      </c>
      <c r="B207" s="29" t="s">
        <v>86</v>
      </c>
      <c r="C207" s="30" t="s">
        <v>212</v>
      </c>
      <c r="D207" s="31">
        <v>44798</v>
      </c>
      <c r="E207" s="37">
        <v>433.4</v>
      </c>
      <c r="F207" s="37">
        <v>431.93333333333339</v>
      </c>
      <c r="G207" s="38">
        <v>429.56666666666678</v>
      </c>
      <c r="H207" s="38">
        <v>425.73333333333341</v>
      </c>
      <c r="I207" s="38">
        <v>423.36666666666679</v>
      </c>
      <c r="J207" s="38">
        <v>435.76666666666677</v>
      </c>
      <c r="K207" s="38">
        <v>438.13333333333333</v>
      </c>
      <c r="L207" s="38">
        <v>441.96666666666675</v>
      </c>
      <c r="M207" s="28">
        <v>434.3</v>
      </c>
      <c r="N207" s="28">
        <v>428.1</v>
      </c>
      <c r="O207" s="39">
        <v>41850000</v>
      </c>
      <c r="P207" s="40">
        <v>-2.481649772806711E-2</v>
      </c>
    </row>
    <row r="208" spans="1:16" ht="12.75" customHeight="1">
      <c r="A208" s="28">
        <v>198</v>
      </c>
      <c r="B208" s="29" t="s">
        <v>180</v>
      </c>
      <c r="C208" s="30" t="s">
        <v>213</v>
      </c>
      <c r="D208" s="31">
        <v>44798</v>
      </c>
      <c r="E208" s="37">
        <v>242</v>
      </c>
      <c r="F208" s="37">
        <v>243.54999999999998</v>
      </c>
      <c r="G208" s="38">
        <v>237.64999999999998</v>
      </c>
      <c r="H208" s="38">
        <v>233.29999999999998</v>
      </c>
      <c r="I208" s="38">
        <v>227.39999999999998</v>
      </c>
      <c r="J208" s="38">
        <v>247.89999999999998</v>
      </c>
      <c r="K208" s="38">
        <v>253.8</v>
      </c>
      <c r="L208" s="38">
        <v>258.14999999999998</v>
      </c>
      <c r="M208" s="28">
        <v>249.45</v>
      </c>
      <c r="N208" s="28">
        <v>239.2</v>
      </c>
      <c r="O208" s="39">
        <v>75111000</v>
      </c>
      <c r="P208" s="40">
        <v>-9.5731634953914319E-3</v>
      </c>
    </row>
    <row r="209" spans="1:16" ht="12.75" customHeight="1">
      <c r="A209" s="28">
        <v>199</v>
      </c>
      <c r="B209" s="29" t="s">
        <v>47</v>
      </c>
      <c r="C209" s="30" t="s">
        <v>827</v>
      </c>
      <c r="D209" s="31">
        <v>44798</v>
      </c>
      <c r="E209" s="37">
        <v>347.7</v>
      </c>
      <c r="F209" s="37">
        <v>348.61666666666662</v>
      </c>
      <c r="G209" s="38">
        <v>342.68333333333322</v>
      </c>
      <c r="H209" s="38">
        <v>337.66666666666663</v>
      </c>
      <c r="I209" s="38">
        <v>331.73333333333323</v>
      </c>
      <c r="J209" s="38">
        <v>353.63333333333321</v>
      </c>
      <c r="K209" s="38">
        <v>359.56666666666661</v>
      </c>
      <c r="L209" s="38">
        <v>364.5833333333332</v>
      </c>
      <c r="M209" s="28">
        <v>354.55</v>
      </c>
      <c r="N209" s="28">
        <v>343.6</v>
      </c>
      <c r="O209" s="39">
        <v>12754800</v>
      </c>
      <c r="P209" s="40">
        <v>-2.9548332629801602E-3</v>
      </c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73"/>
      <c r="C212" s="252"/>
      <c r="D212" s="274"/>
      <c r="E212" s="253"/>
      <c r="F212" s="253"/>
      <c r="G212" s="275"/>
      <c r="H212" s="275"/>
      <c r="I212" s="275"/>
      <c r="J212" s="275"/>
      <c r="K212" s="275"/>
      <c r="L212" s="275"/>
      <c r="M212" s="252"/>
      <c r="N212" s="252"/>
      <c r="O212" s="276"/>
      <c r="P212" s="277"/>
    </row>
    <row r="213" spans="1:16" ht="12.75" customHeight="1">
      <c r="A213" s="28"/>
      <c r="B213" s="273"/>
      <c r="C213" s="252"/>
      <c r="D213" s="274"/>
      <c r="E213" s="253"/>
      <c r="F213" s="253"/>
      <c r="G213" s="275"/>
      <c r="H213" s="275"/>
      <c r="I213" s="275"/>
      <c r="J213" s="275"/>
      <c r="K213" s="275"/>
      <c r="L213" s="275"/>
      <c r="M213" s="252"/>
      <c r="N213" s="252"/>
      <c r="O213" s="276"/>
      <c r="P213" s="277"/>
    </row>
    <row r="214" spans="1:16" ht="12.75" customHeight="1">
      <c r="A214" s="252"/>
      <c r="B214" s="42"/>
      <c r="C214" s="41"/>
      <c r="D214" s="43"/>
      <c r="E214" s="44"/>
      <c r="F214" s="44"/>
      <c r="G214" s="45"/>
      <c r="H214" s="45"/>
      <c r="I214" s="45"/>
      <c r="J214" s="45"/>
      <c r="K214" s="45"/>
      <c r="L214" s="1"/>
      <c r="M214" s="1"/>
      <c r="N214" s="1"/>
      <c r="O214" s="1"/>
      <c r="P214" s="1"/>
    </row>
    <row r="215" spans="1:16" ht="12.75" customHeight="1">
      <c r="A215" s="252"/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21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</row>
    <row r="519" spans="1:16" ht="12.75" customHeight="1">
      <c r="A519" s="1"/>
    </row>
    <row r="520" spans="1:16" ht="12.75" customHeight="1">
      <c r="A520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44777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94" t="s">
        <v>16</v>
      </c>
      <c r="B8" s="396"/>
      <c r="C8" s="400" t="s">
        <v>20</v>
      </c>
      <c r="D8" s="400" t="s">
        <v>21</v>
      </c>
      <c r="E8" s="391" t="s">
        <v>22</v>
      </c>
      <c r="F8" s="392"/>
      <c r="G8" s="393"/>
      <c r="H8" s="391" t="s">
        <v>23</v>
      </c>
      <c r="I8" s="392"/>
      <c r="J8" s="393"/>
      <c r="K8" s="23"/>
      <c r="L8" s="50"/>
      <c r="M8" s="50"/>
      <c r="N8" s="1"/>
      <c r="O8" s="1"/>
    </row>
    <row r="9" spans="1:15" ht="36" customHeight="1">
      <c r="A9" s="398"/>
      <c r="B9" s="399"/>
      <c r="C9" s="399"/>
      <c r="D9" s="39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17388.150000000001</v>
      </c>
      <c r="D10" s="32">
        <v>17340.5</v>
      </c>
      <c r="E10" s="32">
        <v>17273.5</v>
      </c>
      <c r="F10" s="32">
        <v>17158.849999999999</v>
      </c>
      <c r="G10" s="32">
        <v>17091.849999999999</v>
      </c>
      <c r="H10" s="32">
        <v>17455.150000000001</v>
      </c>
      <c r="I10" s="32">
        <v>17522.150000000001</v>
      </c>
      <c r="J10" s="32">
        <v>17636.800000000003</v>
      </c>
      <c r="K10" s="34">
        <v>17407.5</v>
      </c>
      <c r="L10" s="34">
        <v>17225.849999999999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37989.25</v>
      </c>
      <c r="D11" s="37">
        <v>37916.933333333334</v>
      </c>
      <c r="E11" s="37">
        <v>37765.26666666667</v>
      </c>
      <c r="F11" s="37">
        <v>37541.283333333333</v>
      </c>
      <c r="G11" s="37">
        <v>37389.616666666669</v>
      </c>
      <c r="H11" s="37">
        <v>38140.916666666672</v>
      </c>
      <c r="I11" s="37">
        <v>38292.583333333328</v>
      </c>
      <c r="J11" s="37">
        <v>38516.566666666673</v>
      </c>
      <c r="K11" s="28">
        <v>38068.6</v>
      </c>
      <c r="L11" s="28">
        <v>37692.949999999997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2589</v>
      </c>
      <c r="D12" s="37">
        <v>2590.1833333333334</v>
      </c>
      <c r="E12" s="37">
        <v>2562.2666666666669</v>
      </c>
      <c r="F12" s="37">
        <v>2535.5333333333333</v>
      </c>
      <c r="G12" s="37">
        <v>2507.6166666666668</v>
      </c>
      <c r="H12" s="37">
        <v>2616.916666666667</v>
      </c>
      <c r="I12" s="37">
        <v>2644.833333333333</v>
      </c>
      <c r="J12" s="37">
        <v>2671.5666666666671</v>
      </c>
      <c r="K12" s="28">
        <v>2618.1</v>
      </c>
      <c r="L12" s="28">
        <v>2563.4499999999998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4971</v>
      </c>
      <c r="D13" s="37">
        <v>4965.666666666667</v>
      </c>
      <c r="E13" s="37">
        <v>4929.1833333333343</v>
      </c>
      <c r="F13" s="37">
        <v>4887.3666666666677</v>
      </c>
      <c r="G13" s="37">
        <v>4850.883333333335</v>
      </c>
      <c r="H13" s="37">
        <v>5007.4833333333336</v>
      </c>
      <c r="I13" s="37">
        <v>5043.9666666666653</v>
      </c>
      <c r="J13" s="37">
        <v>5085.7833333333328</v>
      </c>
      <c r="K13" s="28">
        <v>5002.1499999999996</v>
      </c>
      <c r="L13" s="28">
        <v>4923.8500000000004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29416.95</v>
      </c>
      <c r="D14" s="37">
        <v>29266.733333333337</v>
      </c>
      <c r="E14" s="37">
        <v>29080.116666666676</v>
      </c>
      <c r="F14" s="37">
        <v>28743.28333333334</v>
      </c>
      <c r="G14" s="37">
        <v>28556.666666666679</v>
      </c>
      <c r="H14" s="37">
        <v>29603.566666666673</v>
      </c>
      <c r="I14" s="37">
        <v>29790.183333333334</v>
      </c>
      <c r="J14" s="37">
        <v>30127.01666666667</v>
      </c>
      <c r="K14" s="28">
        <v>29453.35</v>
      </c>
      <c r="L14" s="28">
        <v>28929.9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4069.95</v>
      </c>
      <c r="D15" s="37">
        <v>4072.3833333333332</v>
      </c>
      <c r="E15" s="37">
        <v>4026.7166666666662</v>
      </c>
      <c r="F15" s="37">
        <v>3983.4833333333331</v>
      </c>
      <c r="G15" s="37">
        <v>3937.8166666666662</v>
      </c>
      <c r="H15" s="37">
        <v>4115.6166666666668</v>
      </c>
      <c r="I15" s="37">
        <v>4161.2833333333328</v>
      </c>
      <c r="J15" s="37">
        <v>4204.5166666666664</v>
      </c>
      <c r="K15" s="28">
        <v>4118.05</v>
      </c>
      <c r="L15" s="28">
        <v>4029.15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8219.0499999999993</v>
      </c>
      <c r="D16" s="37">
        <v>8232.8666666666668</v>
      </c>
      <c r="E16" s="37">
        <v>8146.0333333333328</v>
      </c>
      <c r="F16" s="37">
        <v>8073.0166666666664</v>
      </c>
      <c r="G16" s="37">
        <v>7986.1833333333325</v>
      </c>
      <c r="H16" s="37">
        <v>8305.8833333333332</v>
      </c>
      <c r="I16" s="37">
        <v>8392.7166666666653</v>
      </c>
      <c r="J16" s="37">
        <v>8465.7333333333336</v>
      </c>
      <c r="K16" s="28">
        <v>8319.7000000000007</v>
      </c>
      <c r="L16" s="28">
        <v>8159.85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2671.6</v>
      </c>
      <c r="D17" s="37">
        <v>2702.1166666666668</v>
      </c>
      <c r="E17" s="37">
        <v>2636.2333333333336</v>
      </c>
      <c r="F17" s="37">
        <v>2600.8666666666668</v>
      </c>
      <c r="G17" s="37">
        <v>2534.9833333333336</v>
      </c>
      <c r="H17" s="37">
        <v>2737.4833333333336</v>
      </c>
      <c r="I17" s="37">
        <v>2803.3666666666668</v>
      </c>
      <c r="J17" s="37">
        <v>2838.7333333333336</v>
      </c>
      <c r="K17" s="28">
        <v>2768</v>
      </c>
      <c r="L17" s="28">
        <v>2666.75</v>
      </c>
      <c r="M17" s="28">
        <v>4.6165599999999998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2236.4</v>
      </c>
      <c r="D18" s="37">
        <v>2227.3833333333337</v>
      </c>
      <c r="E18" s="37">
        <v>2213.2166666666672</v>
      </c>
      <c r="F18" s="37">
        <v>2190.0333333333333</v>
      </c>
      <c r="G18" s="37">
        <v>2175.8666666666668</v>
      </c>
      <c r="H18" s="37">
        <v>2250.5666666666675</v>
      </c>
      <c r="I18" s="37">
        <v>2264.7333333333345</v>
      </c>
      <c r="J18" s="37">
        <v>2287.9166666666679</v>
      </c>
      <c r="K18" s="28">
        <v>2241.5500000000002</v>
      </c>
      <c r="L18" s="28">
        <v>2204.1999999999998</v>
      </c>
      <c r="M18" s="28">
        <v>2.88612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609.6</v>
      </c>
      <c r="D19" s="37">
        <v>611.16666666666663</v>
      </c>
      <c r="E19" s="37">
        <v>598.93333333333328</v>
      </c>
      <c r="F19" s="37">
        <v>588.26666666666665</v>
      </c>
      <c r="G19" s="37">
        <v>576.0333333333333</v>
      </c>
      <c r="H19" s="37">
        <v>621.83333333333326</v>
      </c>
      <c r="I19" s="37">
        <v>634.06666666666661</v>
      </c>
      <c r="J19" s="37">
        <v>644.73333333333323</v>
      </c>
      <c r="K19" s="28">
        <v>623.4</v>
      </c>
      <c r="L19" s="28">
        <v>600.5</v>
      </c>
      <c r="M19" s="28">
        <v>18.76962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20621.45</v>
      </c>
      <c r="D20" s="37">
        <v>20453.816666666666</v>
      </c>
      <c r="E20" s="37">
        <v>20177.633333333331</v>
      </c>
      <c r="F20" s="37">
        <v>19733.816666666666</v>
      </c>
      <c r="G20" s="37">
        <v>19457.633333333331</v>
      </c>
      <c r="H20" s="37">
        <v>20897.633333333331</v>
      </c>
      <c r="I20" s="37">
        <v>21173.816666666666</v>
      </c>
      <c r="J20" s="37">
        <v>21617.633333333331</v>
      </c>
      <c r="K20" s="28">
        <v>20730</v>
      </c>
      <c r="L20" s="28">
        <v>20010</v>
      </c>
      <c r="M20" s="28">
        <v>0.20655999999999999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2711.4</v>
      </c>
      <c r="D21" s="37">
        <v>2699.8666666666663</v>
      </c>
      <c r="E21" s="37">
        <v>2682.7333333333327</v>
      </c>
      <c r="F21" s="37">
        <v>2654.0666666666662</v>
      </c>
      <c r="G21" s="37">
        <v>2636.9333333333325</v>
      </c>
      <c r="H21" s="37">
        <v>2728.5333333333328</v>
      </c>
      <c r="I21" s="37">
        <v>2745.666666666667</v>
      </c>
      <c r="J21" s="37">
        <v>2774.333333333333</v>
      </c>
      <c r="K21" s="28">
        <v>2717</v>
      </c>
      <c r="L21" s="28">
        <v>2671.2</v>
      </c>
      <c r="M21" s="28">
        <v>8.1583100000000002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2204.6</v>
      </c>
      <c r="D22" s="37">
        <v>2228.4166666666665</v>
      </c>
      <c r="E22" s="37">
        <v>2145.1833333333329</v>
      </c>
      <c r="F22" s="37">
        <v>2085.7666666666664</v>
      </c>
      <c r="G22" s="37">
        <v>2002.5333333333328</v>
      </c>
      <c r="H22" s="37">
        <v>2287.833333333333</v>
      </c>
      <c r="I22" s="37">
        <v>2371.0666666666666</v>
      </c>
      <c r="J22" s="37">
        <v>2430.4833333333331</v>
      </c>
      <c r="K22" s="28">
        <v>2311.65</v>
      </c>
      <c r="L22" s="28">
        <v>2169</v>
      </c>
      <c r="M22" s="28">
        <v>23.07959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807.2</v>
      </c>
      <c r="D23" s="37">
        <v>804.15</v>
      </c>
      <c r="E23" s="37">
        <v>798.4</v>
      </c>
      <c r="F23" s="37">
        <v>789.6</v>
      </c>
      <c r="G23" s="37">
        <v>783.85</v>
      </c>
      <c r="H23" s="37">
        <v>812.94999999999993</v>
      </c>
      <c r="I23" s="37">
        <v>818.69999999999993</v>
      </c>
      <c r="J23" s="37">
        <v>827.49999999999989</v>
      </c>
      <c r="K23" s="28">
        <v>809.9</v>
      </c>
      <c r="L23" s="28">
        <v>795.35</v>
      </c>
      <c r="M23" s="28">
        <v>33.26267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3269.95</v>
      </c>
      <c r="D24" s="37">
        <v>3126.65</v>
      </c>
      <c r="E24" s="37">
        <v>2954.3</v>
      </c>
      <c r="F24" s="37">
        <v>2638.65</v>
      </c>
      <c r="G24" s="37">
        <v>2466.3000000000002</v>
      </c>
      <c r="H24" s="37">
        <v>3442.3</v>
      </c>
      <c r="I24" s="37">
        <v>3614.6499999999996</v>
      </c>
      <c r="J24" s="37">
        <v>3930.3</v>
      </c>
      <c r="K24" s="28">
        <v>3299</v>
      </c>
      <c r="L24" s="28">
        <v>2811</v>
      </c>
      <c r="M24" s="28">
        <v>3.3667799999999999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3505.35</v>
      </c>
      <c r="D25" s="37">
        <v>3487.9666666666672</v>
      </c>
      <c r="E25" s="37">
        <v>3437.9333333333343</v>
      </c>
      <c r="F25" s="37">
        <v>3370.5166666666673</v>
      </c>
      <c r="G25" s="37">
        <v>3320.4833333333345</v>
      </c>
      <c r="H25" s="37">
        <v>3555.3833333333341</v>
      </c>
      <c r="I25" s="37">
        <v>3605.416666666667</v>
      </c>
      <c r="J25" s="37">
        <v>3672.8333333333339</v>
      </c>
      <c r="K25" s="28">
        <v>3538</v>
      </c>
      <c r="L25" s="28">
        <v>3420.55</v>
      </c>
      <c r="M25" s="28">
        <v>5.2200699999999998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106.15</v>
      </c>
      <c r="D26" s="37">
        <v>106.91666666666667</v>
      </c>
      <c r="E26" s="37">
        <v>104.23333333333335</v>
      </c>
      <c r="F26" s="37">
        <v>102.31666666666668</v>
      </c>
      <c r="G26" s="37">
        <v>99.633333333333354</v>
      </c>
      <c r="H26" s="37">
        <v>108.83333333333334</v>
      </c>
      <c r="I26" s="37">
        <v>111.51666666666665</v>
      </c>
      <c r="J26" s="37">
        <v>113.43333333333334</v>
      </c>
      <c r="K26" s="28">
        <v>109.6</v>
      </c>
      <c r="L26" s="28">
        <v>105</v>
      </c>
      <c r="M26" s="28">
        <v>83.505719999999997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279.14999999999998</v>
      </c>
      <c r="D27" s="37">
        <v>279.58333333333331</v>
      </c>
      <c r="E27" s="37">
        <v>275.36666666666662</v>
      </c>
      <c r="F27" s="37">
        <v>271.58333333333331</v>
      </c>
      <c r="G27" s="37">
        <v>267.36666666666662</v>
      </c>
      <c r="H27" s="37">
        <v>283.36666666666662</v>
      </c>
      <c r="I27" s="37">
        <v>287.58333333333331</v>
      </c>
      <c r="J27" s="37">
        <v>291.36666666666662</v>
      </c>
      <c r="K27" s="28">
        <v>283.8</v>
      </c>
      <c r="L27" s="28">
        <v>275.8</v>
      </c>
      <c r="M27" s="28">
        <v>25.074549999999999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692.9</v>
      </c>
      <c r="D28" s="37">
        <v>696.61666666666667</v>
      </c>
      <c r="E28" s="37">
        <v>686.2833333333333</v>
      </c>
      <c r="F28" s="37">
        <v>679.66666666666663</v>
      </c>
      <c r="G28" s="37">
        <v>669.33333333333326</v>
      </c>
      <c r="H28" s="37">
        <v>703.23333333333335</v>
      </c>
      <c r="I28" s="37">
        <v>713.56666666666661</v>
      </c>
      <c r="J28" s="37">
        <v>720.18333333333339</v>
      </c>
      <c r="K28" s="28">
        <v>706.95</v>
      </c>
      <c r="L28" s="28">
        <v>690</v>
      </c>
      <c r="M28" s="28">
        <v>0.91035999999999995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3105.9</v>
      </c>
      <c r="D29" s="37">
        <v>3115.9333333333338</v>
      </c>
      <c r="E29" s="37">
        <v>3039.0666666666675</v>
      </c>
      <c r="F29" s="37">
        <v>2972.2333333333336</v>
      </c>
      <c r="G29" s="37">
        <v>2895.3666666666672</v>
      </c>
      <c r="H29" s="37">
        <v>3182.7666666666678</v>
      </c>
      <c r="I29" s="37">
        <v>3259.6333333333337</v>
      </c>
      <c r="J29" s="37">
        <v>3326.4666666666681</v>
      </c>
      <c r="K29" s="28">
        <v>3192.8</v>
      </c>
      <c r="L29" s="28">
        <v>3049.1</v>
      </c>
      <c r="M29" s="28">
        <v>3.3359299999999998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381.75</v>
      </c>
      <c r="D30" s="37">
        <v>380.2166666666667</v>
      </c>
      <c r="E30" s="37">
        <v>378.03333333333342</v>
      </c>
      <c r="F30" s="37">
        <v>374.31666666666672</v>
      </c>
      <c r="G30" s="37">
        <v>372.13333333333344</v>
      </c>
      <c r="H30" s="37">
        <v>383.93333333333339</v>
      </c>
      <c r="I30" s="37">
        <v>386.11666666666667</v>
      </c>
      <c r="J30" s="37">
        <v>389.83333333333337</v>
      </c>
      <c r="K30" s="28">
        <v>382.4</v>
      </c>
      <c r="L30" s="28">
        <v>376.5</v>
      </c>
      <c r="M30" s="28">
        <v>48.715949999999999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4310.05</v>
      </c>
      <c r="D31" s="37">
        <v>4325.6333333333332</v>
      </c>
      <c r="E31" s="37">
        <v>4264.5166666666664</v>
      </c>
      <c r="F31" s="37">
        <v>4218.9833333333336</v>
      </c>
      <c r="G31" s="37">
        <v>4157.8666666666668</v>
      </c>
      <c r="H31" s="37">
        <v>4371.1666666666661</v>
      </c>
      <c r="I31" s="37">
        <v>4432.2833333333328</v>
      </c>
      <c r="J31" s="37">
        <v>4477.8166666666657</v>
      </c>
      <c r="K31" s="28">
        <v>4386.75</v>
      </c>
      <c r="L31" s="28">
        <v>4280.1000000000004</v>
      </c>
      <c r="M31" s="28">
        <v>3.6794899999999999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228.5</v>
      </c>
      <c r="D32" s="37">
        <v>226.93333333333331</v>
      </c>
      <c r="E32" s="37">
        <v>224.71666666666661</v>
      </c>
      <c r="F32" s="37">
        <v>220.93333333333331</v>
      </c>
      <c r="G32" s="37">
        <v>218.71666666666661</v>
      </c>
      <c r="H32" s="37">
        <v>230.71666666666661</v>
      </c>
      <c r="I32" s="37">
        <v>232.93333333333331</v>
      </c>
      <c r="J32" s="37">
        <v>236.71666666666661</v>
      </c>
      <c r="K32" s="28">
        <v>229.15</v>
      </c>
      <c r="L32" s="28">
        <v>223.15</v>
      </c>
      <c r="M32" s="28">
        <v>19.05742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148.5</v>
      </c>
      <c r="D33" s="37">
        <v>147.51666666666668</v>
      </c>
      <c r="E33" s="37">
        <v>145.93333333333337</v>
      </c>
      <c r="F33" s="37">
        <v>143.36666666666667</v>
      </c>
      <c r="G33" s="37">
        <v>141.78333333333336</v>
      </c>
      <c r="H33" s="37">
        <v>150.08333333333337</v>
      </c>
      <c r="I33" s="37">
        <v>151.66666666666669</v>
      </c>
      <c r="J33" s="37">
        <v>154.23333333333338</v>
      </c>
      <c r="K33" s="28">
        <v>149.1</v>
      </c>
      <c r="L33" s="28">
        <v>144.94999999999999</v>
      </c>
      <c r="M33" s="28">
        <v>163.99025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3439.65</v>
      </c>
      <c r="D34" s="37">
        <v>3419.6333333333332</v>
      </c>
      <c r="E34" s="37">
        <v>3391.2666666666664</v>
      </c>
      <c r="F34" s="37">
        <v>3342.8833333333332</v>
      </c>
      <c r="G34" s="37">
        <v>3314.5166666666664</v>
      </c>
      <c r="H34" s="37">
        <v>3468.0166666666664</v>
      </c>
      <c r="I34" s="37">
        <v>3496.3833333333332</v>
      </c>
      <c r="J34" s="37">
        <v>3544.7666666666664</v>
      </c>
      <c r="K34" s="28">
        <v>3448</v>
      </c>
      <c r="L34" s="28">
        <v>3371.25</v>
      </c>
      <c r="M34" s="28">
        <v>11.690049999999999</v>
      </c>
      <c r="N34" s="1"/>
      <c r="O34" s="1"/>
    </row>
    <row r="35" spans="1:15" ht="12.75" customHeight="1">
      <c r="A35" s="53">
        <v>26</v>
      </c>
      <c r="B35" s="28" t="s">
        <v>302</v>
      </c>
      <c r="C35" s="28">
        <v>1884.6</v>
      </c>
      <c r="D35" s="37">
        <v>1878.6000000000001</v>
      </c>
      <c r="E35" s="37">
        <v>1863.7500000000002</v>
      </c>
      <c r="F35" s="37">
        <v>1842.9</v>
      </c>
      <c r="G35" s="37">
        <v>1828.0500000000002</v>
      </c>
      <c r="H35" s="37">
        <v>1899.4500000000003</v>
      </c>
      <c r="I35" s="37">
        <v>1914.3000000000002</v>
      </c>
      <c r="J35" s="37">
        <v>1935.1500000000003</v>
      </c>
      <c r="K35" s="28">
        <v>1893.45</v>
      </c>
      <c r="L35" s="28">
        <v>1857.75</v>
      </c>
      <c r="M35" s="28">
        <v>3.3271199999999999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557.20000000000005</v>
      </c>
      <c r="D36" s="37">
        <v>560.58333333333337</v>
      </c>
      <c r="E36" s="37">
        <v>549.61666666666679</v>
      </c>
      <c r="F36" s="37">
        <v>542.03333333333342</v>
      </c>
      <c r="G36" s="37">
        <v>531.06666666666683</v>
      </c>
      <c r="H36" s="37">
        <v>568.16666666666674</v>
      </c>
      <c r="I36" s="37">
        <v>579.13333333333321</v>
      </c>
      <c r="J36" s="37">
        <v>586.7166666666667</v>
      </c>
      <c r="K36" s="28">
        <v>571.54999999999995</v>
      </c>
      <c r="L36" s="28">
        <v>553</v>
      </c>
      <c r="M36" s="28">
        <v>20.138349999999999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4253.1499999999996</v>
      </c>
      <c r="D37" s="37">
        <v>4243.75</v>
      </c>
      <c r="E37" s="37">
        <v>4189.5</v>
      </c>
      <c r="F37" s="37">
        <v>4125.8500000000004</v>
      </c>
      <c r="G37" s="37">
        <v>4071.6000000000004</v>
      </c>
      <c r="H37" s="37">
        <v>4307.3999999999996</v>
      </c>
      <c r="I37" s="37">
        <v>4361.6499999999996</v>
      </c>
      <c r="J37" s="37">
        <v>4425.2999999999993</v>
      </c>
      <c r="K37" s="28">
        <v>4298</v>
      </c>
      <c r="L37" s="28">
        <v>4180.1000000000004</v>
      </c>
      <c r="M37" s="28">
        <v>2.89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730.5</v>
      </c>
      <c r="D38" s="37">
        <v>732.16666666666663</v>
      </c>
      <c r="E38" s="37">
        <v>725.83333333333326</v>
      </c>
      <c r="F38" s="37">
        <v>721.16666666666663</v>
      </c>
      <c r="G38" s="37">
        <v>714.83333333333326</v>
      </c>
      <c r="H38" s="37">
        <v>736.83333333333326</v>
      </c>
      <c r="I38" s="37">
        <v>743.16666666666652</v>
      </c>
      <c r="J38" s="37">
        <v>747.83333333333326</v>
      </c>
      <c r="K38" s="28">
        <v>738.5</v>
      </c>
      <c r="L38" s="28">
        <v>727.5</v>
      </c>
      <c r="M38" s="28">
        <v>94.587609999999998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4003.45</v>
      </c>
      <c r="D39" s="37">
        <v>3992.1666666666665</v>
      </c>
      <c r="E39" s="37">
        <v>3974.333333333333</v>
      </c>
      <c r="F39" s="37">
        <v>3945.2166666666667</v>
      </c>
      <c r="G39" s="37">
        <v>3927.3833333333332</v>
      </c>
      <c r="H39" s="37">
        <v>4021.2833333333328</v>
      </c>
      <c r="I39" s="37">
        <v>4039.1166666666659</v>
      </c>
      <c r="J39" s="37">
        <v>4068.2333333333327</v>
      </c>
      <c r="K39" s="28">
        <v>4010</v>
      </c>
      <c r="L39" s="28">
        <v>3963.05</v>
      </c>
      <c r="M39" s="28">
        <v>3.1235499999999998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7296.35</v>
      </c>
      <c r="D40" s="37">
        <v>7296.916666666667</v>
      </c>
      <c r="E40" s="37">
        <v>7217.4333333333343</v>
      </c>
      <c r="F40" s="37">
        <v>7138.5166666666673</v>
      </c>
      <c r="G40" s="37">
        <v>7059.0333333333347</v>
      </c>
      <c r="H40" s="37">
        <v>7375.8333333333339</v>
      </c>
      <c r="I40" s="37">
        <v>7455.3166666666657</v>
      </c>
      <c r="J40" s="37">
        <v>7534.2333333333336</v>
      </c>
      <c r="K40" s="28">
        <v>7376.4</v>
      </c>
      <c r="L40" s="28">
        <v>7218</v>
      </c>
      <c r="M40" s="28">
        <v>12.186210000000001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15243.9</v>
      </c>
      <c r="D41" s="37">
        <v>15232.416666666666</v>
      </c>
      <c r="E41" s="37">
        <v>15126.833333333332</v>
      </c>
      <c r="F41" s="37">
        <v>15009.766666666666</v>
      </c>
      <c r="G41" s="37">
        <v>14904.183333333332</v>
      </c>
      <c r="H41" s="37">
        <v>15349.483333333332</v>
      </c>
      <c r="I41" s="37">
        <v>15455.066666666664</v>
      </c>
      <c r="J41" s="37">
        <v>15572.133333333331</v>
      </c>
      <c r="K41" s="28">
        <v>15338</v>
      </c>
      <c r="L41" s="28">
        <v>15115.35</v>
      </c>
      <c r="M41" s="28">
        <v>3.0964999999999998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5280.85</v>
      </c>
      <c r="D42" s="37">
        <v>5280.4333333333334</v>
      </c>
      <c r="E42" s="37">
        <v>5242.8666666666668</v>
      </c>
      <c r="F42" s="37">
        <v>5204.8833333333332</v>
      </c>
      <c r="G42" s="37">
        <v>5167.3166666666666</v>
      </c>
      <c r="H42" s="37">
        <v>5318.416666666667</v>
      </c>
      <c r="I42" s="37">
        <v>5355.9833333333345</v>
      </c>
      <c r="J42" s="37">
        <v>5393.9666666666672</v>
      </c>
      <c r="K42" s="28">
        <v>5318</v>
      </c>
      <c r="L42" s="28">
        <v>5242.45</v>
      </c>
      <c r="M42" s="28">
        <v>0.26182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2389</v>
      </c>
      <c r="D43" s="37">
        <v>2404.5166666666669</v>
      </c>
      <c r="E43" s="37">
        <v>2359.4833333333336</v>
      </c>
      <c r="F43" s="37">
        <v>2329.9666666666667</v>
      </c>
      <c r="G43" s="37">
        <v>2284.9333333333334</v>
      </c>
      <c r="H43" s="37">
        <v>2434.0333333333338</v>
      </c>
      <c r="I43" s="37">
        <v>2479.0666666666675</v>
      </c>
      <c r="J43" s="37">
        <v>2508.5833333333339</v>
      </c>
      <c r="K43" s="28">
        <v>2449.5500000000002</v>
      </c>
      <c r="L43" s="28">
        <v>2375</v>
      </c>
      <c r="M43" s="28">
        <v>3.9473799999999999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284.10000000000002</v>
      </c>
      <c r="D44" s="37">
        <v>286.2166666666667</v>
      </c>
      <c r="E44" s="37">
        <v>278.43333333333339</v>
      </c>
      <c r="F44" s="37">
        <v>272.76666666666671</v>
      </c>
      <c r="G44" s="37">
        <v>264.98333333333341</v>
      </c>
      <c r="H44" s="37">
        <v>291.88333333333338</v>
      </c>
      <c r="I44" s="37">
        <v>299.66666666666669</v>
      </c>
      <c r="J44" s="37">
        <v>305.33333333333337</v>
      </c>
      <c r="K44" s="28">
        <v>294</v>
      </c>
      <c r="L44" s="28">
        <v>280.55</v>
      </c>
      <c r="M44" s="28">
        <v>163.17855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121.05</v>
      </c>
      <c r="D45" s="37">
        <v>120.86666666666667</v>
      </c>
      <c r="E45" s="37">
        <v>119.33333333333334</v>
      </c>
      <c r="F45" s="37">
        <v>117.61666666666667</v>
      </c>
      <c r="G45" s="37">
        <v>116.08333333333334</v>
      </c>
      <c r="H45" s="37">
        <v>122.58333333333334</v>
      </c>
      <c r="I45" s="37">
        <v>124.11666666666667</v>
      </c>
      <c r="J45" s="37">
        <v>125.83333333333334</v>
      </c>
      <c r="K45" s="28">
        <v>122.4</v>
      </c>
      <c r="L45" s="28">
        <v>119.15</v>
      </c>
      <c r="M45" s="28">
        <v>238.38755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49.3</v>
      </c>
      <c r="D46" s="37">
        <v>49.449999999999996</v>
      </c>
      <c r="E46" s="37">
        <v>48.699999999999989</v>
      </c>
      <c r="F46" s="37">
        <v>48.099999999999994</v>
      </c>
      <c r="G46" s="37">
        <v>47.349999999999987</v>
      </c>
      <c r="H46" s="37">
        <v>50.04999999999999</v>
      </c>
      <c r="I46" s="37">
        <v>50.800000000000004</v>
      </c>
      <c r="J46" s="37">
        <v>51.399999999999991</v>
      </c>
      <c r="K46" s="28">
        <v>50.2</v>
      </c>
      <c r="L46" s="28">
        <v>48.85</v>
      </c>
      <c r="M46" s="28">
        <v>33.24877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1977.55</v>
      </c>
      <c r="D47" s="37">
        <v>1969.95</v>
      </c>
      <c r="E47" s="37">
        <v>1939.75</v>
      </c>
      <c r="F47" s="37">
        <v>1901.95</v>
      </c>
      <c r="G47" s="37">
        <v>1871.75</v>
      </c>
      <c r="H47" s="37">
        <v>2007.75</v>
      </c>
      <c r="I47" s="37">
        <v>2037.9500000000003</v>
      </c>
      <c r="J47" s="37">
        <v>2075.75</v>
      </c>
      <c r="K47" s="28">
        <v>2000.15</v>
      </c>
      <c r="L47" s="28">
        <v>1932.15</v>
      </c>
      <c r="M47" s="28">
        <v>3.73312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657.35</v>
      </c>
      <c r="D48" s="37">
        <v>653.04999999999995</v>
      </c>
      <c r="E48" s="37">
        <v>646.34999999999991</v>
      </c>
      <c r="F48" s="37">
        <v>635.34999999999991</v>
      </c>
      <c r="G48" s="37">
        <v>628.64999999999986</v>
      </c>
      <c r="H48" s="37">
        <v>664.05</v>
      </c>
      <c r="I48" s="37">
        <v>670.75</v>
      </c>
      <c r="J48" s="37">
        <v>681.75</v>
      </c>
      <c r="K48" s="28">
        <v>659.75</v>
      </c>
      <c r="L48" s="28">
        <v>642.04999999999995</v>
      </c>
      <c r="M48" s="28">
        <v>11.485989999999999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276.85000000000002</v>
      </c>
      <c r="D49" s="37">
        <v>278.31666666666666</v>
      </c>
      <c r="E49" s="37">
        <v>272.5333333333333</v>
      </c>
      <c r="F49" s="37">
        <v>268.21666666666664</v>
      </c>
      <c r="G49" s="37">
        <v>262.43333333333328</v>
      </c>
      <c r="H49" s="37">
        <v>282.63333333333333</v>
      </c>
      <c r="I49" s="37">
        <v>288.41666666666674</v>
      </c>
      <c r="J49" s="37">
        <v>292.73333333333335</v>
      </c>
      <c r="K49" s="28">
        <v>284.10000000000002</v>
      </c>
      <c r="L49" s="28">
        <v>274</v>
      </c>
      <c r="M49" s="28">
        <v>52.334180000000003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726.85</v>
      </c>
      <c r="D50" s="37">
        <v>730.06666666666661</v>
      </c>
      <c r="E50" s="37">
        <v>713.38333333333321</v>
      </c>
      <c r="F50" s="37">
        <v>699.91666666666663</v>
      </c>
      <c r="G50" s="37">
        <v>683.23333333333323</v>
      </c>
      <c r="H50" s="37">
        <v>743.53333333333319</v>
      </c>
      <c r="I50" s="37">
        <v>760.21666666666658</v>
      </c>
      <c r="J50" s="37">
        <v>773.68333333333317</v>
      </c>
      <c r="K50" s="28">
        <v>746.75</v>
      </c>
      <c r="L50" s="28">
        <v>716.6</v>
      </c>
      <c r="M50" s="28">
        <v>19.87237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53.2</v>
      </c>
      <c r="D51" s="37">
        <v>53.449999999999996</v>
      </c>
      <c r="E51" s="37">
        <v>52.099999999999994</v>
      </c>
      <c r="F51" s="37">
        <v>51</v>
      </c>
      <c r="G51" s="37">
        <v>49.65</v>
      </c>
      <c r="H51" s="37">
        <v>54.54999999999999</v>
      </c>
      <c r="I51" s="37">
        <v>55.9</v>
      </c>
      <c r="J51" s="37">
        <v>56.999999999999986</v>
      </c>
      <c r="K51" s="28">
        <v>54.8</v>
      </c>
      <c r="L51" s="28">
        <v>52.35</v>
      </c>
      <c r="M51" s="28">
        <v>215.85274000000001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333.9</v>
      </c>
      <c r="D52" s="37">
        <v>333.84999999999997</v>
      </c>
      <c r="E52" s="37">
        <v>330.34999999999991</v>
      </c>
      <c r="F52" s="37">
        <v>326.79999999999995</v>
      </c>
      <c r="G52" s="37">
        <v>323.2999999999999</v>
      </c>
      <c r="H52" s="37">
        <v>337.39999999999992</v>
      </c>
      <c r="I52" s="37">
        <v>340.90000000000003</v>
      </c>
      <c r="J52" s="37">
        <v>344.44999999999993</v>
      </c>
      <c r="K52" s="28">
        <v>337.35</v>
      </c>
      <c r="L52" s="28">
        <v>330.3</v>
      </c>
      <c r="M52" s="28">
        <v>20.396650000000001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693.15</v>
      </c>
      <c r="D53" s="37">
        <v>692.33333333333337</v>
      </c>
      <c r="E53" s="37">
        <v>687.81666666666672</v>
      </c>
      <c r="F53" s="37">
        <v>682.48333333333335</v>
      </c>
      <c r="G53" s="37">
        <v>677.9666666666667</v>
      </c>
      <c r="H53" s="37">
        <v>697.66666666666674</v>
      </c>
      <c r="I53" s="37">
        <v>702.18333333333339</v>
      </c>
      <c r="J53" s="37">
        <v>707.51666666666677</v>
      </c>
      <c r="K53" s="28">
        <v>696.85</v>
      </c>
      <c r="L53" s="28">
        <v>687</v>
      </c>
      <c r="M53" s="28">
        <v>52.372500000000002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308.39999999999998</v>
      </c>
      <c r="D54" s="37">
        <v>308.7833333333333</v>
      </c>
      <c r="E54" s="37">
        <v>305.61666666666662</v>
      </c>
      <c r="F54" s="37">
        <v>302.83333333333331</v>
      </c>
      <c r="G54" s="37">
        <v>299.66666666666663</v>
      </c>
      <c r="H54" s="37">
        <v>311.56666666666661</v>
      </c>
      <c r="I54" s="37">
        <v>314.73333333333335</v>
      </c>
      <c r="J54" s="37">
        <v>317.51666666666659</v>
      </c>
      <c r="K54" s="28">
        <v>311.95</v>
      </c>
      <c r="L54" s="28">
        <v>306</v>
      </c>
      <c r="M54" s="28">
        <v>16.05452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17299.849999999999</v>
      </c>
      <c r="D55" s="37">
        <v>17496.600000000002</v>
      </c>
      <c r="E55" s="37">
        <v>16804.250000000004</v>
      </c>
      <c r="F55" s="37">
        <v>16308.650000000001</v>
      </c>
      <c r="G55" s="37">
        <v>15616.300000000003</v>
      </c>
      <c r="H55" s="37">
        <v>17992.200000000004</v>
      </c>
      <c r="I55" s="37">
        <v>18684.550000000003</v>
      </c>
      <c r="J55" s="37">
        <v>19180.150000000005</v>
      </c>
      <c r="K55" s="28">
        <v>18188.95</v>
      </c>
      <c r="L55" s="28">
        <v>17001</v>
      </c>
      <c r="M55" s="28">
        <v>1.6827700000000001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3770</v>
      </c>
      <c r="D56" s="37">
        <v>3763.1333333333337</v>
      </c>
      <c r="E56" s="37">
        <v>3732.9166666666674</v>
      </c>
      <c r="F56" s="37">
        <v>3695.8333333333339</v>
      </c>
      <c r="G56" s="37">
        <v>3665.6166666666677</v>
      </c>
      <c r="H56" s="37">
        <v>3800.2166666666672</v>
      </c>
      <c r="I56" s="37">
        <v>3830.4333333333334</v>
      </c>
      <c r="J56" s="37">
        <v>3867.5166666666669</v>
      </c>
      <c r="K56" s="28">
        <v>3793.35</v>
      </c>
      <c r="L56" s="28">
        <v>3726.05</v>
      </c>
      <c r="M56" s="28">
        <v>4.2808799999999998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231.95</v>
      </c>
      <c r="D57" s="37">
        <v>232.15</v>
      </c>
      <c r="E57" s="37">
        <v>229.8</v>
      </c>
      <c r="F57" s="37">
        <v>227.65</v>
      </c>
      <c r="G57" s="37">
        <v>225.3</v>
      </c>
      <c r="H57" s="37">
        <v>234.3</v>
      </c>
      <c r="I57" s="37">
        <v>236.64999999999998</v>
      </c>
      <c r="J57" s="37">
        <v>238.8</v>
      </c>
      <c r="K57" s="28">
        <v>234.5</v>
      </c>
      <c r="L57" s="28">
        <v>230</v>
      </c>
      <c r="M57" s="28">
        <v>77.76379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757.5</v>
      </c>
      <c r="D58" s="37">
        <v>750.94999999999993</v>
      </c>
      <c r="E58" s="37">
        <v>743.09999999999991</v>
      </c>
      <c r="F58" s="37">
        <v>728.69999999999993</v>
      </c>
      <c r="G58" s="37">
        <v>720.84999999999991</v>
      </c>
      <c r="H58" s="37">
        <v>765.34999999999991</v>
      </c>
      <c r="I58" s="37">
        <v>773.2</v>
      </c>
      <c r="J58" s="37">
        <v>787.59999999999991</v>
      </c>
      <c r="K58" s="28">
        <v>758.8</v>
      </c>
      <c r="L58" s="28">
        <v>736.55</v>
      </c>
      <c r="M58" s="28">
        <v>14.213190000000001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1011.85</v>
      </c>
      <c r="D59" s="37">
        <v>1015.0333333333333</v>
      </c>
      <c r="E59" s="37">
        <v>1001.3166666666666</v>
      </c>
      <c r="F59" s="37">
        <v>990.7833333333333</v>
      </c>
      <c r="G59" s="37">
        <v>977.06666666666661</v>
      </c>
      <c r="H59" s="37">
        <v>1025.5666666666666</v>
      </c>
      <c r="I59" s="37">
        <v>1039.2833333333333</v>
      </c>
      <c r="J59" s="37">
        <v>1049.8166666666666</v>
      </c>
      <c r="K59" s="28">
        <v>1028.75</v>
      </c>
      <c r="L59" s="28">
        <v>1004.5</v>
      </c>
      <c r="M59" s="28">
        <v>40.527630000000002</v>
      </c>
      <c r="N59" s="1"/>
      <c r="O59" s="1"/>
    </row>
    <row r="60" spans="1:15" ht="12.75" customHeight="1">
      <c r="A60" s="53">
        <v>51</v>
      </c>
      <c r="B60" s="28" t="s">
        <v>839</v>
      </c>
      <c r="C60" s="28">
        <v>1663.1</v>
      </c>
      <c r="D60" s="37">
        <v>1673.5166666666667</v>
      </c>
      <c r="E60" s="37">
        <v>1645.8833333333332</v>
      </c>
      <c r="F60" s="37">
        <v>1628.6666666666665</v>
      </c>
      <c r="G60" s="37">
        <v>1601.0333333333331</v>
      </c>
      <c r="H60" s="37">
        <v>1690.7333333333333</v>
      </c>
      <c r="I60" s="37">
        <v>1718.366666666667</v>
      </c>
      <c r="J60" s="37">
        <v>1735.5833333333335</v>
      </c>
      <c r="K60" s="28">
        <v>1701.15</v>
      </c>
      <c r="L60" s="28">
        <v>1656.3</v>
      </c>
      <c r="M60" s="28">
        <v>0.87748999999999999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212.1</v>
      </c>
      <c r="D61" s="37">
        <v>211.94999999999996</v>
      </c>
      <c r="E61" s="37">
        <v>208.94999999999993</v>
      </c>
      <c r="F61" s="37">
        <v>205.79999999999998</v>
      </c>
      <c r="G61" s="37">
        <v>202.79999999999995</v>
      </c>
      <c r="H61" s="37">
        <v>215.09999999999991</v>
      </c>
      <c r="I61" s="37">
        <v>218.09999999999997</v>
      </c>
      <c r="J61" s="37">
        <v>221.24999999999989</v>
      </c>
      <c r="K61" s="28">
        <v>214.95</v>
      </c>
      <c r="L61" s="28">
        <v>208.8</v>
      </c>
      <c r="M61" s="28">
        <v>99.499189999999999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3869.3</v>
      </c>
      <c r="D62" s="37">
        <v>3862.5166666666669</v>
      </c>
      <c r="E62" s="37">
        <v>3826.1333333333337</v>
      </c>
      <c r="F62" s="37">
        <v>3782.9666666666667</v>
      </c>
      <c r="G62" s="37">
        <v>3746.5833333333335</v>
      </c>
      <c r="H62" s="37">
        <v>3905.6833333333338</v>
      </c>
      <c r="I62" s="37">
        <v>3942.0666666666671</v>
      </c>
      <c r="J62" s="37">
        <v>3985.233333333334</v>
      </c>
      <c r="K62" s="28">
        <v>3898.9</v>
      </c>
      <c r="L62" s="28">
        <v>3819.35</v>
      </c>
      <c r="M62" s="28">
        <v>3.4218299999999999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1589.55</v>
      </c>
      <c r="D63" s="37">
        <v>1586.8333333333333</v>
      </c>
      <c r="E63" s="37">
        <v>1568.6666666666665</v>
      </c>
      <c r="F63" s="37">
        <v>1547.7833333333333</v>
      </c>
      <c r="G63" s="37">
        <v>1529.6166666666666</v>
      </c>
      <c r="H63" s="37">
        <v>1607.7166666666665</v>
      </c>
      <c r="I63" s="37">
        <v>1625.883333333333</v>
      </c>
      <c r="J63" s="37">
        <v>1646.7666666666664</v>
      </c>
      <c r="K63" s="28">
        <v>1605</v>
      </c>
      <c r="L63" s="28">
        <v>1565.95</v>
      </c>
      <c r="M63" s="28">
        <v>4.3864999999999998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699.4</v>
      </c>
      <c r="D64" s="37">
        <v>706.11666666666667</v>
      </c>
      <c r="E64" s="37">
        <v>684.33333333333337</v>
      </c>
      <c r="F64" s="37">
        <v>669.26666666666665</v>
      </c>
      <c r="G64" s="37">
        <v>647.48333333333335</v>
      </c>
      <c r="H64" s="37">
        <v>721.18333333333339</v>
      </c>
      <c r="I64" s="37">
        <v>742.9666666666667</v>
      </c>
      <c r="J64" s="37">
        <v>758.03333333333342</v>
      </c>
      <c r="K64" s="28">
        <v>727.9</v>
      </c>
      <c r="L64" s="28">
        <v>691.05</v>
      </c>
      <c r="M64" s="28">
        <v>12.521430000000001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1032.8</v>
      </c>
      <c r="D65" s="37">
        <v>1033.8</v>
      </c>
      <c r="E65" s="37">
        <v>1023.5</v>
      </c>
      <c r="F65" s="37">
        <v>1014.2</v>
      </c>
      <c r="G65" s="37">
        <v>1003.9000000000001</v>
      </c>
      <c r="H65" s="37">
        <v>1043.0999999999999</v>
      </c>
      <c r="I65" s="37">
        <v>1053.3999999999996</v>
      </c>
      <c r="J65" s="37">
        <v>1062.6999999999998</v>
      </c>
      <c r="K65" s="28">
        <v>1044.0999999999999</v>
      </c>
      <c r="L65" s="28">
        <v>1024.5</v>
      </c>
      <c r="M65" s="28">
        <v>4.7263999999999999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391.45</v>
      </c>
      <c r="D66" s="37">
        <v>393.41666666666669</v>
      </c>
      <c r="E66" s="37">
        <v>385.08333333333337</v>
      </c>
      <c r="F66" s="37">
        <v>378.7166666666667</v>
      </c>
      <c r="G66" s="37">
        <v>370.38333333333338</v>
      </c>
      <c r="H66" s="37">
        <v>399.78333333333336</v>
      </c>
      <c r="I66" s="37">
        <v>408.11666666666673</v>
      </c>
      <c r="J66" s="37">
        <v>414.48333333333335</v>
      </c>
      <c r="K66" s="28">
        <v>401.75</v>
      </c>
      <c r="L66" s="28">
        <v>387.05</v>
      </c>
      <c r="M66" s="28">
        <v>11.55151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1181.05</v>
      </c>
      <c r="D67" s="37">
        <v>1189.0833333333333</v>
      </c>
      <c r="E67" s="37">
        <v>1164.9666666666665</v>
      </c>
      <c r="F67" s="37">
        <v>1148.8833333333332</v>
      </c>
      <c r="G67" s="37">
        <v>1124.7666666666664</v>
      </c>
      <c r="H67" s="37">
        <v>1205.1666666666665</v>
      </c>
      <c r="I67" s="37">
        <v>1229.2833333333333</v>
      </c>
      <c r="J67" s="37">
        <v>1245.3666666666666</v>
      </c>
      <c r="K67" s="28">
        <v>1213.2</v>
      </c>
      <c r="L67" s="28">
        <v>1173</v>
      </c>
      <c r="M67" s="28">
        <v>14.21116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372.2</v>
      </c>
      <c r="D68" s="37">
        <v>373.2166666666667</v>
      </c>
      <c r="E68" s="37">
        <v>367.48333333333341</v>
      </c>
      <c r="F68" s="37">
        <v>362.76666666666671</v>
      </c>
      <c r="G68" s="37">
        <v>357.03333333333342</v>
      </c>
      <c r="H68" s="37">
        <v>377.93333333333339</v>
      </c>
      <c r="I68" s="37">
        <v>383.66666666666674</v>
      </c>
      <c r="J68" s="37">
        <v>388.38333333333338</v>
      </c>
      <c r="K68" s="28">
        <v>378.95</v>
      </c>
      <c r="L68" s="28">
        <v>368.5</v>
      </c>
      <c r="M68" s="28">
        <v>31.83672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569.79999999999995</v>
      </c>
      <c r="D69" s="37">
        <v>571.58333333333337</v>
      </c>
      <c r="E69" s="37">
        <v>563.81666666666672</v>
      </c>
      <c r="F69" s="37">
        <v>557.83333333333337</v>
      </c>
      <c r="G69" s="37">
        <v>550.06666666666672</v>
      </c>
      <c r="H69" s="37">
        <v>577.56666666666672</v>
      </c>
      <c r="I69" s="37">
        <v>585.33333333333337</v>
      </c>
      <c r="J69" s="37">
        <v>591.31666666666672</v>
      </c>
      <c r="K69" s="28">
        <v>579.35</v>
      </c>
      <c r="L69" s="28">
        <v>565.6</v>
      </c>
      <c r="M69" s="28">
        <v>17.934909999999999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1547.3</v>
      </c>
      <c r="D70" s="37">
        <v>1555.8166666666666</v>
      </c>
      <c r="E70" s="37">
        <v>1526.4833333333331</v>
      </c>
      <c r="F70" s="37">
        <v>1505.6666666666665</v>
      </c>
      <c r="G70" s="37">
        <v>1476.333333333333</v>
      </c>
      <c r="H70" s="37">
        <v>1576.6333333333332</v>
      </c>
      <c r="I70" s="37">
        <v>1605.9666666666667</v>
      </c>
      <c r="J70" s="37">
        <v>1626.7833333333333</v>
      </c>
      <c r="K70" s="28">
        <v>1585.15</v>
      </c>
      <c r="L70" s="28">
        <v>1535</v>
      </c>
      <c r="M70" s="28">
        <v>3.1787299999999998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1964.5</v>
      </c>
      <c r="D71" s="37">
        <v>1949.0333333333335</v>
      </c>
      <c r="E71" s="37">
        <v>1890.4666666666672</v>
      </c>
      <c r="F71" s="37">
        <v>1816.4333333333336</v>
      </c>
      <c r="G71" s="37">
        <v>1757.8666666666672</v>
      </c>
      <c r="H71" s="37">
        <v>2023.0666666666671</v>
      </c>
      <c r="I71" s="37">
        <v>2081.6333333333332</v>
      </c>
      <c r="J71" s="37">
        <v>2155.666666666667</v>
      </c>
      <c r="K71" s="28">
        <v>2007.6</v>
      </c>
      <c r="L71" s="28">
        <v>1875</v>
      </c>
      <c r="M71" s="28">
        <v>30.461040000000001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3820.85</v>
      </c>
      <c r="D72" s="37">
        <v>3821.6</v>
      </c>
      <c r="E72" s="37">
        <v>3779.25</v>
      </c>
      <c r="F72" s="37">
        <v>3737.65</v>
      </c>
      <c r="G72" s="37">
        <v>3695.3</v>
      </c>
      <c r="H72" s="37">
        <v>3863.2</v>
      </c>
      <c r="I72" s="37">
        <v>3905.5499999999993</v>
      </c>
      <c r="J72" s="37">
        <v>3947.1499999999996</v>
      </c>
      <c r="K72" s="28">
        <v>3863.95</v>
      </c>
      <c r="L72" s="28">
        <v>3780</v>
      </c>
      <c r="M72" s="28">
        <v>2.5364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3755.3</v>
      </c>
      <c r="D73" s="37">
        <v>3756.4333333333329</v>
      </c>
      <c r="E73" s="37">
        <v>3714.8666666666659</v>
      </c>
      <c r="F73" s="37">
        <v>3674.4333333333329</v>
      </c>
      <c r="G73" s="37">
        <v>3632.8666666666659</v>
      </c>
      <c r="H73" s="37">
        <v>3796.8666666666659</v>
      </c>
      <c r="I73" s="37">
        <v>3838.4333333333325</v>
      </c>
      <c r="J73" s="37">
        <v>3878.8666666666659</v>
      </c>
      <c r="K73" s="28">
        <v>3798</v>
      </c>
      <c r="L73" s="28">
        <v>3716</v>
      </c>
      <c r="M73" s="28">
        <v>1.52433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2358.9499999999998</v>
      </c>
      <c r="D74" s="37">
        <v>2347.9</v>
      </c>
      <c r="E74" s="37">
        <v>2312.6000000000004</v>
      </c>
      <c r="F74" s="37">
        <v>2266.2500000000005</v>
      </c>
      <c r="G74" s="37">
        <v>2230.9500000000007</v>
      </c>
      <c r="H74" s="37">
        <v>2394.25</v>
      </c>
      <c r="I74" s="37">
        <v>2429.5500000000002</v>
      </c>
      <c r="J74" s="37">
        <v>2475.8999999999996</v>
      </c>
      <c r="K74" s="28">
        <v>2383.1999999999998</v>
      </c>
      <c r="L74" s="28">
        <v>2301.5500000000002</v>
      </c>
      <c r="M74" s="28">
        <v>3.9481799999999998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4096.3</v>
      </c>
      <c r="D75" s="37">
        <v>4080.1</v>
      </c>
      <c r="E75" s="37">
        <v>4056.2</v>
      </c>
      <c r="F75" s="37">
        <v>4016.1</v>
      </c>
      <c r="G75" s="37">
        <v>3992.2</v>
      </c>
      <c r="H75" s="37">
        <v>4120.2</v>
      </c>
      <c r="I75" s="37">
        <v>4144.1000000000004</v>
      </c>
      <c r="J75" s="37">
        <v>4184.2</v>
      </c>
      <c r="K75" s="28">
        <v>4104</v>
      </c>
      <c r="L75" s="28">
        <v>4040</v>
      </c>
      <c r="M75" s="28">
        <v>5.2019700000000002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3138.2</v>
      </c>
      <c r="D76" s="37">
        <v>3126.25</v>
      </c>
      <c r="E76" s="37">
        <v>3082.5</v>
      </c>
      <c r="F76" s="37">
        <v>3026.8</v>
      </c>
      <c r="G76" s="37">
        <v>2983.05</v>
      </c>
      <c r="H76" s="37">
        <v>3181.95</v>
      </c>
      <c r="I76" s="37">
        <v>3225.7</v>
      </c>
      <c r="J76" s="37">
        <v>3281.3999999999996</v>
      </c>
      <c r="K76" s="28">
        <v>3170</v>
      </c>
      <c r="L76" s="28">
        <v>3070.55</v>
      </c>
      <c r="M76" s="28">
        <v>12.18915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455.2</v>
      </c>
      <c r="D77" s="37">
        <v>457.43333333333339</v>
      </c>
      <c r="E77" s="37">
        <v>448.11666666666679</v>
      </c>
      <c r="F77" s="37">
        <v>441.03333333333342</v>
      </c>
      <c r="G77" s="37">
        <v>431.71666666666681</v>
      </c>
      <c r="H77" s="37">
        <v>464.51666666666677</v>
      </c>
      <c r="I77" s="37">
        <v>473.83333333333337</v>
      </c>
      <c r="J77" s="37">
        <v>480.91666666666674</v>
      </c>
      <c r="K77" s="28">
        <v>466.75</v>
      </c>
      <c r="L77" s="28">
        <v>450.35</v>
      </c>
      <c r="M77" s="28">
        <v>3.0762100000000001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1637.15</v>
      </c>
      <c r="D78" s="37">
        <v>1634.4333333333334</v>
      </c>
      <c r="E78" s="37">
        <v>1622.7166666666667</v>
      </c>
      <c r="F78" s="37">
        <v>1608.2833333333333</v>
      </c>
      <c r="G78" s="37">
        <v>1596.5666666666666</v>
      </c>
      <c r="H78" s="37">
        <v>1648.8666666666668</v>
      </c>
      <c r="I78" s="37">
        <v>1660.5833333333335</v>
      </c>
      <c r="J78" s="37">
        <v>1675.0166666666669</v>
      </c>
      <c r="K78" s="28">
        <v>1646.15</v>
      </c>
      <c r="L78" s="28">
        <v>1620</v>
      </c>
      <c r="M78" s="28">
        <v>4.64541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157.4</v>
      </c>
      <c r="D79" s="37">
        <v>157.18333333333334</v>
      </c>
      <c r="E79" s="37">
        <v>155.91666666666669</v>
      </c>
      <c r="F79" s="37">
        <v>154.43333333333334</v>
      </c>
      <c r="G79" s="37">
        <v>153.16666666666669</v>
      </c>
      <c r="H79" s="37">
        <v>158.66666666666669</v>
      </c>
      <c r="I79" s="37">
        <v>159.93333333333334</v>
      </c>
      <c r="J79" s="37">
        <v>161.41666666666669</v>
      </c>
      <c r="K79" s="28">
        <v>158.44999999999999</v>
      </c>
      <c r="L79" s="28">
        <v>155.69999999999999</v>
      </c>
      <c r="M79" s="28">
        <v>17.86056</v>
      </c>
      <c r="N79" s="1"/>
      <c r="O79" s="1"/>
    </row>
    <row r="80" spans="1:15" ht="12.75" customHeight="1">
      <c r="A80" s="53">
        <v>71</v>
      </c>
      <c r="B80" s="28" t="s">
        <v>840</v>
      </c>
      <c r="C80" s="28">
        <v>1440.05</v>
      </c>
      <c r="D80" s="37">
        <v>1442.05</v>
      </c>
      <c r="E80" s="37">
        <v>1409.1</v>
      </c>
      <c r="F80" s="37">
        <v>1378.1499999999999</v>
      </c>
      <c r="G80" s="37">
        <v>1345.1999999999998</v>
      </c>
      <c r="H80" s="37">
        <v>1473</v>
      </c>
      <c r="I80" s="37">
        <v>1505.9500000000003</v>
      </c>
      <c r="J80" s="37">
        <v>1536.9</v>
      </c>
      <c r="K80" s="28">
        <v>1475</v>
      </c>
      <c r="L80" s="28">
        <v>1411.1</v>
      </c>
      <c r="M80" s="28">
        <v>5.2097899999999999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109</v>
      </c>
      <c r="D81" s="37">
        <v>109.41666666666667</v>
      </c>
      <c r="E81" s="37">
        <v>107.63333333333334</v>
      </c>
      <c r="F81" s="37">
        <v>106.26666666666667</v>
      </c>
      <c r="G81" s="37">
        <v>104.48333333333333</v>
      </c>
      <c r="H81" s="37">
        <v>110.78333333333335</v>
      </c>
      <c r="I81" s="37">
        <v>112.56666666666668</v>
      </c>
      <c r="J81" s="37">
        <v>113.93333333333335</v>
      </c>
      <c r="K81" s="28">
        <v>111.2</v>
      </c>
      <c r="L81" s="28">
        <v>108.05</v>
      </c>
      <c r="M81" s="28">
        <v>110.09901000000001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264.7</v>
      </c>
      <c r="D82" s="37">
        <v>267.08333333333331</v>
      </c>
      <c r="E82" s="37">
        <v>261.61666666666662</v>
      </c>
      <c r="F82" s="37">
        <v>258.5333333333333</v>
      </c>
      <c r="G82" s="37">
        <v>253.06666666666661</v>
      </c>
      <c r="H82" s="37">
        <v>270.16666666666663</v>
      </c>
      <c r="I82" s="37">
        <v>275.63333333333333</v>
      </c>
      <c r="J82" s="37">
        <v>278.71666666666664</v>
      </c>
      <c r="K82" s="28">
        <v>272.55</v>
      </c>
      <c r="L82" s="28">
        <v>264</v>
      </c>
      <c r="M82" s="28">
        <v>5.5832600000000001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140.80000000000001</v>
      </c>
      <c r="D83" s="37">
        <v>140.4</v>
      </c>
      <c r="E83" s="37">
        <v>138.4</v>
      </c>
      <c r="F83" s="37">
        <v>136</v>
      </c>
      <c r="G83" s="37">
        <v>134</v>
      </c>
      <c r="H83" s="37">
        <v>142.80000000000001</v>
      </c>
      <c r="I83" s="37">
        <v>144.80000000000001</v>
      </c>
      <c r="J83" s="37">
        <v>147.20000000000002</v>
      </c>
      <c r="K83" s="28">
        <v>142.4</v>
      </c>
      <c r="L83" s="28">
        <v>138</v>
      </c>
      <c r="M83" s="28">
        <v>128.76812000000001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2266.4499999999998</v>
      </c>
      <c r="D84" s="37">
        <v>2271.9833333333331</v>
      </c>
      <c r="E84" s="37">
        <v>2239.9666666666662</v>
      </c>
      <c r="F84" s="37">
        <v>2213.4833333333331</v>
      </c>
      <c r="G84" s="37">
        <v>2181.4666666666662</v>
      </c>
      <c r="H84" s="37">
        <v>2298.4666666666662</v>
      </c>
      <c r="I84" s="37">
        <v>2330.4833333333336</v>
      </c>
      <c r="J84" s="37">
        <v>2356.9666666666662</v>
      </c>
      <c r="K84" s="28">
        <v>2304</v>
      </c>
      <c r="L84" s="28">
        <v>2245.5</v>
      </c>
      <c r="M84" s="28">
        <v>4.6655300000000004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369.85</v>
      </c>
      <c r="D85" s="37">
        <v>371.9666666666667</v>
      </c>
      <c r="E85" s="37">
        <v>365.13333333333338</v>
      </c>
      <c r="F85" s="37">
        <v>360.41666666666669</v>
      </c>
      <c r="G85" s="37">
        <v>353.58333333333337</v>
      </c>
      <c r="H85" s="37">
        <v>376.68333333333339</v>
      </c>
      <c r="I85" s="37">
        <v>383.51666666666665</v>
      </c>
      <c r="J85" s="37">
        <v>388.23333333333341</v>
      </c>
      <c r="K85" s="28">
        <v>378.8</v>
      </c>
      <c r="L85" s="28">
        <v>367.25</v>
      </c>
      <c r="M85" s="28">
        <v>8.5561799999999995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861.85</v>
      </c>
      <c r="D86" s="37">
        <v>857.76666666666677</v>
      </c>
      <c r="E86" s="37">
        <v>845.63333333333355</v>
      </c>
      <c r="F86" s="37">
        <v>829.41666666666674</v>
      </c>
      <c r="G86" s="37">
        <v>817.28333333333353</v>
      </c>
      <c r="H86" s="37">
        <v>873.98333333333358</v>
      </c>
      <c r="I86" s="37">
        <v>886.11666666666679</v>
      </c>
      <c r="J86" s="37">
        <v>902.3333333333336</v>
      </c>
      <c r="K86" s="28">
        <v>869.9</v>
      </c>
      <c r="L86" s="28">
        <v>841.55</v>
      </c>
      <c r="M86" s="28">
        <v>19.899010000000001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1425.7</v>
      </c>
      <c r="D87" s="37">
        <v>1437.5666666666668</v>
      </c>
      <c r="E87" s="37">
        <v>1399.0333333333338</v>
      </c>
      <c r="F87" s="37">
        <v>1372.366666666667</v>
      </c>
      <c r="G87" s="37">
        <v>1333.8333333333339</v>
      </c>
      <c r="H87" s="37">
        <v>1464.2333333333336</v>
      </c>
      <c r="I87" s="37">
        <v>1502.7666666666669</v>
      </c>
      <c r="J87" s="37">
        <v>1529.4333333333334</v>
      </c>
      <c r="K87" s="28">
        <v>1476.1</v>
      </c>
      <c r="L87" s="28">
        <v>1410.9</v>
      </c>
      <c r="M87" s="28">
        <v>9.2536199999999997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1586.85</v>
      </c>
      <c r="D88" s="37">
        <v>1586.3333333333333</v>
      </c>
      <c r="E88" s="37">
        <v>1568.1166666666666</v>
      </c>
      <c r="F88" s="37">
        <v>1549.3833333333332</v>
      </c>
      <c r="G88" s="37">
        <v>1531.1666666666665</v>
      </c>
      <c r="H88" s="37">
        <v>1605.0666666666666</v>
      </c>
      <c r="I88" s="37">
        <v>1623.2833333333333</v>
      </c>
      <c r="J88" s="37">
        <v>1642.0166666666667</v>
      </c>
      <c r="K88" s="28">
        <v>1604.55</v>
      </c>
      <c r="L88" s="28">
        <v>1567.6</v>
      </c>
      <c r="M88" s="28">
        <v>5.3762699999999999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462.85</v>
      </c>
      <c r="D89" s="37">
        <v>462.18333333333334</v>
      </c>
      <c r="E89" s="37">
        <v>456.66666666666669</v>
      </c>
      <c r="F89" s="37">
        <v>450.48333333333335</v>
      </c>
      <c r="G89" s="37">
        <v>444.9666666666667</v>
      </c>
      <c r="H89" s="37">
        <v>468.36666666666667</v>
      </c>
      <c r="I89" s="37">
        <v>473.88333333333333</v>
      </c>
      <c r="J89" s="37">
        <v>480.06666666666666</v>
      </c>
      <c r="K89" s="28">
        <v>467.7</v>
      </c>
      <c r="L89" s="28">
        <v>456</v>
      </c>
      <c r="M89" s="28">
        <v>11.022180000000001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239.85</v>
      </c>
      <c r="D90" s="37">
        <v>239</v>
      </c>
      <c r="E90" s="37">
        <v>236.5</v>
      </c>
      <c r="F90" s="37">
        <v>233.15</v>
      </c>
      <c r="G90" s="37">
        <v>230.65</v>
      </c>
      <c r="H90" s="37">
        <v>242.35</v>
      </c>
      <c r="I90" s="37">
        <v>244.85</v>
      </c>
      <c r="J90" s="37">
        <v>248.2</v>
      </c>
      <c r="K90" s="28">
        <v>241.5</v>
      </c>
      <c r="L90" s="28">
        <v>235.65</v>
      </c>
      <c r="M90" s="28">
        <v>7.9120999999999997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957.2</v>
      </c>
      <c r="D91" s="37">
        <v>956.35</v>
      </c>
      <c r="E91" s="37">
        <v>950.90000000000009</v>
      </c>
      <c r="F91" s="37">
        <v>944.6</v>
      </c>
      <c r="G91" s="37">
        <v>939.15000000000009</v>
      </c>
      <c r="H91" s="37">
        <v>962.65000000000009</v>
      </c>
      <c r="I91" s="37">
        <v>968.10000000000014</v>
      </c>
      <c r="J91" s="37">
        <v>974.40000000000009</v>
      </c>
      <c r="K91" s="28">
        <v>961.8</v>
      </c>
      <c r="L91" s="28">
        <v>950.05</v>
      </c>
      <c r="M91" s="28">
        <v>41.19614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2001.55</v>
      </c>
      <c r="D92" s="37">
        <v>2007.5166666666667</v>
      </c>
      <c r="E92" s="37">
        <v>1983.0333333333333</v>
      </c>
      <c r="F92" s="37">
        <v>1964.5166666666667</v>
      </c>
      <c r="G92" s="37">
        <v>1940.0333333333333</v>
      </c>
      <c r="H92" s="37">
        <v>2026.0333333333333</v>
      </c>
      <c r="I92" s="37">
        <v>2050.5166666666664</v>
      </c>
      <c r="J92" s="37">
        <v>2069.0333333333333</v>
      </c>
      <c r="K92" s="28">
        <v>2032</v>
      </c>
      <c r="L92" s="28">
        <v>1989</v>
      </c>
      <c r="M92" s="28">
        <v>5.3832000000000004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1433.6</v>
      </c>
      <c r="D93" s="37">
        <v>1428.7833333333335</v>
      </c>
      <c r="E93" s="37">
        <v>1421.8166666666671</v>
      </c>
      <c r="F93" s="37">
        <v>1410.0333333333335</v>
      </c>
      <c r="G93" s="37">
        <v>1403.0666666666671</v>
      </c>
      <c r="H93" s="37">
        <v>1440.5666666666671</v>
      </c>
      <c r="I93" s="37">
        <v>1447.5333333333338</v>
      </c>
      <c r="J93" s="37">
        <v>1459.3166666666671</v>
      </c>
      <c r="K93" s="28">
        <v>1435.75</v>
      </c>
      <c r="L93" s="28">
        <v>1417</v>
      </c>
      <c r="M93" s="28">
        <v>54.877490000000002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535.35</v>
      </c>
      <c r="D94" s="37">
        <v>534.13333333333333</v>
      </c>
      <c r="E94" s="37">
        <v>527.7166666666667</v>
      </c>
      <c r="F94" s="37">
        <v>520.08333333333337</v>
      </c>
      <c r="G94" s="37">
        <v>513.66666666666674</v>
      </c>
      <c r="H94" s="37">
        <v>541.76666666666665</v>
      </c>
      <c r="I94" s="37">
        <v>548.18333333333339</v>
      </c>
      <c r="J94" s="37">
        <v>555.81666666666661</v>
      </c>
      <c r="K94" s="28">
        <v>540.54999999999995</v>
      </c>
      <c r="L94" s="28">
        <v>526.5</v>
      </c>
      <c r="M94" s="28">
        <v>41.520180000000003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1279.45</v>
      </c>
      <c r="D95" s="37">
        <v>1282.6333333333332</v>
      </c>
      <c r="E95" s="37">
        <v>1261.5166666666664</v>
      </c>
      <c r="F95" s="37">
        <v>1243.5833333333333</v>
      </c>
      <c r="G95" s="37">
        <v>1222.4666666666665</v>
      </c>
      <c r="H95" s="37">
        <v>1300.5666666666664</v>
      </c>
      <c r="I95" s="37">
        <v>1321.6833333333332</v>
      </c>
      <c r="J95" s="37">
        <v>1339.6166666666663</v>
      </c>
      <c r="K95" s="28">
        <v>1303.75</v>
      </c>
      <c r="L95" s="28">
        <v>1264.7</v>
      </c>
      <c r="M95" s="28">
        <v>9.1278000000000006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2801.9</v>
      </c>
      <c r="D96" s="37">
        <v>2786.3666666666668</v>
      </c>
      <c r="E96" s="37">
        <v>2764.9333333333334</v>
      </c>
      <c r="F96" s="37">
        <v>2727.9666666666667</v>
      </c>
      <c r="G96" s="37">
        <v>2706.5333333333333</v>
      </c>
      <c r="H96" s="37">
        <v>2823.3333333333335</v>
      </c>
      <c r="I96" s="37">
        <v>2844.7666666666669</v>
      </c>
      <c r="J96" s="37">
        <v>2881.7333333333336</v>
      </c>
      <c r="K96" s="28">
        <v>2807.8</v>
      </c>
      <c r="L96" s="28">
        <v>2749.4</v>
      </c>
      <c r="M96" s="28">
        <v>6.0031400000000001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414.25</v>
      </c>
      <c r="D97" s="37">
        <v>415.45</v>
      </c>
      <c r="E97" s="37">
        <v>408.4</v>
      </c>
      <c r="F97" s="37">
        <v>402.55</v>
      </c>
      <c r="G97" s="37">
        <v>395.5</v>
      </c>
      <c r="H97" s="37">
        <v>421.29999999999995</v>
      </c>
      <c r="I97" s="37">
        <v>428.35</v>
      </c>
      <c r="J97" s="37">
        <v>434.19999999999993</v>
      </c>
      <c r="K97" s="28">
        <v>422.5</v>
      </c>
      <c r="L97" s="28">
        <v>409.6</v>
      </c>
      <c r="M97" s="28">
        <v>68.835300000000004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2024.9</v>
      </c>
      <c r="D98" s="37">
        <v>2031.4000000000003</v>
      </c>
      <c r="E98" s="37">
        <v>1996.5000000000005</v>
      </c>
      <c r="F98" s="37">
        <v>1968.1000000000001</v>
      </c>
      <c r="G98" s="37">
        <v>1933.2000000000003</v>
      </c>
      <c r="H98" s="37">
        <v>2059.8000000000006</v>
      </c>
      <c r="I98" s="37">
        <v>2094.7000000000007</v>
      </c>
      <c r="J98" s="37">
        <v>2123.1000000000008</v>
      </c>
      <c r="K98" s="28">
        <v>2066.3000000000002</v>
      </c>
      <c r="L98" s="28">
        <v>2003</v>
      </c>
      <c r="M98" s="28">
        <v>5.8238899999999996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244.05</v>
      </c>
      <c r="D99" s="37">
        <v>244.98333333333335</v>
      </c>
      <c r="E99" s="37">
        <v>241.06666666666669</v>
      </c>
      <c r="F99" s="37">
        <v>238.08333333333334</v>
      </c>
      <c r="G99" s="37">
        <v>234.16666666666669</v>
      </c>
      <c r="H99" s="37">
        <v>247.9666666666667</v>
      </c>
      <c r="I99" s="37">
        <v>251.88333333333333</v>
      </c>
      <c r="J99" s="37">
        <v>254.8666666666667</v>
      </c>
      <c r="K99" s="28">
        <v>248.9</v>
      </c>
      <c r="L99" s="28">
        <v>242</v>
      </c>
      <c r="M99" s="28">
        <v>50.851689999999998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2626.35</v>
      </c>
      <c r="D100" s="37">
        <v>2629.4166666666665</v>
      </c>
      <c r="E100" s="37">
        <v>2594.833333333333</v>
      </c>
      <c r="F100" s="37">
        <v>2563.3166666666666</v>
      </c>
      <c r="G100" s="37">
        <v>2528.7333333333331</v>
      </c>
      <c r="H100" s="37">
        <v>2660.9333333333329</v>
      </c>
      <c r="I100" s="37">
        <v>2695.516666666666</v>
      </c>
      <c r="J100" s="37">
        <v>2727.0333333333328</v>
      </c>
      <c r="K100" s="28">
        <v>2664</v>
      </c>
      <c r="L100" s="28">
        <v>2597.9</v>
      </c>
      <c r="M100" s="28">
        <v>17.679040000000001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269.39999999999998</v>
      </c>
      <c r="D101" s="37">
        <v>270.16666666666669</v>
      </c>
      <c r="E101" s="37">
        <v>267.33333333333337</v>
      </c>
      <c r="F101" s="37">
        <v>265.26666666666671</v>
      </c>
      <c r="G101" s="37">
        <v>262.43333333333339</v>
      </c>
      <c r="H101" s="37">
        <v>272.23333333333335</v>
      </c>
      <c r="I101" s="37">
        <v>275.06666666666672</v>
      </c>
      <c r="J101" s="37">
        <v>277.13333333333333</v>
      </c>
      <c r="K101" s="28">
        <v>273</v>
      </c>
      <c r="L101" s="28">
        <v>268.10000000000002</v>
      </c>
      <c r="M101" s="28">
        <v>3.1302099999999999</v>
      </c>
      <c r="N101" s="1"/>
      <c r="O101" s="1"/>
    </row>
    <row r="102" spans="1:15" ht="12.75" customHeight="1">
      <c r="A102" s="53">
        <v>93</v>
      </c>
      <c r="B102" s="28" t="s">
        <v>380</v>
      </c>
      <c r="C102" s="28">
        <v>40321.599999999999</v>
      </c>
      <c r="D102" s="37">
        <v>40775.383333333331</v>
      </c>
      <c r="E102" s="37">
        <v>39582.816666666666</v>
      </c>
      <c r="F102" s="37">
        <v>38844.033333333333</v>
      </c>
      <c r="G102" s="37">
        <v>37651.466666666667</v>
      </c>
      <c r="H102" s="37">
        <v>41514.166666666664</v>
      </c>
      <c r="I102" s="37">
        <v>42706.73333333333</v>
      </c>
      <c r="J102" s="37">
        <v>43445.516666666663</v>
      </c>
      <c r="K102" s="28">
        <v>41967.95</v>
      </c>
      <c r="L102" s="28">
        <v>40036.6</v>
      </c>
      <c r="M102" s="28">
        <v>4.3189999999999999E-2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2368.4</v>
      </c>
      <c r="D103" s="37">
        <v>2355.7999999999997</v>
      </c>
      <c r="E103" s="37">
        <v>2337.5999999999995</v>
      </c>
      <c r="F103" s="37">
        <v>2306.7999999999997</v>
      </c>
      <c r="G103" s="37">
        <v>2288.5999999999995</v>
      </c>
      <c r="H103" s="37">
        <v>2386.5999999999995</v>
      </c>
      <c r="I103" s="37">
        <v>2404.7999999999993</v>
      </c>
      <c r="J103" s="37">
        <v>2435.5999999999995</v>
      </c>
      <c r="K103" s="28">
        <v>2374</v>
      </c>
      <c r="L103" s="28">
        <v>2325</v>
      </c>
      <c r="M103" s="28">
        <v>27.38937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824.8</v>
      </c>
      <c r="D104" s="37">
        <v>821.44999999999993</v>
      </c>
      <c r="E104" s="37">
        <v>814.89999999999986</v>
      </c>
      <c r="F104" s="37">
        <v>804.99999999999989</v>
      </c>
      <c r="G104" s="37">
        <v>798.44999999999982</v>
      </c>
      <c r="H104" s="37">
        <v>831.34999999999991</v>
      </c>
      <c r="I104" s="37">
        <v>837.89999999999986</v>
      </c>
      <c r="J104" s="37">
        <v>847.8</v>
      </c>
      <c r="K104" s="28">
        <v>828</v>
      </c>
      <c r="L104" s="28">
        <v>811.55</v>
      </c>
      <c r="M104" s="28">
        <v>110.73975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1229.55</v>
      </c>
      <c r="D105" s="37">
        <v>1230</v>
      </c>
      <c r="E105" s="37">
        <v>1212.8499999999999</v>
      </c>
      <c r="F105" s="37">
        <v>1196.1499999999999</v>
      </c>
      <c r="G105" s="37">
        <v>1178.9999999999998</v>
      </c>
      <c r="H105" s="37">
        <v>1246.7</v>
      </c>
      <c r="I105" s="37">
        <v>1263.8500000000001</v>
      </c>
      <c r="J105" s="37">
        <v>1280.5500000000002</v>
      </c>
      <c r="K105" s="28">
        <v>1247.1500000000001</v>
      </c>
      <c r="L105" s="28">
        <v>1213.3</v>
      </c>
      <c r="M105" s="28">
        <v>2.8511600000000001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549.29999999999995</v>
      </c>
      <c r="D106" s="37">
        <v>544.58333333333337</v>
      </c>
      <c r="E106" s="37">
        <v>538.16666666666674</v>
      </c>
      <c r="F106" s="37">
        <v>527.03333333333342</v>
      </c>
      <c r="G106" s="37">
        <v>520.61666666666679</v>
      </c>
      <c r="H106" s="37">
        <v>555.7166666666667</v>
      </c>
      <c r="I106" s="37">
        <v>562.13333333333344</v>
      </c>
      <c r="J106" s="37">
        <v>573.26666666666665</v>
      </c>
      <c r="K106" s="28">
        <v>551</v>
      </c>
      <c r="L106" s="28">
        <v>533.45000000000005</v>
      </c>
      <c r="M106" s="28">
        <v>12.16028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477.5</v>
      </c>
      <c r="D107" s="37">
        <v>480.88333333333338</v>
      </c>
      <c r="E107" s="37">
        <v>471.76666666666677</v>
      </c>
      <c r="F107" s="37">
        <v>466.03333333333336</v>
      </c>
      <c r="G107" s="37">
        <v>456.91666666666674</v>
      </c>
      <c r="H107" s="37">
        <v>486.61666666666679</v>
      </c>
      <c r="I107" s="37">
        <v>495.73333333333346</v>
      </c>
      <c r="J107" s="37">
        <v>501.46666666666681</v>
      </c>
      <c r="K107" s="28">
        <v>490</v>
      </c>
      <c r="L107" s="28">
        <v>475.15</v>
      </c>
      <c r="M107" s="28">
        <v>2.4485000000000001</v>
      </c>
      <c r="N107" s="1"/>
      <c r="O107" s="1"/>
    </row>
    <row r="108" spans="1:15" ht="12.75" customHeight="1">
      <c r="A108" s="53">
        <v>99</v>
      </c>
      <c r="B108" s="28" t="s">
        <v>383</v>
      </c>
      <c r="C108" s="28">
        <v>41.25</v>
      </c>
      <c r="D108" s="37">
        <v>39.716666666666669</v>
      </c>
      <c r="E108" s="37">
        <v>37.533333333333339</v>
      </c>
      <c r="F108" s="37">
        <v>33.81666666666667</v>
      </c>
      <c r="G108" s="37">
        <v>31.63333333333334</v>
      </c>
      <c r="H108" s="37">
        <v>43.433333333333337</v>
      </c>
      <c r="I108" s="37">
        <v>45.616666666666674</v>
      </c>
      <c r="J108" s="37">
        <v>49.333333333333336</v>
      </c>
      <c r="K108" s="28">
        <v>41.9</v>
      </c>
      <c r="L108" s="28">
        <v>36</v>
      </c>
      <c r="M108" s="28">
        <v>599.85600999999997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43.15</v>
      </c>
      <c r="D109" s="37">
        <v>42.9</v>
      </c>
      <c r="E109" s="37">
        <v>42.15</v>
      </c>
      <c r="F109" s="37">
        <v>41.15</v>
      </c>
      <c r="G109" s="37">
        <v>40.4</v>
      </c>
      <c r="H109" s="37">
        <v>43.9</v>
      </c>
      <c r="I109" s="37">
        <v>44.65</v>
      </c>
      <c r="J109" s="37">
        <v>45.65</v>
      </c>
      <c r="K109" s="28">
        <v>43.65</v>
      </c>
      <c r="L109" s="28">
        <v>41.9</v>
      </c>
      <c r="M109" s="28">
        <v>594.83938000000001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308.14999999999998</v>
      </c>
      <c r="D110" s="37">
        <v>307.56666666666666</v>
      </c>
      <c r="E110" s="37">
        <v>304.23333333333335</v>
      </c>
      <c r="F110" s="37">
        <v>300.31666666666666</v>
      </c>
      <c r="G110" s="37">
        <v>296.98333333333335</v>
      </c>
      <c r="H110" s="37">
        <v>311.48333333333335</v>
      </c>
      <c r="I110" s="37">
        <v>314.81666666666672</v>
      </c>
      <c r="J110" s="37">
        <v>318.73333333333335</v>
      </c>
      <c r="K110" s="28">
        <v>310.89999999999998</v>
      </c>
      <c r="L110" s="28">
        <v>303.64999999999998</v>
      </c>
      <c r="M110" s="28">
        <v>176.95228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4289.7</v>
      </c>
      <c r="D111" s="37">
        <v>4296.0666666666666</v>
      </c>
      <c r="E111" s="37">
        <v>4233.6333333333332</v>
      </c>
      <c r="F111" s="37">
        <v>4177.5666666666666</v>
      </c>
      <c r="G111" s="37">
        <v>4115.1333333333332</v>
      </c>
      <c r="H111" s="37">
        <v>4352.1333333333332</v>
      </c>
      <c r="I111" s="37">
        <v>4414.5666666666657</v>
      </c>
      <c r="J111" s="37">
        <v>4470.6333333333332</v>
      </c>
      <c r="K111" s="28">
        <v>4358.5</v>
      </c>
      <c r="L111" s="28">
        <v>4240</v>
      </c>
      <c r="M111" s="28">
        <v>0.67249999999999999</v>
      </c>
      <c r="N111" s="1"/>
      <c r="O111" s="1"/>
    </row>
    <row r="112" spans="1:15" ht="12.75" customHeight="1">
      <c r="A112" s="53">
        <v>103</v>
      </c>
      <c r="B112" s="28" t="s">
        <v>393</v>
      </c>
      <c r="C112" s="28">
        <v>177.95</v>
      </c>
      <c r="D112" s="37">
        <v>177.7166666666667</v>
      </c>
      <c r="E112" s="37">
        <v>176.03333333333339</v>
      </c>
      <c r="F112" s="37">
        <v>174.1166666666667</v>
      </c>
      <c r="G112" s="37">
        <v>172.43333333333339</v>
      </c>
      <c r="H112" s="37">
        <v>179.63333333333338</v>
      </c>
      <c r="I112" s="37">
        <v>181.31666666666666</v>
      </c>
      <c r="J112" s="37">
        <v>183.23333333333338</v>
      </c>
      <c r="K112" s="28">
        <v>179.4</v>
      </c>
      <c r="L112" s="28">
        <v>175.8</v>
      </c>
      <c r="M112" s="28">
        <v>10.98122</v>
      </c>
      <c r="N112" s="1"/>
      <c r="O112" s="1"/>
    </row>
    <row r="113" spans="1:15" ht="12.75" customHeight="1">
      <c r="A113" s="53">
        <v>104</v>
      </c>
      <c r="B113" s="28" t="s">
        <v>394</v>
      </c>
      <c r="C113" s="28">
        <v>166.35</v>
      </c>
      <c r="D113" s="37">
        <v>166.43333333333331</v>
      </c>
      <c r="E113" s="37">
        <v>164.31666666666661</v>
      </c>
      <c r="F113" s="37">
        <v>162.2833333333333</v>
      </c>
      <c r="G113" s="37">
        <v>160.1666666666666</v>
      </c>
      <c r="H113" s="37">
        <v>168.46666666666661</v>
      </c>
      <c r="I113" s="37">
        <v>170.58333333333334</v>
      </c>
      <c r="J113" s="37">
        <v>172.61666666666662</v>
      </c>
      <c r="K113" s="28">
        <v>168.55</v>
      </c>
      <c r="L113" s="28">
        <v>164.4</v>
      </c>
      <c r="M113" s="28">
        <v>69.920770000000005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273.95</v>
      </c>
      <c r="D114" s="37">
        <v>272.01666666666671</v>
      </c>
      <c r="E114" s="37">
        <v>269.03333333333342</v>
      </c>
      <c r="F114" s="37">
        <v>264.11666666666673</v>
      </c>
      <c r="G114" s="37">
        <v>261.13333333333344</v>
      </c>
      <c r="H114" s="37">
        <v>276.93333333333339</v>
      </c>
      <c r="I114" s="37">
        <v>279.91666666666663</v>
      </c>
      <c r="J114" s="37">
        <v>284.83333333333337</v>
      </c>
      <c r="K114" s="28">
        <v>275</v>
      </c>
      <c r="L114" s="28">
        <v>267.10000000000002</v>
      </c>
      <c r="M114" s="28">
        <v>54.855350000000001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71</v>
      </c>
      <c r="D115" s="37">
        <v>71.38333333333334</v>
      </c>
      <c r="E115" s="37">
        <v>70.366666666666674</v>
      </c>
      <c r="F115" s="37">
        <v>69.733333333333334</v>
      </c>
      <c r="G115" s="37">
        <v>68.716666666666669</v>
      </c>
      <c r="H115" s="37">
        <v>72.01666666666668</v>
      </c>
      <c r="I115" s="37">
        <v>73.03333333333336</v>
      </c>
      <c r="J115" s="37">
        <v>73.666666666666686</v>
      </c>
      <c r="K115" s="28">
        <v>72.400000000000006</v>
      </c>
      <c r="L115" s="28">
        <v>70.75</v>
      </c>
      <c r="M115" s="28">
        <v>188.9383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642.15</v>
      </c>
      <c r="D116" s="37">
        <v>641.93333333333328</v>
      </c>
      <c r="E116" s="37">
        <v>635.21666666666658</v>
      </c>
      <c r="F116" s="37">
        <v>628.2833333333333</v>
      </c>
      <c r="G116" s="37">
        <v>621.56666666666661</v>
      </c>
      <c r="H116" s="37">
        <v>648.86666666666656</v>
      </c>
      <c r="I116" s="37">
        <v>655.58333333333326</v>
      </c>
      <c r="J116" s="37">
        <v>662.51666666666654</v>
      </c>
      <c r="K116" s="28">
        <v>648.65</v>
      </c>
      <c r="L116" s="28">
        <v>635</v>
      </c>
      <c r="M116" s="28">
        <v>16.380120000000002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351</v>
      </c>
      <c r="D117" s="37">
        <v>354.0333333333333</v>
      </c>
      <c r="E117" s="37">
        <v>345.21666666666658</v>
      </c>
      <c r="F117" s="37">
        <v>339.43333333333328</v>
      </c>
      <c r="G117" s="37">
        <v>330.61666666666656</v>
      </c>
      <c r="H117" s="37">
        <v>359.81666666666661</v>
      </c>
      <c r="I117" s="37">
        <v>368.63333333333333</v>
      </c>
      <c r="J117" s="37">
        <v>374.41666666666663</v>
      </c>
      <c r="K117" s="28">
        <v>362.85</v>
      </c>
      <c r="L117" s="28">
        <v>348.25</v>
      </c>
      <c r="M117" s="28">
        <v>23.93402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206.45</v>
      </c>
      <c r="D118" s="37">
        <v>207.19999999999996</v>
      </c>
      <c r="E118" s="37">
        <v>200.44999999999993</v>
      </c>
      <c r="F118" s="37">
        <v>194.44999999999996</v>
      </c>
      <c r="G118" s="37">
        <v>187.69999999999993</v>
      </c>
      <c r="H118" s="37">
        <v>213.19999999999993</v>
      </c>
      <c r="I118" s="37">
        <v>219.95</v>
      </c>
      <c r="J118" s="37">
        <v>225.94999999999993</v>
      </c>
      <c r="K118" s="28">
        <v>213.95</v>
      </c>
      <c r="L118" s="28">
        <v>201.2</v>
      </c>
      <c r="M118" s="28">
        <v>155.98784000000001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1058.3</v>
      </c>
      <c r="D119" s="37">
        <v>1059.95</v>
      </c>
      <c r="E119" s="37">
        <v>1049.9000000000001</v>
      </c>
      <c r="F119" s="37">
        <v>1041.5</v>
      </c>
      <c r="G119" s="37">
        <v>1031.45</v>
      </c>
      <c r="H119" s="37">
        <v>1068.3500000000001</v>
      </c>
      <c r="I119" s="37">
        <v>1078.3999999999999</v>
      </c>
      <c r="J119" s="37">
        <v>1086.8000000000002</v>
      </c>
      <c r="K119" s="28">
        <v>1070</v>
      </c>
      <c r="L119" s="28">
        <v>1051.55</v>
      </c>
      <c r="M119" s="28">
        <v>27.538930000000001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4301.55</v>
      </c>
      <c r="D120" s="37">
        <v>4347.95</v>
      </c>
      <c r="E120" s="37">
        <v>4235.8999999999996</v>
      </c>
      <c r="F120" s="37">
        <v>4170.25</v>
      </c>
      <c r="G120" s="37">
        <v>4058.2</v>
      </c>
      <c r="H120" s="37">
        <v>4413.5999999999995</v>
      </c>
      <c r="I120" s="37">
        <v>4525.6500000000005</v>
      </c>
      <c r="J120" s="37">
        <v>4591.2999999999993</v>
      </c>
      <c r="K120" s="28">
        <v>4460</v>
      </c>
      <c r="L120" s="28">
        <v>4282.3</v>
      </c>
      <c r="M120" s="28">
        <v>4.0440300000000002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1566.1</v>
      </c>
      <c r="D121" s="37">
        <v>1558.6666666666667</v>
      </c>
      <c r="E121" s="37">
        <v>1547.3333333333335</v>
      </c>
      <c r="F121" s="37">
        <v>1528.5666666666668</v>
      </c>
      <c r="G121" s="37">
        <v>1517.2333333333336</v>
      </c>
      <c r="H121" s="37">
        <v>1577.4333333333334</v>
      </c>
      <c r="I121" s="37">
        <v>1588.7666666666669</v>
      </c>
      <c r="J121" s="37">
        <v>1607.5333333333333</v>
      </c>
      <c r="K121" s="28">
        <v>1570</v>
      </c>
      <c r="L121" s="28">
        <v>1539.9</v>
      </c>
      <c r="M121" s="28">
        <v>60.119549999999997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1976.65</v>
      </c>
      <c r="D122" s="37">
        <v>1961.2333333333336</v>
      </c>
      <c r="E122" s="37">
        <v>1932.0666666666671</v>
      </c>
      <c r="F122" s="37">
        <v>1887.4833333333336</v>
      </c>
      <c r="G122" s="37">
        <v>1858.3166666666671</v>
      </c>
      <c r="H122" s="37">
        <v>2005.8166666666671</v>
      </c>
      <c r="I122" s="37">
        <v>2034.9833333333336</v>
      </c>
      <c r="J122" s="37">
        <v>2079.5666666666671</v>
      </c>
      <c r="K122" s="28">
        <v>1990.4</v>
      </c>
      <c r="L122" s="28">
        <v>1916.65</v>
      </c>
      <c r="M122" s="28">
        <v>8.6349900000000002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977.95</v>
      </c>
      <c r="D123" s="37">
        <v>980.01666666666677</v>
      </c>
      <c r="E123" s="37">
        <v>966.18333333333351</v>
      </c>
      <c r="F123" s="37">
        <v>954.41666666666674</v>
      </c>
      <c r="G123" s="37">
        <v>940.58333333333348</v>
      </c>
      <c r="H123" s="37">
        <v>991.78333333333353</v>
      </c>
      <c r="I123" s="37">
        <v>1005.6166666666668</v>
      </c>
      <c r="J123" s="37">
        <v>1017.3833333333336</v>
      </c>
      <c r="K123" s="28">
        <v>993.85</v>
      </c>
      <c r="L123" s="28">
        <v>968.25</v>
      </c>
      <c r="M123" s="28">
        <v>0.78713999999999995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264.5</v>
      </c>
      <c r="D124" s="37">
        <v>261.90000000000003</v>
      </c>
      <c r="E124" s="37">
        <v>257.10000000000008</v>
      </c>
      <c r="F124" s="37">
        <v>249.70000000000005</v>
      </c>
      <c r="G124" s="37">
        <v>244.90000000000009</v>
      </c>
      <c r="H124" s="37">
        <v>269.30000000000007</v>
      </c>
      <c r="I124" s="37">
        <v>274.10000000000002</v>
      </c>
      <c r="J124" s="37">
        <v>281.50000000000006</v>
      </c>
      <c r="K124" s="28">
        <v>266.7</v>
      </c>
      <c r="L124" s="28">
        <v>254.5</v>
      </c>
      <c r="M124" s="28">
        <v>23.504670000000001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652.79999999999995</v>
      </c>
      <c r="D125" s="37">
        <v>652.86666666666667</v>
      </c>
      <c r="E125" s="37">
        <v>644.93333333333339</v>
      </c>
      <c r="F125" s="37">
        <v>637.06666666666672</v>
      </c>
      <c r="G125" s="37">
        <v>629.13333333333344</v>
      </c>
      <c r="H125" s="37">
        <v>660.73333333333335</v>
      </c>
      <c r="I125" s="37">
        <v>668.66666666666652</v>
      </c>
      <c r="J125" s="37">
        <v>676.5333333333333</v>
      </c>
      <c r="K125" s="28">
        <v>660.8</v>
      </c>
      <c r="L125" s="28">
        <v>645</v>
      </c>
      <c r="M125" s="28">
        <v>44.463830000000002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377.65</v>
      </c>
      <c r="D126" s="37">
        <v>379.75</v>
      </c>
      <c r="E126" s="37">
        <v>370</v>
      </c>
      <c r="F126" s="37">
        <v>362.35</v>
      </c>
      <c r="G126" s="37">
        <v>352.6</v>
      </c>
      <c r="H126" s="37">
        <v>387.4</v>
      </c>
      <c r="I126" s="37">
        <v>397.15</v>
      </c>
      <c r="J126" s="37">
        <v>404.79999999999995</v>
      </c>
      <c r="K126" s="28">
        <v>389.5</v>
      </c>
      <c r="L126" s="28">
        <v>372.1</v>
      </c>
      <c r="M126" s="28">
        <v>42.119909999999997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573.20000000000005</v>
      </c>
      <c r="D127" s="37">
        <v>571.63333333333333</v>
      </c>
      <c r="E127" s="37">
        <v>563.26666666666665</v>
      </c>
      <c r="F127" s="37">
        <v>553.33333333333337</v>
      </c>
      <c r="G127" s="37">
        <v>544.9666666666667</v>
      </c>
      <c r="H127" s="37">
        <v>581.56666666666661</v>
      </c>
      <c r="I127" s="37">
        <v>589.93333333333317</v>
      </c>
      <c r="J127" s="37">
        <v>599.86666666666656</v>
      </c>
      <c r="K127" s="28">
        <v>580</v>
      </c>
      <c r="L127" s="28">
        <v>561.70000000000005</v>
      </c>
      <c r="M127" s="28">
        <v>43.117719999999998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1851.1</v>
      </c>
      <c r="D128" s="37">
        <v>1856.9666666666665</v>
      </c>
      <c r="E128" s="37">
        <v>1834.133333333333</v>
      </c>
      <c r="F128" s="37">
        <v>1817.1666666666665</v>
      </c>
      <c r="G128" s="37">
        <v>1794.333333333333</v>
      </c>
      <c r="H128" s="37">
        <v>1873.9333333333329</v>
      </c>
      <c r="I128" s="37">
        <v>1896.7666666666664</v>
      </c>
      <c r="J128" s="37">
        <v>1913.7333333333329</v>
      </c>
      <c r="K128" s="28">
        <v>1879.8</v>
      </c>
      <c r="L128" s="28">
        <v>1840</v>
      </c>
      <c r="M128" s="28">
        <v>25.35679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74.45</v>
      </c>
      <c r="D129" s="37">
        <v>75.016666666666666</v>
      </c>
      <c r="E129" s="37">
        <v>73.083333333333329</v>
      </c>
      <c r="F129" s="37">
        <v>71.716666666666669</v>
      </c>
      <c r="G129" s="37">
        <v>69.783333333333331</v>
      </c>
      <c r="H129" s="37">
        <v>76.383333333333326</v>
      </c>
      <c r="I129" s="37">
        <v>78.316666666666663</v>
      </c>
      <c r="J129" s="37">
        <v>79.683333333333323</v>
      </c>
      <c r="K129" s="28">
        <v>76.95</v>
      </c>
      <c r="L129" s="28">
        <v>73.650000000000006</v>
      </c>
      <c r="M129" s="28">
        <v>57.250239999999998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3474.7</v>
      </c>
      <c r="D130" s="37">
        <v>3478.2000000000003</v>
      </c>
      <c r="E130" s="37">
        <v>3446.5000000000005</v>
      </c>
      <c r="F130" s="37">
        <v>3418.3</v>
      </c>
      <c r="G130" s="37">
        <v>3386.6000000000004</v>
      </c>
      <c r="H130" s="37">
        <v>3506.4000000000005</v>
      </c>
      <c r="I130" s="37">
        <v>3538.1000000000004</v>
      </c>
      <c r="J130" s="37">
        <v>3566.3000000000006</v>
      </c>
      <c r="K130" s="28">
        <v>3509.9</v>
      </c>
      <c r="L130" s="28">
        <v>3450</v>
      </c>
      <c r="M130" s="28">
        <v>3.3400500000000002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385.25</v>
      </c>
      <c r="D131" s="37">
        <v>387.26666666666665</v>
      </c>
      <c r="E131" s="37">
        <v>379.5333333333333</v>
      </c>
      <c r="F131" s="37">
        <v>373.81666666666666</v>
      </c>
      <c r="G131" s="37">
        <v>366.08333333333331</v>
      </c>
      <c r="H131" s="37">
        <v>392.98333333333329</v>
      </c>
      <c r="I131" s="37">
        <v>400.71666666666664</v>
      </c>
      <c r="J131" s="37">
        <v>406.43333333333328</v>
      </c>
      <c r="K131" s="28">
        <v>395</v>
      </c>
      <c r="L131" s="28">
        <v>381.55</v>
      </c>
      <c r="M131" s="28">
        <v>15.86117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4785.95</v>
      </c>
      <c r="D132" s="37">
        <v>4762.6500000000005</v>
      </c>
      <c r="E132" s="37">
        <v>4703.3000000000011</v>
      </c>
      <c r="F132" s="37">
        <v>4620.6500000000005</v>
      </c>
      <c r="G132" s="37">
        <v>4561.3000000000011</v>
      </c>
      <c r="H132" s="37">
        <v>4845.3000000000011</v>
      </c>
      <c r="I132" s="37">
        <v>4904.6500000000015</v>
      </c>
      <c r="J132" s="37">
        <v>4987.3000000000011</v>
      </c>
      <c r="K132" s="28">
        <v>4822</v>
      </c>
      <c r="L132" s="28">
        <v>4680</v>
      </c>
      <c r="M132" s="28">
        <v>7.2474299999999996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1789.8</v>
      </c>
      <c r="D133" s="37">
        <v>1788.9333333333334</v>
      </c>
      <c r="E133" s="37">
        <v>1773.8666666666668</v>
      </c>
      <c r="F133" s="37">
        <v>1757.9333333333334</v>
      </c>
      <c r="G133" s="37">
        <v>1742.8666666666668</v>
      </c>
      <c r="H133" s="37">
        <v>1804.8666666666668</v>
      </c>
      <c r="I133" s="37">
        <v>1819.9333333333334</v>
      </c>
      <c r="J133" s="37">
        <v>1835.8666666666668</v>
      </c>
      <c r="K133" s="28">
        <v>1804</v>
      </c>
      <c r="L133" s="28">
        <v>1773</v>
      </c>
      <c r="M133" s="28">
        <v>12.642989999999999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522.25</v>
      </c>
      <c r="D134" s="37">
        <v>522.28333333333342</v>
      </c>
      <c r="E134" s="37">
        <v>517.16666666666686</v>
      </c>
      <c r="F134" s="37">
        <v>512.08333333333348</v>
      </c>
      <c r="G134" s="37">
        <v>506.96666666666692</v>
      </c>
      <c r="H134" s="37">
        <v>527.36666666666679</v>
      </c>
      <c r="I134" s="37">
        <v>532.48333333333335</v>
      </c>
      <c r="J134" s="37">
        <v>537.56666666666672</v>
      </c>
      <c r="K134" s="28">
        <v>527.4</v>
      </c>
      <c r="L134" s="28">
        <v>517.20000000000005</v>
      </c>
      <c r="M134" s="28">
        <v>9.1010200000000001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627.6</v>
      </c>
      <c r="D135" s="37">
        <v>632.08333333333337</v>
      </c>
      <c r="E135" s="37">
        <v>620.16666666666674</v>
      </c>
      <c r="F135" s="37">
        <v>612.73333333333335</v>
      </c>
      <c r="G135" s="37">
        <v>600.81666666666672</v>
      </c>
      <c r="H135" s="37">
        <v>639.51666666666677</v>
      </c>
      <c r="I135" s="37">
        <v>651.43333333333351</v>
      </c>
      <c r="J135" s="37">
        <v>658.86666666666679</v>
      </c>
      <c r="K135" s="28">
        <v>644</v>
      </c>
      <c r="L135" s="28">
        <v>624.65</v>
      </c>
      <c r="M135" s="28">
        <v>11.8604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88738.95</v>
      </c>
      <c r="D136" s="37">
        <v>88301.900000000009</v>
      </c>
      <c r="E136" s="37">
        <v>87653.800000000017</v>
      </c>
      <c r="F136" s="37">
        <v>86568.650000000009</v>
      </c>
      <c r="G136" s="37">
        <v>85920.550000000017</v>
      </c>
      <c r="H136" s="37">
        <v>89387.050000000017</v>
      </c>
      <c r="I136" s="37">
        <v>90035.150000000023</v>
      </c>
      <c r="J136" s="37">
        <v>91120.300000000017</v>
      </c>
      <c r="K136" s="28">
        <v>88950</v>
      </c>
      <c r="L136" s="28">
        <v>87216.75</v>
      </c>
      <c r="M136" s="28">
        <v>0.154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190</v>
      </c>
      <c r="D137" s="37">
        <v>190.75</v>
      </c>
      <c r="E137" s="37">
        <v>186.65</v>
      </c>
      <c r="F137" s="37">
        <v>183.3</v>
      </c>
      <c r="G137" s="37">
        <v>179.20000000000002</v>
      </c>
      <c r="H137" s="37">
        <v>194.1</v>
      </c>
      <c r="I137" s="37">
        <v>198.20000000000002</v>
      </c>
      <c r="J137" s="37">
        <v>201.54999999999998</v>
      </c>
      <c r="K137" s="28">
        <v>194.85</v>
      </c>
      <c r="L137" s="28">
        <v>187.4</v>
      </c>
      <c r="M137" s="28">
        <v>85.329549999999998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1253.7</v>
      </c>
      <c r="D138" s="37">
        <v>1248.2166666666667</v>
      </c>
      <c r="E138" s="37">
        <v>1236.4833333333333</v>
      </c>
      <c r="F138" s="37">
        <v>1219.2666666666667</v>
      </c>
      <c r="G138" s="37">
        <v>1207.5333333333333</v>
      </c>
      <c r="H138" s="37">
        <v>1265.4333333333334</v>
      </c>
      <c r="I138" s="37">
        <v>1277.166666666667</v>
      </c>
      <c r="J138" s="37">
        <v>1294.3833333333334</v>
      </c>
      <c r="K138" s="28">
        <v>1259.95</v>
      </c>
      <c r="L138" s="28">
        <v>1231</v>
      </c>
      <c r="M138" s="28">
        <v>38.205030000000001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101.95</v>
      </c>
      <c r="D139" s="37">
        <v>102.01666666666667</v>
      </c>
      <c r="E139" s="37">
        <v>100.08333333333333</v>
      </c>
      <c r="F139" s="37">
        <v>98.216666666666669</v>
      </c>
      <c r="G139" s="37">
        <v>96.283333333333331</v>
      </c>
      <c r="H139" s="37">
        <v>103.88333333333333</v>
      </c>
      <c r="I139" s="37">
        <v>105.81666666666666</v>
      </c>
      <c r="J139" s="37">
        <v>107.68333333333332</v>
      </c>
      <c r="K139" s="28">
        <v>103.95</v>
      </c>
      <c r="L139" s="28">
        <v>100.15</v>
      </c>
      <c r="M139" s="28">
        <v>48.349330000000002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520.45000000000005</v>
      </c>
      <c r="D140" s="37">
        <v>519.95000000000005</v>
      </c>
      <c r="E140" s="37">
        <v>515.05000000000007</v>
      </c>
      <c r="F140" s="37">
        <v>509.65</v>
      </c>
      <c r="G140" s="37">
        <v>504.75</v>
      </c>
      <c r="H140" s="37">
        <v>525.35000000000014</v>
      </c>
      <c r="I140" s="37">
        <v>530.25000000000023</v>
      </c>
      <c r="J140" s="37">
        <v>535.6500000000002</v>
      </c>
      <c r="K140" s="28">
        <v>524.85</v>
      </c>
      <c r="L140" s="28">
        <v>514.54999999999995</v>
      </c>
      <c r="M140" s="28">
        <v>13.086919999999999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8959.4500000000007</v>
      </c>
      <c r="D141" s="37">
        <v>8986.6</v>
      </c>
      <c r="E141" s="37">
        <v>8828.4500000000007</v>
      </c>
      <c r="F141" s="37">
        <v>8697.4500000000007</v>
      </c>
      <c r="G141" s="37">
        <v>8539.3000000000011</v>
      </c>
      <c r="H141" s="37">
        <v>9117.6</v>
      </c>
      <c r="I141" s="37">
        <v>9275.7499999999982</v>
      </c>
      <c r="J141" s="37">
        <v>9406.75</v>
      </c>
      <c r="K141" s="28">
        <v>9144.75</v>
      </c>
      <c r="L141" s="28">
        <v>8855.6</v>
      </c>
      <c r="M141" s="28">
        <v>7.5372899999999996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828.4</v>
      </c>
      <c r="D142" s="37">
        <v>829.83333333333337</v>
      </c>
      <c r="E142" s="37">
        <v>810.86666666666679</v>
      </c>
      <c r="F142" s="37">
        <v>793.33333333333337</v>
      </c>
      <c r="G142" s="37">
        <v>774.36666666666679</v>
      </c>
      <c r="H142" s="37">
        <v>847.36666666666679</v>
      </c>
      <c r="I142" s="37">
        <v>866.33333333333326</v>
      </c>
      <c r="J142" s="37">
        <v>883.86666666666679</v>
      </c>
      <c r="K142" s="28">
        <v>848.8</v>
      </c>
      <c r="L142" s="28">
        <v>812.3</v>
      </c>
      <c r="M142" s="28">
        <v>4.8005000000000004</v>
      </c>
      <c r="N142" s="1"/>
      <c r="O142" s="1"/>
    </row>
    <row r="143" spans="1:15" ht="12.75" customHeight="1">
      <c r="A143" s="53">
        <v>134</v>
      </c>
      <c r="B143" s="28" t="s">
        <v>429</v>
      </c>
      <c r="C143" s="28">
        <v>369.95</v>
      </c>
      <c r="D143" s="37">
        <v>368.59999999999997</v>
      </c>
      <c r="E143" s="37">
        <v>366.39999999999992</v>
      </c>
      <c r="F143" s="37">
        <v>362.84999999999997</v>
      </c>
      <c r="G143" s="37">
        <v>360.64999999999992</v>
      </c>
      <c r="H143" s="37">
        <v>372.14999999999992</v>
      </c>
      <c r="I143" s="37">
        <v>374.34999999999997</v>
      </c>
      <c r="J143" s="37">
        <v>377.89999999999992</v>
      </c>
      <c r="K143" s="28">
        <v>370.8</v>
      </c>
      <c r="L143" s="28">
        <v>365.05</v>
      </c>
      <c r="M143" s="28">
        <v>3.70329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1556.95</v>
      </c>
      <c r="D144" s="37">
        <v>1563.1499999999999</v>
      </c>
      <c r="E144" s="37">
        <v>1539.8499999999997</v>
      </c>
      <c r="F144" s="37">
        <v>1522.7499999999998</v>
      </c>
      <c r="G144" s="37">
        <v>1499.4499999999996</v>
      </c>
      <c r="H144" s="37">
        <v>1580.2499999999998</v>
      </c>
      <c r="I144" s="37">
        <v>1603.55</v>
      </c>
      <c r="J144" s="37">
        <v>1620.6499999999999</v>
      </c>
      <c r="K144" s="28">
        <v>1586.45</v>
      </c>
      <c r="L144" s="28">
        <v>1546.05</v>
      </c>
      <c r="M144" s="28">
        <v>1.21818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3434.95</v>
      </c>
      <c r="D145" s="37">
        <v>3419.65</v>
      </c>
      <c r="E145" s="37">
        <v>3377.3</v>
      </c>
      <c r="F145" s="37">
        <v>3319.65</v>
      </c>
      <c r="G145" s="37">
        <v>3277.3</v>
      </c>
      <c r="H145" s="37">
        <v>3477.3</v>
      </c>
      <c r="I145" s="37">
        <v>3519.6499999999996</v>
      </c>
      <c r="J145" s="37">
        <v>3577.3</v>
      </c>
      <c r="K145" s="28">
        <v>3462</v>
      </c>
      <c r="L145" s="28">
        <v>3362</v>
      </c>
      <c r="M145" s="28">
        <v>9.7321399999999993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2320</v>
      </c>
      <c r="D146" s="37">
        <v>2303</v>
      </c>
      <c r="E146" s="37">
        <v>2278</v>
      </c>
      <c r="F146" s="37">
        <v>2236</v>
      </c>
      <c r="G146" s="37">
        <v>2211</v>
      </c>
      <c r="H146" s="37">
        <v>2345</v>
      </c>
      <c r="I146" s="37">
        <v>2370</v>
      </c>
      <c r="J146" s="37">
        <v>2412</v>
      </c>
      <c r="K146" s="28">
        <v>2328</v>
      </c>
      <c r="L146" s="28">
        <v>2261</v>
      </c>
      <c r="M146" s="28">
        <v>6.7285000000000004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1107.1500000000001</v>
      </c>
      <c r="D147" s="37">
        <v>1104.7333333333333</v>
      </c>
      <c r="E147" s="37">
        <v>1094.4666666666667</v>
      </c>
      <c r="F147" s="37">
        <v>1081.7833333333333</v>
      </c>
      <c r="G147" s="37">
        <v>1071.5166666666667</v>
      </c>
      <c r="H147" s="37">
        <v>1117.4166666666667</v>
      </c>
      <c r="I147" s="37">
        <v>1127.6833333333336</v>
      </c>
      <c r="J147" s="37">
        <v>1140.3666666666668</v>
      </c>
      <c r="K147" s="28">
        <v>1115</v>
      </c>
      <c r="L147" s="28">
        <v>1092.05</v>
      </c>
      <c r="M147" s="28">
        <v>6.2012600000000004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106</v>
      </c>
      <c r="D148" s="37">
        <v>106.18333333333334</v>
      </c>
      <c r="E148" s="37">
        <v>104.06666666666668</v>
      </c>
      <c r="F148" s="37">
        <v>102.13333333333334</v>
      </c>
      <c r="G148" s="37">
        <v>100.01666666666668</v>
      </c>
      <c r="H148" s="37">
        <v>108.11666666666667</v>
      </c>
      <c r="I148" s="37">
        <v>110.23333333333335</v>
      </c>
      <c r="J148" s="37">
        <v>112.16666666666667</v>
      </c>
      <c r="K148" s="28">
        <v>108.3</v>
      </c>
      <c r="L148" s="28">
        <v>104.25</v>
      </c>
      <c r="M148" s="28">
        <v>115.09717000000001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159.65</v>
      </c>
      <c r="D149" s="37">
        <v>159.26666666666668</v>
      </c>
      <c r="E149" s="37">
        <v>157.58333333333337</v>
      </c>
      <c r="F149" s="37">
        <v>155.51666666666668</v>
      </c>
      <c r="G149" s="37">
        <v>153.83333333333337</v>
      </c>
      <c r="H149" s="37">
        <v>161.33333333333337</v>
      </c>
      <c r="I149" s="37">
        <v>163.01666666666671</v>
      </c>
      <c r="J149" s="37">
        <v>165.08333333333337</v>
      </c>
      <c r="K149" s="28">
        <v>160.94999999999999</v>
      </c>
      <c r="L149" s="28">
        <v>157.19999999999999</v>
      </c>
      <c r="M149" s="28">
        <v>101.47608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77.45</v>
      </c>
      <c r="D150" s="37">
        <v>77.416666666666671</v>
      </c>
      <c r="E150" s="37">
        <v>76.13333333333334</v>
      </c>
      <c r="F150" s="37">
        <v>74.816666666666663</v>
      </c>
      <c r="G150" s="37">
        <v>73.533333333333331</v>
      </c>
      <c r="H150" s="37">
        <v>78.733333333333348</v>
      </c>
      <c r="I150" s="37">
        <v>80.01666666666668</v>
      </c>
      <c r="J150" s="37">
        <v>81.333333333333357</v>
      </c>
      <c r="K150" s="28">
        <v>78.7</v>
      </c>
      <c r="L150" s="28">
        <v>76.099999999999994</v>
      </c>
      <c r="M150" s="28">
        <v>107.43004999999999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4255.6499999999996</v>
      </c>
      <c r="D151" s="37">
        <v>4258.95</v>
      </c>
      <c r="E151" s="37">
        <v>4217.8999999999996</v>
      </c>
      <c r="F151" s="37">
        <v>4180.1499999999996</v>
      </c>
      <c r="G151" s="37">
        <v>4139.0999999999995</v>
      </c>
      <c r="H151" s="37">
        <v>4296.7</v>
      </c>
      <c r="I151" s="37">
        <v>4337.7500000000009</v>
      </c>
      <c r="J151" s="37">
        <v>4375.5</v>
      </c>
      <c r="K151" s="28">
        <v>4300</v>
      </c>
      <c r="L151" s="28">
        <v>4221.2</v>
      </c>
      <c r="M151" s="28">
        <v>2.1911399999999999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19365.900000000001</v>
      </c>
      <c r="D152" s="37">
        <v>19320.716666666667</v>
      </c>
      <c r="E152" s="37">
        <v>19095.183333333334</v>
      </c>
      <c r="F152" s="37">
        <v>18824.466666666667</v>
      </c>
      <c r="G152" s="37">
        <v>18598.933333333334</v>
      </c>
      <c r="H152" s="37">
        <v>19591.433333333334</v>
      </c>
      <c r="I152" s="37">
        <v>19816.966666666667</v>
      </c>
      <c r="J152" s="37">
        <v>20087.683333333334</v>
      </c>
      <c r="K152" s="28">
        <v>19546.25</v>
      </c>
      <c r="L152" s="28">
        <v>19050</v>
      </c>
      <c r="M152" s="28">
        <v>0.51324999999999998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298.75</v>
      </c>
      <c r="D153" s="37">
        <v>294.58333333333331</v>
      </c>
      <c r="E153" s="37">
        <v>289.16666666666663</v>
      </c>
      <c r="F153" s="37">
        <v>279.58333333333331</v>
      </c>
      <c r="G153" s="37">
        <v>274.16666666666663</v>
      </c>
      <c r="H153" s="37">
        <v>304.16666666666663</v>
      </c>
      <c r="I153" s="37">
        <v>309.58333333333326</v>
      </c>
      <c r="J153" s="37">
        <v>319.16666666666663</v>
      </c>
      <c r="K153" s="28">
        <v>300</v>
      </c>
      <c r="L153" s="28">
        <v>285</v>
      </c>
      <c r="M153" s="28">
        <v>14.05104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907.05</v>
      </c>
      <c r="D154" s="37">
        <v>908.23333333333323</v>
      </c>
      <c r="E154" s="37">
        <v>894.46666666666647</v>
      </c>
      <c r="F154" s="37">
        <v>881.88333333333321</v>
      </c>
      <c r="G154" s="37">
        <v>868.11666666666645</v>
      </c>
      <c r="H154" s="37">
        <v>920.81666666666649</v>
      </c>
      <c r="I154" s="37">
        <v>934.58333333333314</v>
      </c>
      <c r="J154" s="37">
        <v>947.16666666666652</v>
      </c>
      <c r="K154" s="28">
        <v>922</v>
      </c>
      <c r="L154" s="28">
        <v>895.65</v>
      </c>
      <c r="M154" s="28">
        <v>2.97079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135.65</v>
      </c>
      <c r="D155" s="37">
        <v>135.96666666666667</v>
      </c>
      <c r="E155" s="37">
        <v>133.48333333333335</v>
      </c>
      <c r="F155" s="37">
        <v>131.31666666666669</v>
      </c>
      <c r="G155" s="37">
        <v>128.83333333333337</v>
      </c>
      <c r="H155" s="37">
        <v>138.13333333333333</v>
      </c>
      <c r="I155" s="37">
        <v>140.61666666666662</v>
      </c>
      <c r="J155" s="37">
        <v>142.7833333333333</v>
      </c>
      <c r="K155" s="28">
        <v>138.44999999999999</v>
      </c>
      <c r="L155" s="28">
        <v>133.80000000000001</v>
      </c>
      <c r="M155" s="28">
        <v>158.53542999999999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189.35</v>
      </c>
      <c r="D156" s="37">
        <v>189.91666666666666</v>
      </c>
      <c r="E156" s="37">
        <v>188.0333333333333</v>
      </c>
      <c r="F156" s="37">
        <v>186.71666666666664</v>
      </c>
      <c r="G156" s="37">
        <v>184.83333333333329</v>
      </c>
      <c r="H156" s="37">
        <v>191.23333333333332</v>
      </c>
      <c r="I156" s="37">
        <v>193.1166666666667</v>
      </c>
      <c r="J156" s="37">
        <v>194.43333333333334</v>
      </c>
      <c r="K156" s="28">
        <v>191.8</v>
      </c>
      <c r="L156" s="28">
        <v>188.6</v>
      </c>
      <c r="M156" s="28">
        <v>7.6778899999999997</v>
      </c>
      <c r="N156" s="1"/>
      <c r="O156" s="1"/>
    </row>
    <row r="157" spans="1:15" ht="12.75" customHeight="1">
      <c r="A157" s="53">
        <v>148</v>
      </c>
      <c r="B157" s="28" t="s">
        <v>841</v>
      </c>
      <c r="C157" s="28">
        <v>804.55</v>
      </c>
      <c r="D157" s="37">
        <v>786.41666666666663</v>
      </c>
      <c r="E157" s="37">
        <v>758.88333333333321</v>
      </c>
      <c r="F157" s="37">
        <v>713.21666666666658</v>
      </c>
      <c r="G157" s="37">
        <v>685.68333333333317</v>
      </c>
      <c r="H157" s="37">
        <v>832.08333333333326</v>
      </c>
      <c r="I157" s="37">
        <v>859.61666666666679</v>
      </c>
      <c r="J157" s="37">
        <v>905.2833333333333</v>
      </c>
      <c r="K157" s="28">
        <v>813.95</v>
      </c>
      <c r="L157" s="28">
        <v>740.75</v>
      </c>
      <c r="M157" s="28">
        <v>85.206599999999995</v>
      </c>
      <c r="N157" s="1"/>
      <c r="O157" s="1"/>
    </row>
    <row r="158" spans="1:15" ht="12.75" customHeight="1">
      <c r="A158" s="53">
        <v>149</v>
      </c>
      <c r="B158" s="28" t="s">
        <v>443</v>
      </c>
      <c r="C158" s="28">
        <v>3325.6</v>
      </c>
      <c r="D158" s="37">
        <v>3307.85</v>
      </c>
      <c r="E158" s="37">
        <v>3272.85</v>
      </c>
      <c r="F158" s="37">
        <v>3220.1</v>
      </c>
      <c r="G158" s="37">
        <v>3185.1</v>
      </c>
      <c r="H158" s="37">
        <v>3360.6</v>
      </c>
      <c r="I158" s="37">
        <v>3395.6</v>
      </c>
      <c r="J158" s="37">
        <v>3448.35</v>
      </c>
      <c r="K158" s="28">
        <v>3342.85</v>
      </c>
      <c r="L158" s="28">
        <v>3255.1</v>
      </c>
      <c r="M158" s="28">
        <v>2.1021100000000001</v>
      </c>
      <c r="N158" s="1"/>
      <c r="O158" s="1"/>
    </row>
    <row r="159" spans="1:15" ht="12.75" customHeight="1">
      <c r="A159" s="53">
        <v>150</v>
      </c>
      <c r="B159" s="28" t="s">
        <v>842</v>
      </c>
      <c r="C159" s="28">
        <v>555.45000000000005</v>
      </c>
      <c r="D159" s="37">
        <v>555.68333333333339</v>
      </c>
      <c r="E159" s="37">
        <v>538.86666666666679</v>
      </c>
      <c r="F159" s="37">
        <v>522.28333333333342</v>
      </c>
      <c r="G159" s="37">
        <v>505.46666666666681</v>
      </c>
      <c r="H159" s="37">
        <v>572.26666666666677</v>
      </c>
      <c r="I159" s="37">
        <v>589.08333333333337</v>
      </c>
      <c r="J159" s="37">
        <v>605.66666666666674</v>
      </c>
      <c r="K159" s="28">
        <v>572.5</v>
      </c>
      <c r="L159" s="28">
        <v>539.1</v>
      </c>
      <c r="M159" s="28">
        <v>19.151430000000001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3028.5</v>
      </c>
      <c r="D160" s="37">
        <v>3030.2000000000003</v>
      </c>
      <c r="E160" s="37">
        <v>2989.2000000000007</v>
      </c>
      <c r="F160" s="37">
        <v>2949.9000000000005</v>
      </c>
      <c r="G160" s="37">
        <v>2908.900000000001</v>
      </c>
      <c r="H160" s="37">
        <v>3069.5000000000005</v>
      </c>
      <c r="I160" s="37">
        <v>3110.4999999999995</v>
      </c>
      <c r="J160" s="37">
        <v>3149.8</v>
      </c>
      <c r="K160" s="28">
        <v>3071.2</v>
      </c>
      <c r="L160" s="28">
        <v>2990.9</v>
      </c>
      <c r="M160" s="28">
        <v>1.91307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48017.599999999999</v>
      </c>
      <c r="D161" s="37">
        <v>48208.733333333337</v>
      </c>
      <c r="E161" s="37">
        <v>47308.866666666676</v>
      </c>
      <c r="F161" s="37">
        <v>46600.133333333339</v>
      </c>
      <c r="G161" s="37">
        <v>45700.266666666677</v>
      </c>
      <c r="H161" s="37">
        <v>48917.466666666674</v>
      </c>
      <c r="I161" s="37">
        <v>49817.333333333343</v>
      </c>
      <c r="J161" s="37">
        <v>50526.066666666673</v>
      </c>
      <c r="K161" s="28">
        <v>49108.6</v>
      </c>
      <c r="L161" s="28">
        <v>47500</v>
      </c>
      <c r="M161" s="28">
        <v>0.2104</v>
      </c>
      <c r="N161" s="1"/>
      <c r="O161" s="1"/>
    </row>
    <row r="162" spans="1:15" ht="12.75" customHeight="1">
      <c r="A162" s="53">
        <v>153</v>
      </c>
      <c r="B162" s="28" t="s">
        <v>448</v>
      </c>
      <c r="C162" s="28">
        <v>3721.85</v>
      </c>
      <c r="D162" s="37">
        <v>3676.6499999999996</v>
      </c>
      <c r="E162" s="37">
        <v>3616.3499999999995</v>
      </c>
      <c r="F162" s="37">
        <v>3510.85</v>
      </c>
      <c r="G162" s="37">
        <v>3450.5499999999997</v>
      </c>
      <c r="H162" s="37">
        <v>3782.1499999999992</v>
      </c>
      <c r="I162" s="37">
        <v>3842.4499999999994</v>
      </c>
      <c r="J162" s="37">
        <v>3947.9499999999989</v>
      </c>
      <c r="K162" s="28">
        <v>3736.95</v>
      </c>
      <c r="L162" s="28">
        <v>3571.15</v>
      </c>
      <c r="M162" s="28">
        <v>5.7819000000000003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219</v>
      </c>
      <c r="D163" s="37">
        <v>221.04999999999998</v>
      </c>
      <c r="E163" s="37">
        <v>215.44999999999996</v>
      </c>
      <c r="F163" s="37">
        <v>211.89999999999998</v>
      </c>
      <c r="G163" s="37">
        <v>206.29999999999995</v>
      </c>
      <c r="H163" s="37">
        <v>224.59999999999997</v>
      </c>
      <c r="I163" s="37">
        <v>230.2</v>
      </c>
      <c r="J163" s="37">
        <v>233.74999999999997</v>
      </c>
      <c r="K163" s="28">
        <v>226.65</v>
      </c>
      <c r="L163" s="28">
        <v>217.5</v>
      </c>
      <c r="M163" s="28">
        <v>13.514760000000001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2523.25</v>
      </c>
      <c r="D164" s="37">
        <v>2515.85</v>
      </c>
      <c r="E164" s="37">
        <v>2501.6999999999998</v>
      </c>
      <c r="F164" s="37">
        <v>2480.15</v>
      </c>
      <c r="G164" s="37">
        <v>2466</v>
      </c>
      <c r="H164" s="37">
        <v>2537.3999999999996</v>
      </c>
      <c r="I164" s="37">
        <v>2551.5500000000002</v>
      </c>
      <c r="J164" s="37">
        <v>2573.0999999999995</v>
      </c>
      <c r="K164" s="28">
        <v>2530</v>
      </c>
      <c r="L164" s="28">
        <v>2494.3000000000002</v>
      </c>
      <c r="M164" s="28">
        <v>2.16092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1751.45</v>
      </c>
      <c r="D165" s="37">
        <v>1749.4833333333333</v>
      </c>
      <c r="E165" s="37">
        <v>1714.1666666666667</v>
      </c>
      <c r="F165" s="37">
        <v>1676.8833333333334</v>
      </c>
      <c r="G165" s="37">
        <v>1641.5666666666668</v>
      </c>
      <c r="H165" s="37">
        <v>1786.7666666666667</v>
      </c>
      <c r="I165" s="37">
        <v>1822.0833333333333</v>
      </c>
      <c r="J165" s="37">
        <v>1859.3666666666666</v>
      </c>
      <c r="K165" s="28">
        <v>1784.8</v>
      </c>
      <c r="L165" s="28">
        <v>1712.2</v>
      </c>
      <c r="M165" s="28">
        <v>16.161480000000001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2355.75</v>
      </c>
      <c r="D166" s="37">
        <v>2360.4</v>
      </c>
      <c r="E166" s="37">
        <v>2333.5</v>
      </c>
      <c r="F166" s="37">
        <v>2311.25</v>
      </c>
      <c r="G166" s="37">
        <v>2284.35</v>
      </c>
      <c r="H166" s="37">
        <v>2382.65</v>
      </c>
      <c r="I166" s="37">
        <v>2409.5500000000006</v>
      </c>
      <c r="J166" s="37">
        <v>2431.8000000000002</v>
      </c>
      <c r="K166" s="28">
        <v>2387.3000000000002</v>
      </c>
      <c r="L166" s="28">
        <v>2338.15</v>
      </c>
      <c r="M166" s="28">
        <v>2.00623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119.45</v>
      </c>
      <c r="D167" s="37">
        <v>118.96666666666668</v>
      </c>
      <c r="E167" s="37">
        <v>118.03333333333336</v>
      </c>
      <c r="F167" s="37">
        <v>116.61666666666667</v>
      </c>
      <c r="G167" s="37">
        <v>115.68333333333335</v>
      </c>
      <c r="H167" s="37">
        <v>120.38333333333337</v>
      </c>
      <c r="I167" s="37">
        <v>121.31666666666668</v>
      </c>
      <c r="J167" s="37">
        <v>122.73333333333338</v>
      </c>
      <c r="K167" s="28">
        <v>119.9</v>
      </c>
      <c r="L167" s="28">
        <v>117.55</v>
      </c>
      <c r="M167" s="28">
        <v>46.74333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223.6</v>
      </c>
      <c r="D168" s="37">
        <v>222.66666666666666</v>
      </c>
      <c r="E168" s="37">
        <v>220.58333333333331</v>
      </c>
      <c r="F168" s="37">
        <v>217.56666666666666</v>
      </c>
      <c r="G168" s="37">
        <v>215.48333333333332</v>
      </c>
      <c r="H168" s="37">
        <v>225.68333333333331</v>
      </c>
      <c r="I168" s="37">
        <v>227.76666666666662</v>
      </c>
      <c r="J168" s="37">
        <v>230.7833333333333</v>
      </c>
      <c r="K168" s="28">
        <v>224.75</v>
      </c>
      <c r="L168" s="28">
        <v>219.65</v>
      </c>
      <c r="M168" s="28">
        <v>93.045289999999994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425</v>
      </c>
      <c r="D169" s="37">
        <v>427.38333333333338</v>
      </c>
      <c r="E169" s="37">
        <v>419.96666666666675</v>
      </c>
      <c r="F169" s="37">
        <v>414.93333333333339</v>
      </c>
      <c r="G169" s="37">
        <v>407.51666666666677</v>
      </c>
      <c r="H169" s="37">
        <v>432.41666666666674</v>
      </c>
      <c r="I169" s="37">
        <v>439.83333333333337</v>
      </c>
      <c r="J169" s="37">
        <v>444.86666666666673</v>
      </c>
      <c r="K169" s="28">
        <v>434.8</v>
      </c>
      <c r="L169" s="28">
        <v>422.35</v>
      </c>
      <c r="M169" s="28">
        <v>4.7624199999999997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14868.6</v>
      </c>
      <c r="D170" s="37">
        <v>14993.416666666666</v>
      </c>
      <c r="E170" s="37">
        <v>14486.833333333332</v>
      </c>
      <c r="F170" s="37">
        <v>14105.066666666666</v>
      </c>
      <c r="G170" s="37">
        <v>13598.483333333332</v>
      </c>
      <c r="H170" s="37">
        <v>15375.183333333332</v>
      </c>
      <c r="I170" s="37">
        <v>15881.766666666665</v>
      </c>
      <c r="J170" s="37">
        <v>16263.533333333333</v>
      </c>
      <c r="K170" s="28">
        <v>15500</v>
      </c>
      <c r="L170" s="28">
        <v>14611.65</v>
      </c>
      <c r="M170" s="28">
        <v>0.22825000000000001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34</v>
      </c>
      <c r="D171" s="37">
        <v>33.866666666666667</v>
      </c>
      <c r="E171" s="37">
        <v>33.383333333333333</v>
      </c>
      <c r="F171" s="37">
        <v>32.766666666666666</v>
      </c>
      <c r="G171" s="37">
        <v>32.283333333333331</v>
      </c>
      <c r="H171" s="37">
        <v>34.483333333333334</v>
      </c>
      <c r="I171" s="37">
        <v>34.966666666666669</v>
      </c>
      <c r="J171" s="37">
        <v>35.583333333333336</v>
      </c>
      <c r="K171" s="28">
        <v>34.35</v>
      </c>
      <c r="L171" s="28">
        <v>33.25</v>
      </c>
      <c r="M171" s="28">
        <v>322.09696000000002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133.75</v>
      </c>
      <c r="D172" s="37">
        <v>133.53333333333333</v>
      </c>
      <c r="E172" s="37">
        <v>132.21666666666667</v>
      </c>
      <c r="F172" s="37">
        <v>130.68333333333334</v>
      </c>
      <c r="G172" s="37">
        <v>129.36666666666667</v>
      </c>
      <c r="H172" s="37">
        <v>135.06666666666666</v>
      </c>
      <c r="I172" s="37">
        <v>136.38333333333333</v>
      </c>
      <c r="J172" s="37">
        <v>137.91666666666666</v>
      </c>
      <c r="K172" s="28">
        <v>134.85</v>
      </c>
      <c r="L172" s="28">
        <v>132</v>
      </c>
      <c r="M172" s="28">
        <v>23.11178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2606.35</v>
      </c>
      <c r="D173" s="37">
        <v>2594.6</v>
      </c>
      <c r="E173" s="37">
        <v>2579.1999999999998</v>
      </c>
      <c r="F173" s="37">
        <v>2552.0499999999997</v>
      </c>
      <c r="G173" s="37">
        <v>2536.6499999999996</v>
      </c>
      <c r="H173" s="37">
        <v>2621.75</v>
      </c>
      <c r="I173" s="37">
        <v>2637.1500000000005</v>
      </c>
      <c r="J173" s="37">
        <v>2664.3</v>
      </c>
      <c r="K173" s="28">
        <v>2610</v>
      </c>
      <c r="L173" s="28">
        <v>2567.4499999999998</v>
      </c>
      <c r="M173" s="28">
        <v>65.768240000000006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935.9</v>
      </c>
      <c r="D174" s="37">
        <v>938.35</v>
      </c>
      <c r="E174" s="37">
        <v>926.80000000000007</v>
      </c>
      <c r="F174" s="37">
        <v>917.7</v>
      </c>
      <c r="G174" s="37">
        <v>906.15000000000009</v>
      </c>
      <c r="H174" s="37">
        <v>947.45</v>
      </c>
      <c r="I174" s="37">
        <v>959</v>
      </c>
      <c r="J174" s="37">
        <v>968.1</v>
      </c>
      <c r="K174" s="28">
        <v>949.9</v>
      </c>
      <c r="L174" s="28">
        <v>929.25</v>
      </c>
      <c r="M174" s="28">
        <v>10.08595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1283.55</v>
      </c>
      <c r="D175" s="37">
        <v>1276.5666666666666</v>
      </c>
      <c r="E175" s="37">
        <v>1265.5833333333333</v>
      </c>
      <c r="F175" s="37">
        <v>1247.6166666666666</v>
      </c>
      <c r="G175" s="37">
        <v>1236.6333333333332</v>
      </c>
      <c r="H175" s="37">
        <v>1294.5333333333333</v>
      </c>
      <c r="I175" s="37">
        <v>1305.5166666666669</v>
      </c>
      <c r="J175" s="37">
        <v>1323.4833333333333</v>
      </c>
      <c r="K175" s="28">
        <v>1287.55</v>
      </c>
      <c r="L175" s="28">
        <v>1258.5999999999999</v>
      </c>
      <c r="M175" s="28">
        <v>14.09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2450.4</v>
      </c>
      <c r="D176" s="37">
        <v>2446.2166666666667</v>
      </c>
      <c r="E176" s="37">
        <v>2426.3333333333335</v>
      </c>
      <c r="F176" s="37">
        <v>2402.2666666666669</v>
      </c>
      <c r="G176" s="37">
        <v>2382.3833333333337</v>
      </c>
      <c r="H176" s="37">
        <v>2470.2833333333333</v>
      </c>
      <c r="I176" s="37">
        <v>2490.1666666666665</v>
      </c>
      <c r="J176" s="37">
        <v>2514.2333333333331</v>
      </c>
      <c r="K176" s="28">
        <v>2466.1</v>
      </c>
      <c r="L176" s="28">
        <v>2422.15</v>
      </c>
      <c r="M176" s="28">
        <v>2.6269900000000002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20956.45</v>
      </c>
      <c r="D177" s="37">
        <v>21026.816666666666</v>
      </c>
      <c r="E177" s="37">
        <v>20763.633333333331</v>
      </c>
      <c r="F177" s="37">
        <v>20570.816666666666</v>
      </c>
      <c r="G177" s="37">
        <v>20307.633333333331</v>
      </c>
      <c r="H177" s="37">
        <v>21219.633333333331</v>
      </c>
      <c r="I177" s="37">
        <v>21482.816666666666</v>
      </c>
      <c r="J177" s="37">
        <v>21675.633333333331</v>
      </c>
      <c r="K177" s="28">
        <v>21290</v>
      </c>
      <c r="L177" s="28">
        <v>20834</v>
      </c>
      <c r="M177" s="28">
        <v>0.23018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1360.25</v>
      </c>
      <c r="D178" s="37">
        <v>1368.2666666666664</v>
      </c>
      <c r="E178" s="37">
        <v>1340.0833333333328</v>
      </c>
      <c r="F178" s="37">
        <v>1319.9166666666663</v>
      </c>
      <c r="G178" s="37">
        <v>1291.7333333333327</v>
      </c>
      <c r="H178" s="37">
        <v>1388.4333333333329</v>
      </c>
      <c r="I178" s="37">
        <v>1416.6166666666663</v>
      </c>
      <c r="J178" s="37">
        <v>1436.7833333333331</v>
      </c>
      <c r="K178" s="28">
        <v>1396.45</v>
      </c>
      <c r="L178" s="28">
        <v>1348.1</v>
      </c>
      <c r="M178" s="28">
        <v>7.4660700000000002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2614.65</v>
      </c>
      <c r="D179" s="37">
        <v>2625.5666666666666</v>
      </c>
      <c r="E179" s="37">
        <v>2562.1333333333332</v>
      </c>
      <c r="F179" s="37">
        <v>2509.6166666666668</v>
      </c>
      <c r="G179" s="37">
        <v>2446.1833333333334</v>
      </c>
      <c r="H179" s="37">
        <v>2678.083333333333</v>
      </c>
      <c r="I179" s="37">
        <v>2741.5166666666664</v>
      </c>
      <c r="J179" s="37">
        <v>2794.0333333333328</v>
      </c>
      <c r="K179" s="28">
        <v>2689</v>
      </c>
      <c r="L179" s="28">
        <v>2573.0500000000002</v>
      </c>
      <c r="M179" s="28">
        <v>17.854610000000001</v>
      </c>
      <c r="N179" s="1"/>
      <c r="O179" s="1"/>
    </row>
    <row r="180" spans="1:15" ht="12.75" customHeight="1">
      <c r="A180" s="53">
        <v>171</v>
      </c>
      <c r="B180" s="28" t="s">
        <v>826</v>
      </c>
      <c r="C180" s="28">
        <v>585</v>
      </c>
      <c r="D180" s="37">
        <v>584.75</v>
      </c>
      <c r="E180" s="37">
        <v>579.25</v>
      </c>
      <c r="F180" s="37">
        <v>573.5</v>
      </c>
      <c r="G180" s="37">
        <v>568</v>
      </c>
      <c r="H180" s="37">
        <v>590.5</v>
      </c>
      <c r="I180" s="37">
        <v>596</v>
      </c>
      <c r="J180" s="37">
        <v>601.75</v>
      </c>
      <c r="K180" s="28">
        <v>590.25</v>
      </c>
      <c r="L180" s="28">
        <v>579</v>
      </c>
      <c r="M180" s="28">
        <v>2.8399700000000001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540.85</v>
      </c>
      <c r="D181" s="37">
        <v>540.63333333333333</v>
      </c>
      <c r="E181" s="37">
        <v>534.86666666666667</v>
      </c>
      <c r="F181" s="37">
        <v>528.88333333333333</v>
      </c>
      <c r="G181" s="37">
        <v>523.11666666666667</v>
      </c>
      <c r="H181" s="37">
        <v>546.61666666666667</v>
      </c>
      <c r="I181" s="37">
        <v>552.38333333333333</v>
      </c>
      <c r="J181" s="37">
        <v>558.36666666666667</v>
      </c>
      <c r="K181" s="28">
        <v>546.4</v>
      </c>
      <c r="L181" s="28">
        <v>534.65</v>
      </c>
      <c r="M181" s="28">
        <v>242.62125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76.349999999999994</v>
      </c>
      <c r="D182" s="37">
        <v>76.8</v>
      </c>
      <c r="E182" s="37">
        <v>75</v>
      </c>
      <c r="F182" s="37">
        <v>73.650000000000006</v>
      </c>
      <c r="G182" s="37">
        <v>71.850000000000009</v>
      </c>
      <c r="H182" s="37">
        <v>78.149999999999991</v>
      </c>
      <c r="I182" s="37">
        <v>79.949999999999974</v>
      </c>
      <c r="J182" s="37">
        <v>81.299999999999983</v>
      </c>
      <c r="K182" s="28">
        <v>78.599999999999994</v>
      </c>
      <c r="L182" s="28">
        <v>75.45</v>
      </c>
      <c r="M182" s="28">
        <v>234.93253000000001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897</v>
      </c>
      <c r="D183" s="37">
        <v>902.7833333333333</v>
      </c>
      <c r="E183" s="37">
        <v>887.76666666666665</v>
      </c>
      <c r="F183" s="37">
        <v>878.5333333333333</v>
      </c>
      <c r="G183" s="37">
        <v>863.51666666666665</v>
      </c>
      <c r="H183" s="37">
        <v>912.01666666666665</v>
      </c>
      <c r="I183" s="37">
        <v>927.0333333333333</v>
      </c>
      <c r="J183" s="37">
        <v>936.26666666666665</v>
      </c>
      <c r="K183" s="28">
        <v>917.8</v>
      </c>
      <c r="L183" s="28">
        <v>893.55</v>
      </c>
      <c r="M183" s="28">
        <v>28.631679999999999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465.95</v>
      </c>
      <c r="D184" s="37">
        <v>466.01666666666671</v>
      </c>
      <c r="E184" s="37">
        <v>458.03333333333342</v>
      </c>
      <c r="F184" s="37">
        <v>450.11666666666673</v>
      </c>
      <c r="G184" s="37">
        <v>442.13333333333344</v>
      </c>
      <c r="H184" s="37">
        <v>473.93333333333339</v>
      </c>
      <c r="I184" s="37">
        <v>481.91666666666663</v>
      </c>
      <c r="J184" s="37">
        <v>489.83333333333337</v>
      </c>
      <c r="K184" s="28">
        <v>474</v>
      </c>
      <c r="L184" s="28">
        <v>458.1</v>
      </c>
      <c r="M184" s="28">
        <v>5.7576000000000001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557.75</v>
      </c>
      <c r="D185" s="37">
        <v>558.35</v>
      </c>
      <c r="E185" s="37">
        <v>551.70000000000005</v>
      </c>
      <c r="F185" s="37">
        <v>545.65</v>
      </c>
      <c r="G185" s="37">
        <v>539</v>
      </c>
      <c r="H185" s="37">
        <v>564.40000000000009</v>
      </c>
      <c r="I185" s="37">
        <v>571.04999999999995</v>
      </c>
      <c r="J185" s="37">
        <v>577.10000000000014</v>
      </c>
      <c r="K185" s="28">
        <v>565</v>
      </c>
      <c r="L185" s="28">
        <v>552.29999999999995</v>
      </c>
      <c r="M185" s="28">
        <v>5.9824400000000004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927.75</v>
      </c>
      <c r="D186" s="37">
        <v>929.19999999999993</v>
      </c>
      <c r="E186" s="37">
        <v>914.84999999999991</v>
      </c>
      <c r="F186" s="37">
        <v>901.94999999999993</v>
      </c>
      <c r="G186" s="37">
        <v>887.59999999999991</v>
      </c>
      <c r="H186" s="37">
        <v>942.09999999999991</v>
      </c>
      <c r="I186" s="37">
        <v>956.45</v>
      </c>
      <c r="J186" s="37">
        <v>969.34999999999991</v>
      </c>
      <c r="K186" s="28">
        <v>943.55</v>
      </c>
      <c r="L186" s="28">
        <v>916.3</v>
      </c>
      <c r="M186" s="28">
        <v>12.37195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937.95</v>
      </c>
      <c r="D187" s="37">
        <v>938.2166666666667</v>
      </c>
      <c r="E187" s="37">
        <v>928.83333333333337</v>
      </c>
      <c r="F187" s="37">
        <v>919.7166666666667</v>
      </c>
      <c r="G187" s="37">
        <v>910.33333333333337</v>
      </c>
      <c r="H187" s="37">
        <v>947.33333333333337</v>
      </c>
      <c r="I187" s="37">
        <v>956.71666666666658</v>
      </c>
      <c r="J187" s="37">
        <v>965.83333333333337</v>
      </c>
      <c r="K187" s="28">
        <v>947.6</v>
      </c>
      <c r="L187" s="28">
        <v>929.1</v>
      </c>
      <c r="M187" s="28">
        <v>7.0289900000000003</v>
      </c>
      <c r="N187" s="1"/>
      <c r="O187" s="1"/>
    </row>
    <row r="188" spans="1:15" ht="12.75" customHeight="1">
      <c r="A188" s="53">
        <v>179</v>
      </c>
      <c r="B188" s="28" t="s">
        <v>503</v>
      </c>
      <c r="C188" s="28">
        <v>1073.3499999999999</v>
      </c>
      <c r="D188" s="37">
        <v>1069.2166666666665</v>
      </c>
      <c r="E188" s="37">
        <v>1057.4333333333329</v>
      </c>
      <c r="F188" s="37">
        <v>1041.5166666666664</v>
      </c>
      <c r="G188" s="37">
        <v>1029.7333333333329</v>
      </c>
      <c r="H188" s="37">
        <v>1085.133333333333</v>
      </c>
      <c r="I188" s="37">
        <v>1096.9166666666663</v>
      </c>
      <c r="J188" s="37">
        <v>1112.833333333333</v>
      </c>
      <c r="K188" s="28">
        <v>1081</v>
      </c>
      <c r="L188" s="28">
        <v>1053.3</v>
      </c>
      <c r="M188" s="28">
        <v>8.8593799999999998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3339.5</v>
      </c>
      <c r="D189" s="37">
        <v>3321.85</v>
      </c>
      <c r="E189" s="37">
        <v>3294.7</v>
      </c>
      <c r="F189" s="37">
        <v>3249.9</v>
      </c>
      <c r="G189" s="37">
        <v>3222.75</v>
      </c>
      <c r="H189" s="37">
        <v>3366.6499999999996</v>
      </c>
      <c r="I189" s="37">
        <v>3393.8</v>
      </c>
      <c r="J189" s="37">
        <v>3438.5999999999995</v>
      </c>
      <c r="K189" s="28">
        <v>3349</v>
      </c>
      <c r="L189" s="28">
        <v>3277.05</v>
      </c>
      <c r="M189" s="28">
        <v>28.95824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812.75</v>
      </c>
      <c r="D190" s="37">
        <v>809.9</v>
      </c>
      <c r="E190" s="37">
        <v>804.4</v>
      </c>
      <c r="F190" s="37">
        <v>796.05</v>
      </c>
      <c r="G190" s="37">
        <v>790.55</v>
      </c>
      <c r="H190" s="37">
        <v>818.25</v>
      </c>
      <c r="I190" s="37">
        <v>823.75</v>
      </c>
      <c r="J190" s="37">
        <v>832.1</v>
      </c>
      <c r="K190" s="28">
        <v>815.4</v>
      </c>
      <c r="L190" s="28">
        <v>801.55</v>
      </c>
      <c r="M190" s="28">
        <v>9.0841399999999997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8840.2999999999993</v>
      </c>
      <c r="D191" s="37">
        <v>8770.1</v>
      </c>
      <c r="E191" s="37">
        <v>8670.2000000000007</v>
      </c>
      <c r="F191" s="37">
        <v>8500.1</v>
      </c>
      <c r="G191" s="37">
        <v>8400.2000000000007</v>
      </c>
      <c r="H191" s="37">
        <v>8940.2000000000007</v>
      </c>
      <c r="I191" s="37">
        <v>9040.0999999999985</v>
      </c>
      <c r="J191" s="37">
        <v>9210.2000000000007</v>
      </c>
      <c r="K191" s="28">
        <v>8870</v>
      </c>
      <c r="L191" s="28">
        <v>8600</v>
      </c>
      <c r="M191" s="28">
        <v>4.0845000000000002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467.8</v>
      </c>
      <c r="D192" s="37">
        <v>467.88333333333338</v>
      </c>
      <c r="E192" s="37">
        <v>459.51666666666677</v>
      </c>
      <c r="F192" s="37">
        <v>451.23333333333341</v>
      </c>
      <c r="G192" s="37">
        <v>442.86666666666679</v>
      </c>
      <c r="H192" s="37">
        <v>476.16666666666674</v>
      </c>
      <c r="I192" s="37">
        <v>484.53333333333342</v>
      </c>
      <c r="J192" s="37">
        <v>492.81666666666672</v>
      </c>
      <c r="K192" s="28">
        <v>476.25</v>
      </c>
      <c r="L192" s="28">
        <v>459.6</v>
      </c>
      <c r="M192" s="28">
        <v>191.25906000000001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232.5</v>
      </c>
      <c r="D193" s="37">
        <v>233.61666666666667</v>
      </c>
      <c r="E193" s="37">
        <v>229.93333333333334</v>
      </c>
      <c r="F193" s="37">
        <v>227.36666666666667</v>
      </c>
      <c r="G193" s="37">
        <v>223.68333333333334</v>
      </c>
      <c r="H193" s="37">
        <v>236.18333333333334</v>
      </c>
      <c r="I193" s="37">
        <v>239.86666666666667</v>
      </c>
      <c r="J193" s="37">
        <v>242.43333333333334</v>
      </c>
      <c r="K193" s="28">
        <v>237.3</v>
      </c>
      <c r="L193" s="28">
        <v>231.05</v>
      </c>
      <c r="M193" s="28">
        <v>256.14729999999997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107.05</v>
      </c>
      <c r="D194" s="37">
        <v>107.16666666666667</v>
      </c>
      <c r="E194" s="37">
        <v>105.88333333333334</v>
      </c>
      <c r="F194" s="37">
        <v>104.71666666666667</v>
      </c>
      <c r="G194" s="37">
        <v>103.43333333333334</v>
      </c>
      <c r="H194" s="37">
        <v>108.33333333333334</v>
      </c>
      <c r="I194" s="37">
        <v>109.61666666666667</v>
      </c>
      <c r="J194" s="37">
        <v>110.78333333333335</v>
      </c>
      <c r="K194" s="28">
        <v>108.45</v>
      </c>
      <c r="L194" s="28">
        <v>106</v>
      </c>
      <c r="M194" s="28">
        <v>614.28845999999999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1052.6500000000001</v>
      </c>
      <c r="D195" s="37">
        <v>1044.7833333333335</v>
      </c>
      <c r="E195" s="37">
        <v>1032.5666666666671</v>
      </c>
      <c r="F195" s="37">
        <v>1012.4833333333336</v>
      </c>
      <c r="G195" s="37">
        <v>1000.2666666666671</v>
      </c>
      <c r="H195" s="37">
        <v>1064.866666666667</v>
      </c>
      <c r="I195" s="37">
        <v>1077.0833333333337</v>
      </c>
      <c r="J195" s="37">
        <v>1097.166666666667</v>
      </c>
      <c r="K195" s="28">
        <v>1057</v>
      </c>
      <c r="L195" s="28">
        <v>1024.7</v>
      </c>
      <c r="M195" s="28">
        <v>35.09019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726.35</v>
      </c>
      <c r="D196" s="37">
        <v>728.11666666666667</v>
      </c>
      <c r="E196" s="37">
        <v>719.88333333333333</v>
      </c>
      <c r="F196" s="37">
        <v>713.41666666666663</v>
      </c>
      <c r="G196" s="37">
        <v>705.18333333333328</v>
      </c>
      <c r="H196" s="37">
        <v>734.58333333333337</v>
      </c>
      <c r="I196" s="37">
        <v>742.81666666666672</v>
      </c>
      <c r="J196" s="37">
        <v>749.28333333333342</v>
      </c>
      <c r="K196" s="28">
        <v>736.35</v>
      </c>
      <c r="L196" s="28">
        <v>721.65</v>
      </c>
      <c r="M196" s="28">
        <v>5.9705399999999997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2416.4</v>
      </c>
      <c r="D197" s="37">
        <v>2399.1</v>
      </c>
      <c r="E197" s="37">
        <v>2372.2999999999997</v>
      </c>
      <c r="F197" s="37">
        <v>2328.1999999999998</v>
      </c>
      <c r="G197" s="37">
        <v>2301.3999999999996</v>
      </c>
      <c r="H197" s="37">
        <v>2443.1999999999998</v>
      </c>
      <c r="I197" s="37">
        <v>2470</v>
      </c>
      <c r="J197" s="37">
        <v>2514.1</v>
      </c>
      <c r="K197" s="28">
        <v>2425.9</v>
      </c>
      <c r="L197" s="28">
        <v>2355</v>
      </c>
      <c r="M197" s="28">
        <v>12.07016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1512.9</v>
      </c>
      <c r="D198" s="37">
        <v>1516.6333333333332</v>
      </c>
      <c r="E198" s="37">
        <v>1499.8666666666663</v>
      </c>
      <c r="F198" s="37">
        <v>1486.833333333333</v>
      </c>
      <c r="G198" s="37">
        <v>1470.0666666666662</v>
      </c>
      <c r="H198" s="37">
        <v>1529.6666666666665</v>
      </c>
      <c r="I198" s="37">
        <v>1546.4333333333334</v>
      </c>
      <c r="J198" s="37">
        <v>1559.4666666666667</v>
      </c>
      <c r="K198" s="28">
        <v>1533.4</v>
      </c>
      <c r="L198" s="28">
        <v>1503.6</v>
      </c>
      <c r="M198" s="28">
        <v>1.3149900000000001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533.04999999999995</v>
      </c>
      <c r="D199" s="37">
        <v>530.4</v>
      </c>
      <c r="E199" s="37">
        <v>526.34999999999991</v>
      </c>
      <c r="F199" s="37">
        <v>519.65</v>
      </c>
      <c r="G199" s="37">
        <v>515.59999999999991</v>
      </c>
      <c r="H199" s="37">
        <v>537.09999999999991</v>
      </c>
      <c r="I199" s="37">
        <v>541.14999999999986</v>
      </c>
      <c r="J199" s="37">
        <v>547.84999999999991</v>
      </c>
      <c r="K199" s="28">
        <v>534.45000000000005</v>
      </c>
      <c r="L199" s="28">
        <v>523.70000000000005</v>
      </c>
      <c r="M199" s="28">
        <v>2.3974799999999998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1308.75</v>
      </c>
      <c r="D200" s="37">
        <v>1309.1666666666667</v>
      </c>
      <c r="E200" s="37">
        <v>1291.5833333333335</v>
      </c>
      <c r="F200" s="37">
        <v>1274.4166666666667</v>
      </c>
      <c r="G200" s="37">
        <v>1256.8333333333335</v>
      </c>
      <c r="H200" s="37">
        <v>1326.3333333333335</v>
      </c>
      <c r="I200" s="37">
        <v>1343.916666666667</v>
      </c>
      <c r="J200" s="37">
        <v>1361.0833333333335</v>
      </c>
      <c r="K200" s="28">
        <v>1326.75</v>
      </c>
      <c r="L200" s="28">
        <v>1292</v>
      </c>
      <c r="M200" s="28">
        <v>3.9360599999999999</v>
      </c>
      <c r="N200" s="1"/>
      <c r="O200" s="1"/>
    </row>
    <row r="201" spans="1:15" ht="12.75" customHeight="1">
      <c r="A201" s="53">
        <v>192</v>
      </c>
      <c r="B201" s="28" t="s">
        <v>510</v>
      </c>
      <c r="C201" s="28">
        <v>40.15</v>
      </c>
      <c r="D201" s="37">
        <v>39.93333333333333</v>
      </c>
      <c r="E201" s="37">
        <v>39.416666666666657</v>
      </c>
      <c r="F201" s="37">
        <v>38.68333333333333</v>
      </c>
      <c r="G201" s="37">
        <v>38.166666666666657</v>
      </c>
      <c r="H201" s="37">
        <v>40.666666666666657</v>
      </c>
      <c r="I201" s="37">
        <v>41.183333333333323</v>
      </c>
      <c r="J201" s="37">
        <v>41.916666666666657</v>
      </c>
      <c r="K201" s="28">
        <v>40.450000000000003</v>
      </c>
      <c r="L201" s="28">
        <v>39.200000000000003</v>
      </c>
      <c r="M201" s="28">
        <v>67.450569999999999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731.35</v>
      </c>
      <c r="D202" s="37">
        <v>733.58333333333337</v>
      </c>
      <c r="E202" s="37">
        <v>722.76666666666677</v>
      </c>
      <c r="F202" s="37">
        <v>714.18333333333339</v>
      </c>
      <c r="G202" s="37">
        <v>703.36666666666679</v>
      </c>
      <c r="H202" s="37">
        <v>742.16666666666674</v>
      </c>
      <c r="I202" s="37">
        <v>752.98333333333335</v>
      </c>
      <c r="J202" s="37">
        <v>761.56666666666672</v>
      </c>
      <c r="K202" s="28">
        <v>744.4</v>
      </c>
      <c r="L202" s="28">
        <v>725</v>
      </c>
      <c r="M202" s="28">
        <v>30.582899999999999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6602.7</v>
      </c>
      <c r="D203" s="37">
        <v>6603.916666666667</v>
      </c>
      <c r="E203" s="37">
        <v>6512.8333333333339</v>
      </c>
      <c r="F203" s="37">
        <v>6422.9666666666672</v>
      </c>
      <c r="G203" s="37">
        <v>6331.8833333333341</v>
      </c>
      <c r="H203" s="37">
        <v>6693.7833333333338</v>
      </c>
      <c r="I203" s="37">
        <v>6784.8666666666677</v>
      </c>
      <c r="J203" s="37">
        <v>6874.7333333333336</v>
      </c>
      <c r="K203" s="28">
        <v>6695</v>
      </c>
      <c r="L203" s="28">
        <v>6514.05</v>
      </c>
      <c r="M203" s="28">
        <v>2.6636000000000002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39.049999999999997</v>
      </c>
      <c r="D204" s="37">
        <v>39.099999999999994</v>
      </c>
      <c r="E204" s="37">
        <v>38.29999999999999</v>
      </c>
      <c r="F204" s="37">
        <v>37.549999999999997</v>
      </c>
      <c r="G204" s="37">
        <v>36.749999999999993</v>
      </c>
      <c r="H204" s="37">
        <v>39.849999999999987</v>
      </c>
      <c r="I204" s="37">
        <v>40.65</v>
      </c>
      <c r="J204" s="37">
        <v>41.399999999999984</v>
      </c>
      <c r="K204" s="28">
        <v>39.9</v>
      </c>
      <c r="L204" s="28">
        <v>38.35</v>
      </c>
      <c r="M204" s="28">
        <v>68.962909999999994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1577.9</v>
      </c>
      <c r="D205" s="37">
        <v>1585.9666666666665</v>
      </c>
      <c r="E205" s="37">
        <v>1566.9333333333329</v>
      </c>
      <c r="F205" s="37">
        <v>1555.9666666666665</v>
      </c>
      <c r="G205" s="37">
        <v>1536.9333333333329</v>
      </c>
      <c r="H205" s="37">
        <v>1596.9333333333329</v>
      </c>
      <c r="I205" s="37">
        <v>1615.9666666666662</v>
      </c>
      <c r="J205" s="37">
        <v>1626.9333333333329</v>
      </c>
      <c r="K205" s="28">
        <v>1605</v>
      </c>
      <c r="L205" s="28">
        <v>1575</v>
      </c>
      <c r="M205" s="28">
        <v>2.81088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775</v>
      </c>
      <c r="D206" s="37">
        <v>775.15</v>
      </c>
      <c r="E206" s="37">
        <v>764.84999999999991</v>
      </c>
      <c r="F206" s="37">
        <v>754.69999999999993</v>
      </c>
      <c r="G206" s="37">
        <v>744.39999999999986</v>
      </c>
      <c r="H206" s="37">
        <v>785.3</v>
      </c>
      <c r="I206" s="37">
        <v>795.59999999999991</v>
      </c>
      <c r="J206" s="37">
        <v>805.75</v>
      </c>
      <c r="K206" s="28">
        <v>785.45</v>
      </c>
      <c r="L206" s="28">
        <v>765</v>
      </c>
      <c r="M206" s="28">
        <v>19.895600000000002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942.6</v>
      </c>
      <c r="D207" s="37">
        <v>931.98333333333323</v>
      </c>
      <c r="E207" s="37">
        <v>914.96666666666647</v>
      </c>
      <c r="F207" s="37">
        <v>887.33333333333326</v>
      </c>
      <c r="G207" s="37">
        <v>870.31666666666649</v>
      </c>
      <c r="H207" s="37">
        <v>959.61666666666645</v>
      </c>
      <c r="I207" s="37">
        <v>976.6333333333331</v>
      </c>
      <c r="J207" s="37">
        <v>1004.2666666666664</v>
      </c>
      <c r="K207" s="28">
        <v>949</v>
      </c>
      <c r="L207" s="28">
        <v>904.35</v>
      </c>
      <c r="M207" s="28">
        <v>24.722629999999999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248.9</v>
      </c>
      <c r="D208" s="37">
        <v>249.88333333333333</v>
      </c>
      <c r="E208" s="37">
        <v>245.26666666666665</v>
      </c>
      <c r="F208" s="37">
        <v>241.63333333333333</v>
      </c>
      <c r="G208" s="37">
        <v>237.01666666666665</v>
      </c>
      <c r="H208" s="37">
        <v>253.51666666666665</v>
      </c>
      <c r="I208" s="37">
        <v>258.13333333333333</v>
      </c>
      <c r="J208" s="37">
        <v>261.76666666666665</v>
      </c>
      <c r="K208" s="28">
        <v>254.5</v>
      </c>
      <c r="L208" s="28">
        <v>246.25</v>
      </c>
      <c r="M208" s="28">
        <v>98.439480000000003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9.1</v>
      </c>
      <c r="D209" s="37">
        <v>9.1833333333333336</v>
      </c>
      <c r="E209" s="37">
        <v>8.8666666666666671</v>
      </c>
      <c r="F209" s="37">
        <v>8.6333333333333329</v>
      </c>
      <c r="G209" s="37">
        <v>8.3166666666666664</v>
      </c>
      <c r="H209" s="37">
        <v>9.4166666666666679</v>
      </c>
      <c r="I209" s="37">
        <v>9.7333333333333343</v>
      </c>
      <c r="J209" s="37">
        <v>9.9666666666666686</v>
      </c>
      <c r="K209" s="28">
        <v>9.5</v>
      </c>
      <c r="L209" s="28">
        <v>8.9499999999999993</v>
      </c>
      <c r="M209" s="28">
        <v>1040.2257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982.2</v>
      </c>
      <c r="D210" s="37">
        <v>976.86666666666679</v>
      </c>
      <c r="E210" s="37">
        <v>963.78333333333353</v>
      </c>
      <c r="F210" s="37">
        <v>945.36666666666679</v>
      </c>
      <c r="G210" s="37">
        <v>932.28333333333353</v>
      </c>
      <c r="H210" s="37">
        <v>995.28333333333353</v>
      </c>
      <c r="I210" s="37">
        <v>1008.3666666666668</v>
      </c>
      <c r="J210" s="37">
        <v>1026.7833333333335</v>
      </c>
      <c r="K210" s="28">
        <v>989.95</v>
      </c>
      <c r="L210" s="28">
        <v>958.45</v>
      </c>
      <c r="M210" s="28">
        <v>40.345770000000002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1786.05</v>
      </c>
      <c r="D211" s="37">
        <v>1777.4666666666665</v>
      </c>
      <c r="E211" s="37">
        <v>1761.9333333333329</v>
      </c>
      <c r="F211" s="37">
        <v>1737.8166666666664</v>
      </c>
      <c r="G211" s="37">
        <v>1722.2833333333328</v>
      </c>
      <c r="H211" s="37">
        <v>1801.583333333333</v>
      </c>
      <c r="I211" s="37">
        <v>1817.1166666666663</v>
      </c>
      <c r="J211" s="37">
        <v>1841.2333333333331</v>
      </c>
      <c r="K211" s="28">
        <v>1793</v>
      </c>
      <c r="L211" s="28">
        <v>1753.35</v>
      </c>
      <c r="M211" s="28">
        <v>2.1948699999999999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432.35</v>
      </c>
      <c r="D212" s="37">
        <v>430.95</v>
      </c>
      <c r="E212" s="37">
        <v>428.9</v>
      </c>
      <c r="F212" s="37">
        <v>425.45</v>
      </c>
      <c r="G212" s="37">
        <v>423.4</v>
      </c>
      <c r="H212" s="37">
        <v>434.4</v>
      </c>
      <c r="I212" s="37">
        <v>436.45000000000005</v>
      </c>
      <c r="J212" s="37">
        <v>439.9</v>
      </c>
      <c r="K212" s="28">
        <v>433</v>
      </c>
      <c r="L212" s="28">
        <v>427.5</v>
      </c>
      <c r="M212" s="28">
        <v>60.174689999999998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16.45</v>
      </c>
      <c r="D213" s="37">
        <v>16.7</v>
      </c>
      <c r="E213" s="37">
        <v>15.899999999999999</v>
      </c>
      <c r="F213" s="37">
        <v>15.349999999999998</v>
      </c>
      <c r="G213" s="37">
        <v>14.549999999999997</v>
      </c>
      <c r="H213" s="37">
        <v>17.25</v>
      </c>
      <c r="I213" s="37">
        <v>18.050000000000004</v>
      </c>
      <c r="J213" s="37">
        <v>18.600000000000001</v>
      </c>
      <c r="K213" s="28">
        <v>17.5</v>
      </c>
      <c r="L213" s="28">
        <v>16.149999999999999</v>
      </c>
      <c r="M213" s="28">
        <v>3808.3957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240.9</v>
      </c>
      <c r="D214" s="37">
        <v>242.9</v>
      </c>
      <c r="E214" s="37">
        <v>237.10000000000002</v>
      </c>
      <c r="F214" s="37">
        <v>233.3</v>
      </c>
      <c r="G214" s="37">
        <v>227.50000000000003</v>
      </c>
      <c r="H214" s="37">
        <v>246.70000000000002</v>
      </c>
      <c r="I214" s="37">
        <v>252.50000000000003</v>
      </c>
      <c r="J214" s="37">
        <v>256.3</v>
      </c>
      <c r="K214" s="37">
        <v>248.7</v>
      </c>
      <c r="L214" s="37">
        <v>239.1</v>
      </c>
      <c r="M214" s="37">
        <v>69.477230000000006</v>
      </c>
      <c r="N214" s="1"/>
      <c r="O214" s="1"/>
    </row>
    <row r="215" spans="1:15" ht="12.75" customHeight="1">
      <c r="A215" s="53">
        <v>206</v>
      </c>
      <c r="B215" s="28" t="s">
        <v>843</v>
      </c>
      <c r="C215" s="37">
        <v>55.45</v>
      </c>
      <c r="D215" s="37">
        <v>54.699999999999996</v>
      </c>
      <c r="E215" s="37">
        <v>52.499999999999993</v>
      </c>
      <c r="F215" s="37">
        <v>49.55</v>
      </c>
      <c r="G215" s="37">
        <v>47.349999999999994</v>
      </c>
      <c r="H215" s="37">
        <v>57.649999999999991</v>
      </c>
      <c r="I215" s="37">
        <v>59.849999999999994</v>
      </c>
      <c r="J215" s="37">
        <v>62.79999999999999</v>
      </c>
      <c r="K215" s="37">
        <v>56.9</v>
      </c>
      <c r="L215" s="37">
        <v>51.75</v>
      </c>
      <c r="M215" s="37">
        <v>5996.8833599999998</v>
      </c>
      <c r="N215" s="1"/>
      <c r="O215" s="1"/>
    </row>
    <row r="216" spans="1:15" ht="12.75" customHeight="1">
      <c r="A216" s="53">
        <v>207</v>
      </c>
      <c r="B216" s="28" t="s">
        <v>827</v>
      </c>
      <c r="C216" s="37">
        <v>346.45</v>
      </c>
      <c r="D216" s="37">
        <v>347.68333333333334</v>
      </c>
      <c r="E216" s="37">
        <v>341.51666666666665</v>
      </c>
      <c r="F216" s="37">
        <v>336.58333333333331</v>
      </c>
      <c r="G216" s="37">
        <v>330.41666666666663</v>
      </c>
      <c r="H216" s="37">
        <v>352.61666666666667</v>
      </c>
      <c r="I216" s="37">
        <v>358.7833333333333</v>
      </c>
      <c r="J216" s="37">
        <v>363.7166666666667</v>
      </c>
      <c r="K216" s="37">
        <v>353.85</v>
      </c>
      <c r="L216" s="37">
        <v>342.75</v>
      </c>
      <c r="M216" s="37">
        <v>8.6609200000000008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29"/>
  <sheetViews>
    <sheetView zoomScale="85" zoomScaleNormal="85" workbookViewId="0">
      <pane ySplit="10" topLeftCell="A11" activePane="bottomLeft" state="frozen"/>
      <selection pane="bottomLeft" activeCell="B510" sqref="B51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1"/>
      <c r="B1" s="402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44777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4" t="s">
        <v>16</v>
      </c>
      <c r="B9" s="396" t="s">
        <v>18</v>
      </c>
      <c r="C9" s="400" t="s">
        <v>20</v>
      </c>
      <c r="D9" s="400" t="s">
        <v>21</v>
      </c>
      <c r="E9" s="391" t="s">
        <v>22</v>
      </c>
      <c r="F9" s="392"/>
      <c r="G9" s="393"/>
      <c r="H9" s="391" t="s">
        <v>23</v>
      </c>
      <c r="I9" s="392"/>
      <c r="J9" s="393"/>
      <c r="K9" s="23"/>
      <c r="L9" s="24"/>
      <c r="M9" s="50"/>
      <c r="N9" s="1"/>
      <c r="O9" s="1"/>
    </row>
    <row r="10" spans="1:15" ht="42.75" customHeight="1">
      <c r="A10" s="398"/>
      <c r="B10" s="399"/>
      <c r="C10" s="399"/>
      <c r="D10" s="39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80" t="s">
        <v>287</v>
      </c>
      <c r="C11" s="271">
        <v>22790.1</v>
      </c>
      <c r="D11" s="272">
        <v>22770.033333333329</v>
      </c>
      <c r="E11" s="272">
        <v>22524.516666666659</v>
      </c>
      <c r="F11" s="272">
        <v>22258.933333333331</v>
      </c>
      <c r="G11" s="272">
        <v>22013.416666666661</v>
      </c>
      <c r="H11" s="272">
        <v>23035.616666666658</v>
      </c>
      <c r="I11" s="272">
        <v>23281.133333333328</v>
      </c>
      <c r="J11" s="272">
        <v>23546.716666666656</v>
      </c>
      <c r="K11" s="271">
        <v>23015.55</v>
      </c>
      <c r="L11" s="271">
        <v>22504.45</v>
      </c>
      <c r="M11" s="271">
        <v>2.103E-2</v>
      </c>
      <c r="N11" s="1"/>
      <c r="O11" s="1"/>
    </row>
    <row r="12" spans="1:15" ht="12" customHeight="1">
      <c r="A12" s="30">
        <v>2</v>
      </c>
      <c r="B12" s="281" t="s">
        <v>288</v>
      </c>
      <c r="C12" s="271">
        <v>2671.6</v>
      </c>
      <c r="D12" s="272">
        <v>2702.1166666666668</v>
      </c>
      <c r="E12" s="272">
        <v>2636.2333333333336</v>
      </c>
      <c r="F12" s="272">
        <v>2600.8666666666668</v>
      </c>
      <c r="G12" s="272">
        <v>2534.9833333333336</v>
      </c>
      <c r="H12" s="272">
        <v>2737.4833333333336</v>
      </c>
      <c r="I12" s="272">
        <v>2803.3666666666668</v>
      </c>
      <c r="J12" s="272">
        <v>2838.7333333333336</v>
      </c>
      <c r="K12" s="271">
        <v>2768</v>
      </c>
      <c r="L12" s="271">
        <v>2666.75</v>
      </c>
      <c r="M12" s="271">
        <v>4.6165599999999998</v>
      </c>
      <c r="N12" s="1"/>
      <c r="O12" s="1"/>
    </row>
    <row r="13" spans="1:15" ht="12" customHeight="1">
      <c r="A13" s="30">
        <v>3</v>
      </c>
      <c r="B13" s="281" t="s">
        <v>43</v>
      </c>
      <c r="C13" s="271">
        <v>2236.4</v>
      </c>
      <c r="D13" s="272">
        <v>2227.3833333333337</v>
      </c>
      <c r="E13" s="272">
        <v>2213.2166666666672</v>
      </c>
      <c r="F13" s="272">
        <v>2190.0333333333333</v>
      </c>
      <c r="G13" s="272">
        <v>2175.8666666666668</v>
      </c>
      <c r="H13" s="272">
        <v>2250.5666666666675</v>
      </c>
      <c r="I13" s="272">
        <v>2264.7333333333345</v>
      </c>
      <c r="J13" s="272">
        <v>2287.9166666666679</v>
      </c>
      <c r="K13" s="271">
        <v>2241.5500000000002</v>
      </c>
      <c r="L13" s="271">
        <v>2204.1999999999998</v>
      </c>
      <c r="M13" s="271">
        <v>2.88612</v>
      </c>
      <c r="N13" s="1"/>
      <c r="O13" s="1"/>
    </row>
    <row r="14" spans="1:15" ht="12" customHeight="1">
      <c r="A14" s="30">
        <v>4</v>
      </c>
      <c r="B14" s="281" t="s">
        <v>290</v>
      </c>
      <c r="C14" s="271">
        <v>2489.75</v>
      </c>
      <c r="D14" s="272">
        <v>2481.4166666666665</v>
      </c>
      <c r="E14" s="272">
        <v>2454.333333333333</v>
      </c>
      <c r="F14" s="272">
        <v>2418.9166666666665</v>
      </c>
      <c r="G14" s="272">
        <v>2391.833333333333</v>
      </c>
      <c r="H14" s="272">
        <v>2516.833333333333</v>
      </c>
      <c r="I14" s="272">
        <v>2543.9166666666661</v>
      </c>
      <c r="J14" s="272">
        <v>2579.333333333333</v>
      </c>
      <c r="K14" s="271">
        <v>2508.5</v>
      </c>
      <c r="L14" s="271">
        <v>2446</v>
      </c>
      <c r="M14" s="271">
        <v>0.50363999999999998</v>
      </c>
      <c r="N14" s="1"/>
      <c r="O14" s="1"/>
    </row>
    <row r="15" spans="1:15" ht="12" customHeight="1">
      <c r="A15" s="30">
        <v>5</v>
      </c>
      <c r="B15" s="281" t="s">
        <v>291</v>
      </c>
      <c r="C15" s="271">
        <v>979.8</v>
      </c>
      <c r="D15" s="272">
        <v>979.73333333333323</v>
      </c>
      <c r="E15" s="272">
        <v>966.06666666666649</v>
      </c>
      <c r="F15" s="272">
        <v>952.33333333333326</v>
      </c>
      <c r="G15" s="272">
        <v>938.66666666666652</v>
      </c>
      <c r="H15" s="272">
        <v>993.46666666666647</v>
      </c>
      <c r="I15" s="272">
        <v>1007.1333333333332</v>
      </c>
      <c r="J15" s="272">
        <v>1020.8666666666664</v>
      </c>
      <c r="K15" s="271">
        <v>993.4</v>
      </c>
      <c r="L15" s="271">
        <v>966</v>
      </c>
      <c r="M15" s="271">
        <v>2.246</v>
      </c>
      <c r="N15" s="1"/>
      <c r="O15" s="1"/>
    </row>
    <row r="16" spans="1:15" ht="12" customHeight="1">
      <c r="A16" s="30">
        <v>6</v>
      </c>
      <c r="B16" s="281" t="s">
        <v>59</v>
      </c>
      <c r="C16" s="271">
        <v>609.6</v>
      </c>
      <c r="D16" s="272">
        <v>611.16666666666663</v>
      </c>
      <c r="E16" s="272">
        <v>598.93333333333328</v>
      </c>
      <c r="F16" s="272">
        <v>588.26666666666665</v>
      </c>
      <c r="G16" s="272">
        <v>576.0333333333333</v>
      </c>
      <c r="H16" s="272">
        <v>621.83333333333326</v>
      </c>
      <c r="I16" s="272">
        <v>634.06666666666661</v>
      </c>
      <c r="J16" s="272">
        <v>644.73333333333323</v>
      </c>
      <c r="K16" s="271">
        <v>623.4</v>
      </c>
      <c r="L16" s="271">
        <v>600.5</v>
      </c>
      <c r="M16" s="271">
        <v>18.76962</v>
      </c>
      <c r="N16" s="1"/>
      <c r="O16" s="1"/>
    </row>
    <row r="17" spans="1:15" ht="12" customHeight="1">
      <c r="A17" s="30">
        <v>7</v>
      </c>
      <c r="B17" s="281" t="s">
        <v>292</v>
      </c>
      <c r="C17" s="271">
        <v>417.85</v>
      </c>
      <c r="D17" s="272">
        <v>418.11666666666662</v>
      </c>
      <c r="E17" s="272">
        <v>414.73333333333323</v>
      </c>
      <c r="F17" s="272">
        <v>411.61666666666662</v>
      </c>
      <c r="G17" s="272">
        <v>408.23333333333323</v>
      </c>
      <c r="H17" s="272">
        <v>421.23333333333323</v>
      </c>
      <c r="I17" s="272">
        <v>424.61666666666656</v>
      </c>
      <c r="J17" s="272">
        <v>427.73333333333323</v>
      </c>
      <c r="K17" s="271">
        <v>421.5</v>
      </c>
      <c r="L17" s="271">
        <v>415</v>
      </c>
      <c r="M17" s="271">
        <v>0.74905999999999995</v>
      </c>
      <c r="N17" s="1"/>
      <c r="O17" s="1"/>
    </row>
    <row r="18" spans="1:15" ht="12" customHeight="1">
      <c r="A18" s="30">
        <v>8</v>
      </c>
      <c r="B18" s="281" t="s">
        <v>293</v>
      </c>
      <c r="C18" s="271">
        <v>2308.85</v>
      </c>
      <c r="D18" s="272">
        <v>2313.6666666666665</v>
      </c>
      <c r="E18" s="272">
        <v>2257.2833333333328</v>
      </c>
      <c r="F18" s="272">
        <v>2205.7166666666662</v>
      </c>
      <c r="G18" s="272">
        <v>2149.3333333333326</v>
      </c>
      <c r="H18" s="272">
        <v>2365.2333333333331</v>
      </c>
      <c r="I18" s="272">
        <v>2421.6166666666672</v>
      </c>
      <c r="J18" s="272">
        <v>2473.1833333333334</v>
      </c>
      <c r="K18" s="271">
        <v>2370.0500000000002</v>
      </c>
      <c r="L18" s="271">
        <v>2262.1</v>
      </c>
      <c r="M18" s="271">
        <v>0.87087000000000003</v>
      </c>
      <c r="N18" s="1"/>
      <c r="O18" s="1"/>
    </row>
    <row r="19" spans="1:15" ht="12" customHeight="1">
      <c r="A19" s="30">
        <v>9</v>
      </c>
      <c r="B19" s="281" t="s">
        <v>237</v>
      </c>
      <c r="C19" s="271">
        <v>20621.45</v>
      </c>
      <c r="D19" s="272">
        <v>20453.816666666666</v>
      </c>
      <c r="E19" s="272">
        <v>20177.633333333331</v>
      </c>
      <c r="F19" s="272">
        <v>19733.816666666666</v>
      </c>
      <c r="G19" s="272">
        <v>19457.633333333331</v>
      </c>
      <c r="H19" s="272">
        <v>20897.633333333331</v>
      </c>
      <c r="I19" s="272">
        <v>21173.816666666666</v>
      </c>
      <c r="J19" s="272">
        <v>21617.633333333331</v>
      </c>
      <c r="K19" s="271">
        <v>20730</v>
      </c>
      <c r="L19" s="271">
        <v>20010</v>
      </c>
      <c r="M19" s="271">
        <v>0.20655999999999999</v>
      </c>
      <c r="N19" s="1"/>
      <c r="O19" s="1"/>
    </row>
    <row r="20" spans="1:15" ht="12" customHeight="1">
      <c r="A20" s="30">
        <v>10</v>
      </c>
      <c r="B20" s="281" t="s">
        <v>45</v>
      </c>
      <c r="C20" s="271">
        <v>2711.4</v>
      </c>
      <c r="D20" s="272">
        <v>2699.8666666666663</v>
      </c>
      <c r="E20" s="272">
        <v>2682.7333333333327</v>
      </c>
      <c r="F20" s="272">
        <v>2654.0666666666662</v>
      </c>
      <c r="G20" s="272">
        <v>2636.9333333333325</v>
      </c>
      <c r="H20" s="272">
        <v>2728.5333333333328</v>
      </c>
      <c r="I20" s="272">
        <v>2745.666666666667</v>
      </c>
      <c r="J20" s="272">
        <v>2774.333333333333</v>
      </c>
      <c r="K20" s="271">
        <v>2717</v>
      </c>
      <c r="L20" s="271">
        <v>2671.2</v>
      </c>
      <c r="M20" s="271">
        <v>8.1583100000000002</v>
      </c>
      <c r="N20" s="1"/>
      <c r="O20" s="1"/>
    </row>
    <row r="21" spans="1:15" ht="12" customHeight="1">
      <c r="A21" s="30">
        <v>11</v>
      </c>
      <c r="B21" s="281" t="s">
        <v>238</v>
      </c>
      <c r="C21" s="271">
        <v>2204.6</v>
      </c>
      <c r="D21" s="272">
        <v>2228.4166666666665</v>
      </c>
      <c r="E21" s="272">
        <v>2145.1833333333329</v>
      </c>
      <c r="F21" s="272">
        <v>2085.7666666666664</v>
      </c>
      <c r="G21" s="272">
        <v>2002.5333333333328</v>
      </c>
      <c r="H21" s="272">
        <v>2287.833333333333</v>
      </c>
      <c r="I21" s="272">
        <v>2371.0666666666666</v>
      </c>
      <c r="J21" s="272">
        <v>2430.4833333333331</v>
      </c>
      <c r="K21" s="271">
        <v>2311.65</v>
      </c>
      <c r="L21" s="271">
        <v>2169</v>
      </c>
      <c r="M21" s="271">
        <v>23.07959</v>
      </c>
      <c r="N21" s="1"/>
      <c r="O21" s="1"/>
    </row>
    <row r="22" spans="1:15" ht="12" customHeight="1">
      <c r="A22" s="30">
        <v>12</v>
      </c>
      <c r="B22" s="281" t="s">
        <v>46</v>
      </c>
      <c r="C22" s="271">
        <v>807.2</v>
      </c>
      <c r="D22" s="272">
        <v>804.15</v>
      </c>
      <c r="E22" s="272">
        <v>798.4</v>
      </c>
      <c r="F22" s="272">
        <v>789.6</v>
      </c>
      <c r="G22" s="272">
        <v>783.85</v>
      </c>
      <c r="H22" s="272">
        <v>812.94999999999993</v>
      </c>
      <c r="I22" s="272">
        <v>818.69999999999993</v>
      </c>
      <c r="J22" s="272">
        <v>827.49999999999989</v>
      </c>
      <c r="K22" s="271">
        <v>809.9</v>
      </c>
      <c r="L22" s="271">
        <v>795.35</v>
      </c>
      <c r="M22" s="271">
        <v>33.26267</v>
      </c>
      <c r="N22" s="1"/>
      <c r="O22" s="1"/>
    </row>
    <row r="23" spans="1:15" ht="12.75" customHeight="1">
      <c r="A23" s="30">
        <v>13</v>
      </c>
      <c r="B23" s="281" t="s">
        <v>239</v>
      </c>
      <c r="C23" s="271">
        <v>3269.95</v>
      </c>
      <c r="D23" s="272">
        <v>3126.65</v>
      </c>
      <c r="E23" s="272">
        <v>2954.3</v>
      </c>
      <c r="F23" s="272">
        <v>2638.65</v>
      </c>
      <c r="G23" s="272">
        <v>2466.3000000000002</v>
      </c>
      <c r="H23" s="272">
        <v>3442.3</v>
      </c>
      <c r="I23" s="272">
        <v>3614.6499999999996</v>
      </c>
      <c r="J23" s="272">
        <v>3930.3</v>
      </c>
      <c r="K23" s="271">
        <v>3299</v>
      </c>
      <c r="L23" s="271">
        <v>2811</v>
      </c>
      <c r="M23" s="271">
        <v>3.3667799999999999</v>
      </c>
      <c r="N23" s="1"/>
      <c r="O23" s="1"/>
    </row>
    <row r="24" spans="1:15" ht="12.75" customHeight="1">
      <c r="A24" s="30">
        <v>14</v>
      </c>
      <c r="B24" s="281" t="s">
        <v>240</v>
      </c>
      <c r="C24" s="271">
        <v>3505.35</v>
      </c>
      <c r="D24" s="272">
        <v>3487.9666666666672</v>
      </c>
      <c r="E24" s="272">
        <v>3437.9333333333343</v>
      </c>
      <c r="F24" s="272">
        <v>3370.5166666666673</v>
      </c>
      <c r="G24" s="272">
        <v>3320.4833333333345</v>
      </c>
      <c r="H24" s="272">
        <v>3555.3833333333341</v>
      </c>
      <c r="I24" s="272">
        <v>3605.416666666667</v>
      </c>
      <c r="J24" s="272">
        <v>3672.8333333333339</v>
      </c>
      <c r="K24" s="271">
        <v>3538</v>
      </c>
      <c r="L24" s="271">
        <v>3420.55</v>
      </c>
      <c r="M24" s="271">
        <v>5.2200699999999998</v>
      </c>
      <c r="N24" s="1"/>
      <c r="O24" s="1"/>
    </row>
    <row r="25" spans="1:15" ht="12.75" customHeight="1">
      <c r="A25" s="30">
        <v>15</v>
      </c>
      <c r="B25" s="281" t="s">
        <v>241</v>
      </c>
      <c r="C25" s="271">
        <v>106.15</v>
      </c>
      <c r="D25" s="272">
        <v>106.91666666666667</v>
      </c>
      <c r="E25" s="272">
        <v>104.23333333333335</v>
      </c>
      <c r="F25" s="272">
        <v>102.31666666666668</v>
      </c>
      <c r="G25" s="272">
        <v>99.633333333333354</v>
      </c>
      <c r="H25" s="272">
        <v>108.83333333333334</v>
      </c>
      <c r="I25" s="272">
        <v>111.51666666666665</v>
      </c>
      <c r="J25" s="272">
        <v>113.43333333333334</v>
      </c>
      <c r="K25" s="271">
        <v>109.6</v>
      </c>
      <c r="L25" s="271">
        <v>105</v>
      </c>
      <c r="M25" s="271">
        <v>83.505719999999997</v>
      </c>
      <c r="N25" s="1"/>
      <c r="O25" s="1"/>
    </row>
    <row r="26" spans="1:15" ht="12.75" customHeight="1">
      <c r="A26" s="30">
        <v>16</v>
      </c>
      <c r="B26" s="281" t="s">
        <v>41</v>
      </c>
      <c r="C26" s="271">
        <v>279.14999999999998</v>
      </c>
      <c r="D26" s="272">
        <v>279.58333333333331</v>
      </c>
      <c r="E26" s="272">
        <v>275.36666666666662</v>
      </c>
      <c r="F26" s="272">
        <v>271.58333333333331</v>
      </c>
      <c r="G26" s="272">
        <v>267.36666666666662</v>
      </c>
      <c r="H26" s="272">
        <v>283.36666666666662</v>
      </c>
      <c r="I26" s="272">
        <v>287.58333333333331</v>
      </c>
      <c r="J26" s="272">
        <v>291.36666666666662</v>
      </c>
      <c r="K26" s="271">
        <v>283.8</v>
      </c>
      <c r="L26" s="271">
        <v>275.8</v>
      </c>
      <c r="M26" s="271">
        <v>25.074549999999999</v>
      </c>
      <c r="N26" s="1"/>
      <c r="O26" s="1"/>
    </row>
    <row r="27" spans="1:15" ht="12.75" customHeight="1">
      <c r="A27" s="30">
        <v>17</v>
      </c>
      <c r="B27" s="281" t="s">
        <v>844</v>
      </c>
      <c r="C27" s="271">
        <v>423.15</v>
      </c>
      <c r="D27" s="272">
        <v>423.88333333333327</v>
      </c>
      <c r="E27" s="272">
        <v>419.81666666666655</v>
      </c>
      <c r="F27" s="272">
        <v>416.48333333333329</v>
      </c>
      <c r="G27" s="272">
        <v>412.41666666666657</v>
      </c>
      <c r="H27" s="272">
        <v>427.21666666666653</v>
      </c>
      <c r="I27" s="272">
        <v>431.28333333333325</v>
      </c>
      <c r="J27" s="272">
        <v>434.6166666666665</v>
      </c>
      <c r="K27" s="271">
        <v>427.95</v>
      </c>
      <c r="L27" s="271">
        <v>420.55</v>
      </c>
      <c r="M27" s="271">
        <v>0.47749000000000003</v>
      </c>
      <c r="N27" s="1"/>
      <c r="O27" s="1"/>
    </row>
    <row r="28" spans="1:15" ht="12.75" customHeight="1">
      <c r="A28" s="30">
        <v>18</v>
      </c>
      <c r="B28" s="281" t="s">
        <v>294</v>
      </c>
      <c r="C28" s="271">
        <v>293</v>
      </c>
      <c r="D28" s="272">
        <v>292.66666666666669</v>
      </c>
      <c r="E28" s="272">
        <v>290.38333333333338</v>
      </c>
      <c r="F28" s="272">
        <v>287.76666666666671</v>
      </c>
      <c r="G28" s="272">
        <v>285.48333333333341</v>
      </c>
      <c r="H28" s="272">
        <v>295.28333333333336</v>
      </c>
      <c r="I28" s="272">
        <v>297.56666666666666</v>
      </c>
      <c r="J28" s="272">
        <v>300.18333333333334</v>
      </c>
      <c r="K28" s="271">
        <v>294.95</v>
      </c>
      <c r="L28" s="271">
        <v>290.05</v>
      </c>
      <c r="M28" s="271">
        <v>0.34817999999999999</v>
      </c>
      <c r="N28" s="1"/>
      <c r="O28" s="1"/>
    </row>
    <row r="29" spans="1:15" ht="12.75" customHeight="1">
      <c r="A29" s="30">
        <v>19</v>
      </c>
      <c r="B29" s="281" t="s">
        <v>295</v>
      </c>
      <c r="C29" s="271">
        <v>271.8</v>
      </c>
      <c r="D29" s="272">
        <v>270.9666666666667</v>
      </c>
      <c r="E29" s="272">
        <v>267.03333333333342</v>
      </c>
      <c r="F29" s="272">
        <v>262.26666666666671</v>
      </c>
      <c r="G29" s="272">
        <v>258.33333333333343</v>
      </c>
      <c r="H29" s="272">
        <v>275.73333333333341</v>
      </c>
      <c r="I29" s="272">
        <v>279.66666666666669</v>
      </c>
      <c r="J29" s="272">
        <v>284.43333333333339</v>
      </c>
      <c r="K29" s="271">
        <v>274.89999999999998</v>
      </c>
      <c r="L29" s="271">
        <v>266.2</v>
      </c>
      <c r="M29" s="271">
        <v>10.993679999999999</v>
      </c>
      <c r="N29" s="1"/>
      <c r="O29" s="1"/>
    </row>
    <row r="30" spans="1:15" ht="12.75" customHeight="1">
      <c r="A30" s="30">
        <v>20</v>
      </c>
      <c r="B30" s="281" t="s">
        <v>296</v>
      </c>
      <c r="C30" s="271">
        <v>1088.25</v>
      </c>
      <c r="D30" s="272">
        <v>1094.4166666666667</v>
      </c>
      <c r="E30" s="272">
        <v>1077.8333333333335</v>
      </c>
      <c r="F30" s="272">
        <v>1067.4166666666667</v>
      </c>
      <c r="G30" s="272">
        <v>1050.8333333333335</v>
      </c>
      <c r="H30" s="272">
        <v>1104.8333333333335</v>
      </c>
      <c r="I30" s="272">
        <v>1121.416666666667</v>
      </c>
      <c r="J30" s="272">
        <v>1131.8333333333335</v>
      </c>
      <c r="K30" s="271">
        <v>1111</v>
      </c>
      <c r="L30" s="271">
        <v>1084</v>
      </c>
      <c r="M30" s="271">
        <v>2.0771600000000001</v>
      </c>
      <c r="N30" s="1"/>
      <c r="O30" s="1"/>
    </row>
    <row r="31" spans="1:15" ht="12.75" customHeight="1">
      <c r="A31" s="30">
        <v>21</v>
      </c>
      <c r="B31" s="281" t="s">
        <v>242</v>
      </c>
      <c r="C31" s="271">
        <v>1278.7</v>
      </c>
      <c r="D31" s="272">
        <v>1277.2333333333333</v>
      </c>
      <c r="E31" s="272">
        <v>1267.4666666666667</v>
      </c>
      <c r="F31" s="272">
        <v>1256.2333333333333</v>
      </c>
      <c r="G31" s="272">
        <v>1246.4666666666667</v>
      </c>
      <c r="H31" s="272">
        <v>1288.4666666666667</v>
      </c>
      <c r="I31" s="272">
        <v>1298.2333333333336</v>
      </c>
      <c r="J31" s="272">
        <v>1309.4666666666667</v>
      </c>
      <c r="K31" s="271">
        <v>1287</v>
      </c>
      <c r="L31" s="271">
        <v>1266</v>
      </c>
      <c r="M31" s="271">
        <v>1.6288100000000001</v>
      </c>
      <c r="N31" s="1"/>
      <c r="O31" s="1"/>
    </row>
    <row r="32" spans="1:15" ht="12.75" customHeight="1">
      <c r="A32" s="30">
        <v>22</v>
      </c>
      <c r="B32" s="281" t="s">
        <v>52</v>
      </c>
      <c r="C32" s="271">
        <v>692.9</v>
      </c>
      <c r="D32" s="272">
        <v>696.61666666666667</v>
      </c>
      <c r="E32" s="272">
        <v>686.2833333333333</v>
      </c>
      <c r="F32" s="272">
        <v>679.66666666666663</v>
      </c>
      <c r="G32" s="272">
        <v>669.33333333333326</v>
      </c>
      <c r="H32" s="272">
        <v>703.23333333333335</v>
      </c>
      <c r="I32" s="272">
        <v>713.56666666666661</v>
      </c>
      <c r="J32" s="272">
        <v>720.18333333333339</v>
      </c>
      <c r="K32" s="271">
        <v>706.95</v>
      </c>
      <c r="L32" s="271">
        <v>690</v>
      </c>
      <c r="M32" s="271">
        <v>0.91035999999999995</v>
      </c>
      <c r="N32" s="1"/>
      <c r="O32" s="1"/>
    </row>
    <row r="33" spans="1:15" ht="12.75" customHeight="1">
      <c r="A33" s="30">
        <v>23</v>
      </c>
      <c r="B33" s="281" t="s">
        <v>48</v>
      </c>
      <c r="C33" s="271">
        <v>3105.9</v>
      </c>
      <c r="D33" s="272">
        <v>3115.9333333333338</v>
      </c>
      <c r="E33" s="272">
        <v>3039.0666666666675</v>
      </c>
      <c r="F33" s="272">
        <v>2972.2333333333336</v>
      </c>
      <c r="G33" s="272">
        <v>2895.3666666666672</v>
      </c>
      <c r="H33" s="272">
        <v>3182.7666666666678</v>
      </c>
      <c r="I33" s="272">
        <v>3259.6333333333337</v>
      </c>
      <c r="J33" s="272">
        <v>3326.4666666666681</v>
      </c>
      <c r="K33" s="271">
        <v>3192.8</v>
      </c>
      <c r="L33" s="271">
        <v>3049.1</v>
      </c>
      <c r="M33" s="271">
        <v>3.3359299999999998</v>
      </c>
      <c r="N33" s="1"/>
      <c r="O33" s="1"/>
    </row>
    <row r="34" spans="1:15" ht="12.75" customHeight="1">
      <c r="A34" s="30">
        <v>24</v>
      </c>
      <c r="B34" s="281" t="s">
        <v>297</v>
      </c>
      <c r="C34" s="271">
        <v>3036.4</v>
      </c>
      <c r="D34" s="272">
        <v>3069.1333333333332</v>
      </c>
      <c r="E34" s="272">
        <v>2988.2666666666664</v>
      </c>
      <c r="F34" s="272">
        <v>2940.1333333333332</v>
      </c>
      <c r="G34" s="272">
        <v>2859.2666666666664</v>
      </c>
      <c r="H34" s="272">
        <v>3117.2666666666664</v>
      </c>
      <c r="I34" s="272">
        <v>3198.1333333333332</v>
      </c>
      <c r="J34" s="272">
        <v>3246.2666666666664</v>
      </c>
      <c r="K34" s="271">
        <v>3150</v>
      </c>
      <c r="L34" s="271">
        <v>3021</v>
      </c>
      <c r="M34" s="271">
        <v>0.73321999999999998</v>
      </c>
      <c r="N34" s="1"/>
      <c r="O34" s="1"/>
    </row>
    <row r="35" spans="1:15" ht="12.75" customHeight="1">
      <c r="A35" s="30">
        <v>25</v>
      </c>
      <c r="B35" s="281" t="s">
        <v>748</v>
      </c>
      <c r="C35" s="271">
        <v>303.75</v>
      </c>
      <c r="D35" s="272">
        <v>307.09999999999997</v>
      </c>
      <c r="E35" s="272">
        <v>298.19999999999993</v>
      </c>
      <c r="F35" s="272">
        <v>292.64999999999998</v>
      </c>
      <c r="G35" s="272">
        <v>283.74999999999994</v>
      </c>
      <c r="H35" s="272">
        <v>312.64999999999992</v>
      </c>
      <c r="I35" s="272">
        <v>321.5499999999999</v>
      </c>
      <c r="J35" s="272">
        <v>327.09999999999991</v>
      </c>
      <c r="K35" s="271">
        <v>316</v>
      </c>
      <c r="L35" s="271">
        <v>301.55</v>
      </c>
      <c r="M35" s="271">
        <v>3.5662099999999999</v>
      </c>
      <c r="N35" s="1"/>
      <c r="O35" s="1"/>
    </row>
    <row r="36" spans="1:15" ht="12.75" customHeight="1">
      <c r="A36" s="30">
        <v>26</v>
      </c>
      <c r="B36" s="281" t="s">
        <v>50</v>
      </c>
      <c r="C36" s="271">
        <v>505.8</v>
      </c>
      <c r="D36" s="272">
        <v>507.41666666666669</v>
      </c>
      <c r="E36" s="272">
        <v>500.43333333333339</v>
      </c>
      <c r="F36" s="272">
        <v>495.06666666666672</v>
      </c>
      <c r="G36" s="272">
        <v>488.08333333333343</v>
      </c>
      <c r="H36" s="272">
        <v>512.7833333333333</v>
      </c>
      <c r="I36" s="272">
        <v>519.76666666666665</v>
      </c>
      <c r="J36" s="272">
        <v>525.13333333333333</v>
      </c>
      <c r="K36" s="271">
        <v>514.4</v>
      </c>
      <c r="L36" s="271">
        <v>502.05</v>
      </c>
      <c r="M36" s="271">
        <v>8.1595300000000002</v>
      </c>
      <c r="N36" s="1"/>
      <c r="O36" s="1"/>
    </row>
    <row r="37" spans="1:15" ht="12.75" customHeight="1">
      <c r="A37" s="30">
        <v>27</v>
      </c>
      <c r="B37" s="281" t="s">
        <v>298</v>
      </c>
      <c r="C37" s="271">
        <v>2462.4499999999998</v>
      </c>
      <c r="D37" s="272">
        <v>2498.2666666666664</v>
      </c>
      <c r="E37" s="272">
        <v>2416.5333333333328</v>
      </c>
      <c r="F37" s="272">
        <v>2370.6166666666663</v>
      </c>
      <c r="G37" s="272">
        <v>2288.8833333333328</v>
      </c>
      <c r="H37" s="272">
        <v>2544.1833333333329</v>
      </c>
      <c r="I37" s="272">
        <v>2625.9166666666665</v>
      </c>
      <c r="J37" s="272">
        <v>2671.833333333333</v>
      </c>
      <c r="K37" s="271">
        <v>2580</v>
      </c>
      <c r="L37" s="271">
        <v>2452.35</v>
      </c>
      <c r="M37" s="271">
        <v>0.90661999999999998</v>
      </c>
      <c r="N37" s="1"/>
      <c r="O37" s="1"/>
    </row>
    <row r="38" spans="1:15" ht="12.75" customHeight="1">
      <c r="A38" s="30">
        <v>28</v>
      </c>
      <c r="B38" s="281" t="s">
        <v>51</v>
      </c>
      <c r="C38" s="271">
        <v>381.75</v>
      </c>
      <c r="D38" s="272">
        <v>380.2166666666667</v>
      </c>
      <c r="E38" s="272">
        <v>378.03333333333342</v>
      </c>
      <c r="F38" s="272">
        <v>374.31666666666672</v>
      </c>
      <c r="G38" s="272">
        <v>372.13333333333344</v>
      </c>
      <c r="H38" s="272">
        <v>383.93333333333339</v>
      </c>
      <c r="I38" s="272">
        <v>386.11666666666667</v>
      </c>
      <c r="J38" s="272">
        <v>389.83333333333337</v>
      </c>
      <c r="K38" s="271">
        <v>382.4</v>
      </c>
      <c r="L38" s="271">
        <v>376.5</v>
      </c>
      <c r="M38" s="271">
        <v>48.715949999999999</v>
      </c>
      <c r="N38" s="1"/>
      <c r="O38" s="1"/>
    </row>
    <row r="39" spans="1:15" ht="12.75" customHeight="1">
      <c r="A39" s="30">
        <v>29</v>
      </c>
      <c r="B39" s="281" t="s">
        <v>815</v>
      </c>
      <c r="C39" s="271">
        <v>1313.1</v>
      </c>
      <c r="D39" s="272">
        <v>1327.1833333333334</v>
      </c>
      <c r="E39" s="272">
        <v>1274.8666666666668</v>
      </c>
      <c r="F39" s="272">
        <v>1236.6333333333334</v>
      </c>
      <c r="G39" s="272">
        <v>1184.3166666666668</v>
      </c>
      <c r="H39" s="272">
        <v>1365.4166666666667</v>
      </c>
      <c r="I39" s="272">
        <v>1417.7333333333333</v>
      </c>
      <c r="J39" s="272">
        <v>1455.9666666666667</v>
      </c>
      <c r="K39" s="271">
        <v>1379.5</v>
      </c>
      <c r="L39" s="271">
        <v>1288.95</v>
      </c>
      <c r="M39" s="271">
        <v>4.43072</v>
      </c>
      <c r="N39" s="1"/>
      <c r="O39" s="1"/>
    </row>
    <row r="40" spans="1:15" ht="12.75" customHeight="1">
      <c r="A40" s="30">
        <v>30</v>
      </c>
      <c r="B40" s="281" t="s">
        <v>778</v>
      </c>
      <c r="C40" s="271">
        <v>769.9</v>
      </c>
      <c r="D40" s="272">
        <v>774.83333333333337</v>
      </c>
      <c r="E40" s="272">
        <v>750.26666666666677</v>
      </c>
      <c r="F40" s="272">
        <v>730.63333333333344</v>
      </c>
      <c r="G40" s="272">
        <v>706.06666666666683</v>
      </c>
      <c r="H40" s="272">
        <v>794.4666666666667</v>
      </c>
      <c r="I40" s="272">
        <v>819.0333333333333</v>
      </c>
      <c r="J40" s="272">
        <v>838.66666666666663</v>
      </c>
      <c r="K40" s="271">
        <v>799.4</v>
      </c>
      <c r="L40" s="271">
        <v>755.2</v>
      </c>
      <c r="M40" s="271">
        <v>1.14252</v>
      </c>
      <c r="N40" s="1"/>
      <c r="O40" s="1"/>
    </row>
    <row r="41" spans="1:15" ht="12.75" customHeight="1">
      <c r="A41" s="30">
        <v>31</v>
      </c>
      <c r="B41" s="281" t="s">
        <v>53</v>
      </c>
      <c r="C41" s="271">
        <v>4310.05</v>
      </c>
      <c r="D41" s="272">
        <v>4325.6333333333332</v>
      </c>
      <c r="E41" s="272">
        <v>4264.5166666666664</v>
      </c>
      <c r="F41" s="272">
        <v>4218.9833333333336</v>
      </c>
      <c r="G41" s="272">
        <v>4157.8666666666668</v>
      </c>
      <c r="H41" s="272">
        <v>4371.1666666666661</v>
      </c>
      <c r="I41" s="272">
        <v>4432.2833333333328</v>
      </c>
      <c r="J41" s="272">
        <v>4477.8166666666657</v>
      </c>
      <c r="K41" s="271">
        <v>4386.75</v>
      </c>
      <c r="L41" s="271">
        <v>4280.1000000000004</v>
      </c>
      <c r="M41" s="271">
        <v>3.6794899999999999</v>
      </c>
      <c r="N41" s="1"/>
      <c r="O41" s="1"/>
    </row>
    <row r="42" spans="1:15" ht="12.75" customHeight="1">
      <c r="A42" s="30">
        <v>32</v>
      </c>
      <c r="B42" s="281" t="s">
        <v>54</v>
      </c>
      <c r="C42" s="271">
        <v>228.5</v>
      </c>
      <c r="D42" s="272">
        <v>226.93333333333331</v>
      </c>
      <c r="E42" s="272">
        <v>224.71666666666661</v>
      </c>
      <c r="F42" s="272">
        <v>220.93333333333331</v>
      </c>
      <c r="G42" s="272">
        <v>218.71666666666661</v>
      </c>
      <c r="H42" s="272">
        <v>230.71666666666661</v>
      </c>
      <c r="I42" s="272">
        <v>232.93333333333331</v>
      </c>
      <c r="J42" s="272">
        <v>236.71666666666661</v>
      </c>
      <c r="K42" s="271">
        <v>229.15</v>
      </c>
      <c r="L42" s="271">
        <v>223.15</v>
      </c>
      <c r="M42" s="271">
        <v>19.05742</v>
      </c>
      <c r="N42" s="1"/>
      <c r="O42" s="1"/>
    </row>
    <row r="43" spans="1:15" ht="12.75" customHeight="1">
      <c r="A43" s="30">
        <v>33</v>
      </c>
      <c r="B43" s="281" t="s">
        <v>845</v>
      </c>
      <c r="C43" s="271">
        <v>291.2</v>
      </c>
      <c r="D43" s="272">
        <v>290.36666666666662</v>
      </c>
      <c r="E43" s="272">
        <v>285.83333333333326</v>
      </c>
      <c r="F43" s="272">
        <v>280.46666666666664</v>
      </c>
      <c r="G43" s="272">
        <v>275.93333333333328</v>
      </c>
      <c r="H43" s="272">
        <v>295.73333333333323</v>
      </c>
      <c r="I43" s="272">
        <v>300.26666666666665</v>
      </c>
      <c r="J43" s="272">
        <v>305.63333333333321</v>
      </c>
      <c r="K43" s="271">
        <v>294.89999999999998</v>
      </c>
      <c r="L43" s="271">
        <v>285</v>
      </c>
      <c r="M43" s="271">
        <v>3.05063</v>
      </c>
      <c r="N43" s="1"/>
      <c r="O43" s="1"/>
    </row>
    <row r="44" spans="1:15" ht="12.75" customHeight="1">
      <c r="A44" s="30">
        <v>34</v>
      </c>
      <c r="B44" s="281" t="s">
        <v>299</v>
      </c>
      <c r="C44" s="271">
        <v>587.70000000000005</v>
      </c>
      <c r="D44" s="272">
        <v>587.06666666666661</v>
      </c>
      <c r="E44" s="272">
        <v>578.73333333333323</v>
      </c>
      <c r="F44" s="272">
        <v>569.76666666666665</v>
      </c>
      <c r="G44" s="272">
        <v>561.43333333333328</v>
      </c>
      <c r="H44" s="272">
        <v>596.03333333333319</v>
      </c>
      <c r="I44" s="272">
        <v>604.36666666666667</v>
      </c>
      <c r="J44" s="272">
        <v>613.33333333333314</v>
      </c>
      <c r="K44" s="271">
        <v>595.4</v>
      </c>
      <c r="L44" s="271">
        <v>578.1</v>
      </c>
      <c r="M44" s="271">
        <v>3.7713299999999998</v>
      </c>
      <c r="N44" s="1"/>
      <c r="O44" s="1"/>
    </row>
    <row r="45" spans="1:15" ht="12.75" customHeight="1">
      <c r="A45" s="30">
        <v>35</v>
      </c>
      <c r="B45" s="281" t="s">
        <v>55</v>
      </c>
      <c r="C45" s="271">
        <v>148.5</v>
      </c>
      <c r="D45" s="272">
        <v>147.51666666666668</v>
      </c>
      <c r="E45" s="272">
        <v>145.93333333333337</v>
      </c>
      <c r="F45" s="272">
        <v>143.36666666666667</v>
      </c>
      <c r="G45" s="272">
        <v>141.78333333333336</v>
      </c>
      <c r="H45" s="272">
        <v>150.08333333333337</v>
      </c>
      <c r="I45" s="272">
        <v>151.66666666666669</v>
      </c>
      <c r="J45" s="272">
        <v>154.23333333333338</v>
      </c>
      <c r="K45" s="271">
        <v>149.1</v>
      </c>
      <c r="L45" s="271">
        <v>144.94999999999999</v>
      </c>
      <c r="M45" s="271">
        <v>163.99025</v>
      </c>
      <c r="N45" s="1"/>
      <c r="O45" s="1"/>
    </row>
    <row r="46" spans="1:15" ht="12.75" customHeight="1">
      <c r="A46" s="30">
        <v>36</v>
      </c>
      <c r="B46" s="281" t="s">
        <v>57</v>
      </c>
      <c r="C46" s="271">
        <v>3439.65</v>
      </c>
      <c r="D46" s="272">
        <v>3419.6333333333332</v>
      </c>
      <c r="E46" s="272">
        <v>3391.2666666666664</v>
      </c>
      <c r="F46" s="272">
        <v>3342.8833333333332</v>
      </c>
      <c r="G46" s="272">
        <v>3314.5166666666664</v>
      </c>
      <c r="H46" s="272">
        <v>3468.0166666666664</v>
      </c>
      <c r="I46" s="272">
        <v>3496.3833333333332</v>
      </c>
      <c r="J46" s="272">
        <v>3544.7666666666664</v>
      </c>
      <c r="K46" s="271">
        <v>3448</v>
      </c>
      <c r="L46" s="271">
        <v>3371.25</v>
      </c>
      <c r="M46" s="271">
        <v>11.690049999999999</v>
      </c>
      <c r="N46" s="1"/>
      <c r="O46" s="1"/>
    </row>
    <row r="47" spans="1:15" ht="12.75" customHeight="1">
      <c r="A47" s="30">
        <v>37</v>
      </c>
      <c r="B47" s="281" t="s">
        <v>300</v>
      </c>
      <c r="C47" s="271">
        <v>237</v>
      </c>
      <c r="D47" s="272">
        <v>236.18333333333331</v>
      </c>
      <c r="E47" s="272">
        <v>232.81666666666661</v>
      </c>
      <c r="F47" s="272">
        <v>228.6333333333333</v>
      </c>
      <c r="G47" s="272">
        <v>225.26666666666659</v>
      </c>
      <c r="H47" s="272">
        <v>240.36666666666662</v>
      </c>
      <c r="I47" s="272">
        <v>243.73333333333335</v>
      </c>
      <c r="J47" s="272">
        <v>247.91666666666663</v>
      </c>
      <c r="K47" s="271">
        <v>239.55</v>
      </c>
      <c r="L47" s="271">
        <v>232</v>
      </c>
      <c r="M47" s="271">
        <v>3.31772</v>
      </c>
      <c r="N47" s="1"/>
      <c r="O47" s="1"/>
    </row>
    <row r="48" spans="1:15" ht="12.75" customHeight="1">
      <c r="A48" s="30">
        <v>38</v>
      </c>
      <c r="B48" s="281" t="s">
        <v>301</v>
      </c>
      <c r="C48" s="271">
        <v>3096.2</v>
      </c>
      <c r="D48" s="272">
        <v>3103.0499999999997</v>
      </c>
      <c r="E48" s="272">
        <v>3056.1499999999996</v>
      </c>
      <c r="F48" s="272">
        <v>3016.1</v>
      </c>
      <c r="G48" s="272">
        <v>2969.2</v>
      </c>
      <c r="H48" s="272">
        <v>3143.0999999999995</v>
      </c>
      <c r="I48" s="272">
        <v>3190</v>
      </c>
      <c r="J48" s="272">
        <v>3230.0499999999993</v>
      </c>
      <c r="K48" s="271">
        <v>3149.95</v>
      </c>
      <c r="L48" s="271">
        <v>3063</v>
      </c>
      <c r="M48" s="271">
        <v>9.715E-2</v>
      </c>
      <c r="N48" s="1"/>
      <c r="O48" s="1"/>
    </row>
    <row r="49" spans="1:15" ht="12.75" customHeight="1">
      <c r="A49" s="30">
        <v>39</v>
      </c>
      <c r="B49" s="281" t="s">
        <v>302</v>
      </c>
      <c r="C49" s="271">
        <v>1884.6</v>
      </c>
      <c r="D49" s="272">
        <v>1878.6000000000001</v>
      </c>
      <c r="E49" s="272">
        <v>1863.7500000000002</v>
      </c>
      <c r="F49" s="272">
        <v>1842.9</v>
      </c>
      <c r="G49" s="272">
        <v>1828.0500000000002</v>
      </c>
      <c r="H49" s="272">
        <v>1899.4500000000003</v>
      </c>
      <c r="I49" s="272">
        <v>1914.3000000000002</v>
      </c>
      <c r="J49" s="272">
        <v>1935.1500000000003</v>
      </c>
      <c r="K49" s="271">
        <v>1893.45</v>
      </c>
      <c r="L49" s="271">
        <v>1857.75</v>
      </c>
      <c r="M49" s="271">
        <v>3.3271199999999999</v>
      </c>
      <c r="N49" s="1"/>
      <c r="O49" s="1"/>
    </row>
    <row r="50" spans="1:15" ht="12.75" customHeight="1">
      <c r="A50" s="30">
        <v>40</v>
      </c>
      <c r="B50" s="281" t="s">
        <v>303</v>
      </c>
      <c r="C50" s="271">
        <v>9420</v>
      </c>
      <c r="D50" s="272">
        <v>9324.0833333333339</v>
      </c>
      <c r="E50" s="272">
        <v>9199.1666666666679</v>
      </c>
      <c r="F50" s="272">
        <v>8978.3333333333339</v>
      </c>
      <c r="G50" s="272">
        <v>8853.4166666666679</v>
      </c>
      <c r="H50" s="272">
        <v>9544.9166666666679</v>
      </c>
      <c r="I50" s="272">
        <v>9669.8333333333358</v>
      </c>
      <c r="J50" s="272">
        <v>9890.6666666666679</v>
      </c>
      <c r="K50" s="271">
        <v>9449</v>
      </c>
      <c r="L50" s="271">
        <v>9103.25</v>
      </c>
      <c r="M50" s="271">
        <v>0.33950999999999998</v>
      </c>
      <c r="N50" s="1"/>
      <c r="O50" s="1"/>
    </row>
    <row r="51" spans="1:15" ht="12.75" customHeight="1">
      <c r="A51" s="30">
        <v>41</v>
      </c>
      <c r="B51" s="281" t="s">
        <v>60</v>
      </c>
      <c r="C51" s="271">
        <v>557.20000000000005</v>
      </c>
      <c r="D51" s="272">
        <v>560.58333333333337</v>
      </c>
      <c r="E51" s="272">
        <v>549.61666666666679</v>
      </c>
      <c r="F51" s="272">
        <v>542.03333333333342</v>
      </c>
      <c r="G51" s="272">
        <v>531.06666666666683</v>
      </c>
      <c r="H51" s="272">
        <v>568.16666666666674</v>
      </c>
      <c r="I51" s="272">
        <v>579.13333333333321</v>
      </c>
      <c r="J51" s="272">
        <v>586.7166666666667</v>
      </c>
      <c r="K51" s="271">
        <v>571.54999999999995</v>
      </c>
      <c r="L51" s="271">
        <v>553</v>
      </c>
      <c r="M51" s="271">
        <v>20.138349999999999</v>
      </c>
      <c r="N51" s="1"/>
      <c r="O51" s="1"/>
    </row>
    <row r="52" spans="1:15" ht="12.75" customHeight="1">
      <c r="A52" s="30">
        <v>42</v>
      </c>
      <c r="B52" s="281" t="s">
        <v>304</v>
      </c>
      <c r="C52" s="271">
        <v>495.5</v>
      </c>
      <c r="D52" s="272">
        <v>492.83333333333331</v>
      </c>
      <c r="E52" s="272">
        <v>487.66666666666663</v>
      </c>
      <c r="F52" s="272">
        <v>479.83333333333331</v>
      </c>
      <c r="G52" s="272">
        <v>474.66666666666663</v>
      </c>
      <c r="H52" s="272">
        <v>500.66666666666663</v>
      </c>
      <c r="I52" s="272">
        <v>505.83333333333326</v>
      </c>
      <c r="J52" s="272">
        <v>513.66666666666663</v>
      </c>
      <c r="K52" s="271">
        <v>498</v>
      </c>
      <c r="L52" s="271">
        <v>485</v>
      </c>
      <c r="M52" s="271">
        <v>2.45594</v>
      </c>
      <c r="N52" s="1"/>
      <c r="O52" s="1"/>
    </row>
    <row r="53" spans="1:15" ht="12.75" customHeight="1">
      <c r="A53" s="30">
        <v>43</v>
      </c>
      <c r="B53" s="281" t="s">
        <v>243</v>
      </c>
      <c r="C53" s="271">
        <v>4253.1499999999996</v>
      </c>
      <c r="D53" s="272">
        <v>4243.75</v>
      </c>
      <c r="E53" s="272">
        <v>4189.5</v>
      </c>
      <c r="F53" s="272">
        <v>4125.8500000000004</v>
      </c>
      <c r="G53" s="272">
        <v>4071.6000000000004</v>
      </c>
      <c r="H53" s="272">
        <v>4307.3999999999996</v>
      </c>
      <c r="I53" s="272">
        <v>4361.6499999999996</v>
      </c>
      <c r="J53" s="272">
        <v>4425.2999999999993</v>
      </c>
      <c r="K53" s="271">
        <v>4298</v>
      </c>
      <c r="L53" s="271">
        <v>4180.1000000000004</v>
      </c>
      <c r="M53" s="271">
        <v>2.89</v>
      </c>
      <c r="N53" s="1"/>
      <c r="O53" s="1"/>
    </row>
    <row r="54" spans="1:15" ht="12.75" customHeight="1">
      <c r="A54" s="30">
        <v>44</v>
      </c>
      <c r="B54" s="281" t="s">
        <v>61</v>
      </c>
      <c r="C54" s="271">
        <v>730.5</v>
      </c>
      <c r="D54" s="272">
        <v>732.16666666666663</v>
      </c>
      <c r="E54" s="272">
        <v>725.83333333333326</v>
      </c>
      <c r="F54" s="272">
        <v>721.16666666666663</v>
      </c>
      <c r="G54" s="272">
        <v>714.83333333333326</v>
      </c>
      <c r="H54" s="272">
        <v>736.83333333333326</v>
      </c>
      <c r="I54" s="272">
        <v>743.16666666666652</v>
      </c>
      <c r="J54" s="272">
        <v>747.83333333333326</v>
      </c>
      <c r="K54" s="271">
        <v>738.5</v>
      </c>
      <c r="L54" s="271">
        <v>727.5</v>
      </c>
      <c r="M54" s="271">
        <v>94.587609999999998</v>
      </c>
      <c r="N54" s="1"/>
      <c r="O54" s="1"/>
    </row>
    <row r="55" spans="1:15" ht="12.75" customHeight="1">
      <c r="A55" s="30">
        <v>45</v>
      </c>
      <c r="B55" s="281" t="s">
        <v>305</v>
      </c>
      <c r="C55" s="271">
        <v>2869.4</v>
      </c>
      <c r="D55" s="272">
        <v>2861.4666666666667</v>
      </c>
      <c r="E55" s="272">
        <v>2812.9333333333334</v>
      </c>
      <c r="F55" s="272">
        <v>2756.4666666666667</v>
      </c>
      <c r="G55" s="272">
        <v>2707.9333333333334</v>
      </c>
      <c r="H55" s="272">
        <v>2917.9333333333334</v>
      </c>
      <c r="I55" s="272">
        <v>2966.4666666666672</v>
      </c>
      <c r="J55" s="272">
        <v>3022.9333333333334</v>
      </c>
      <c r="K55" s="271">
        <v>2910</v>
      </c>
      <c r="L55" s="271">
        <v>2805</v>
      </c>
      <c r="M55" s="271">
        <v>2.1634899999999999</v>
      </c>
      <c r="N55" s="1"/>
      <c r="O55" s="1"/>
    </row>
    <row r="56" spans="1:15" ht="12.75" customHeight="1">
      <c r="A56" s="30">
        <v>46</v>
      </c>
      <c r="B56" s="281" t="s">
        <v>306</v>
      </c>
      <c r="C56" s="271">
        <v>687.05</v>
      </c>
      <c r="D56" s="272">
        <v>692</v>
      </c>
      <c r="E56" s="272">
        <v>675.25</v>
      </c>
      <c r="F56" s="272">
        <v>663.45</v>
      </c>
      <c r="G56" s="272">
        <v>646.70000000000005</v>
      </c>
      <c r="H56" s="272">
        <v>703.8</v>
      </c>
      <c r="I56" s="272">
        <v>720.55</v>
      </c>
      <c r="J56" s="272">
        <v>732.34999999999991</v>
      </c>
      <c r="K56" s="271">
        <v>708.75</v>
      </c>
      <c r="L56" s="271">
        <v>680.2</v>
      </c>
      <c r="M56" s="271">
        <v>17.103829999999999</v>
      </c>
      <c r="N56" s="1"/>
      <c r="O56" s="1"/>
    </row>
    <row r="57" spans="1:15" ht="12.75" customHeight="1">
      <c r="A57" s="30">
        <v>47</v>
      </c>
      <c r="B57" s="281" t="s">
        <v>62</v>
      </c>
      <c r="C57" s="271">
        <v>4003.45</v>
      </c>
      <c r="D57" s="272">
        <v>3992.1666666666665</v>
      </c>
      <c r="E57" s="272">
        <v>3974.333333333333</v>
      </c>
      <c r="F57" s="272">
        <v>3945.2166666666667</v>
      </c>
      <c r="G57" s="272">
        <v>3927.3833333333332</v>
      </c>
      <c r="H57" s="272">
        <v>4021.2833333333328</v>
      </c>
      <c r="I57" s="272">
        <v>4039.1166666666659</v>
      </c>
      <c r="J57" s="272">
        <v>4068.2333333333327</v>
      </c>
      <c r="K57" s="271">
        <v>4010</v>
      </c>
      <c r="L57" s="271">
        <v>3963.05</v>
      </c>
      <c r="M57" s="271">
        <v>3.1235499999999998</v>
      </c>
      <c r="N57" s="1"/>
      <c r="O57" s="1"/>
    </row>
    <row r="58" spans="1:15" ht="12" customHeight="1">
      <c r="A58" s="30">
        <v>48</v>
      </c>
      <c r="B58" s="281" t="s">
        <v>307</v>
      </c>
      <c r="C58" s="271">
        <v>1127.4000000000001</v>
      </c>
      <c r="D58" s="272">
        <v>1129.2</v>
      </c>
      <c r="E58" s="272">
        <v>1118.4000000000001</v>
      </c>
      <c r="F58" s="272">
        <v>1109.4000000000001</v>
      </c>
      <c r="G58" s="272">
        <v>1098.6000000000001</v>
      </c>
      <c r="H58" s="272">
        <v>1138.2</v>
      </c>
      <c r="I58" s="272">
        <v>1148.9999999999998</v>
      </c>
      <c r="J58" s="272">
        <v>1158</v>
      </c>
      <c r="K58" s="271">
        <v>1140</v>
      </c>
      <c r="L58" s="271">
        <v>1120.2</v>
      </c>
      <c r="M58" s="271">
        <v>0.21817</v>
      </c>
      <c r="N58" s="1"/>
      <c r="O58" s="1"/>
    </row>
    <row r="59" spans="1:15" ht="12.75" customHeight="1">
      <c r="A59" s="30">
        <v>49</v>
      </c>
      <c r="B59" s="281" t="s">
        <v>65</v>
      </c>
      <c r="C59" s="271">
        <v>7296.35</v>
      </c>
      <c r="D59" s="272">
        <v>7296.916666666667</v>
      </c>
      <c r="E59" s="272">
        <v>7217.4333333333343</v>
      </c>
      <c r="F59" s="272">
        <v>7138.5166666666673</v>
      </c>
      <c r="G59" s="272">
        <v>7059.0333333333347</v>
      </c>
      <c r="H59" s="272">
        <v>7375.8333333333339</v>
      </c>
      <c r="I59" s="272">
        <v>7455.3166666666657</v>
      </c>
      <c r="J59" s="272">
        <v>7534.2333333333336</v>
      </c>
      <c r="K59" s="271">
        <v>7376.4</v>
      </c>
      <c r="L59" s="271">
        <v>7218</v>
      </c>
      <c r="M59" s="271">
        <v>12.186210000000001</v>
      </c>
      <c r="N59" s="1"/>
      <c r="O59" s="1"/>
    </row>
    <row r="60" spans="1:15" ht="12.75" customHeight="1">
      <c r="A60" s="30">
        <v>50</v>
      </c>
      <c r="B60" s="281" t="s">
        <v>64</v>
      </c>
      <c r="C60" s="271">
        <v>15243.9</v>
      </c>
      <c r="D60" s="272">
        <v>15232.416666666666</v>
      </c>
      <c r="E60" s="272">
        <v>15126.833333333332</v>
      </c>
      <c r="F60" s="272">
        <v>15009.766666666666</v>
      </c>
      <c r="G60" s="272">
        <v>14904.183333333332</v>
      </c>
      <c r="H60" s="272">
        <v>15349.483333333332</v>
      </c>
      <c r="I60" s="272">
        <v>15455.066666666664</v>
      </c>
      <c r="J60" s="272">
        <v>15572.133333333331</v>
      </c>
      <c r="K60" s="271">
        <v>15338</v>
      </c>
      <c r="L60" s="271">
        <v>15115.35</v>
      </c>
      <c r="M60" s="271">
        <v>3.0964999999999998</v>
      </c>
      <c r="N60" s="1"/>
      <c r="O60" s="1"/>
    </row>
    <row r="61" spans="1:15" ht="12.75" customHeight="1">
      <c r="A61" s="30">
        <v>51</v>
      </c>
      <c r="B61" s="281" t="s">
        <v>244</v>
      </c>
      <c r="C61" s="271">
        <v>5280.85</v>
      </c>
      <c r="D61" s="272">
        <v>5280.4333333333334</v>
      </c>
      <c r="E61" s="272">
        <v>5242.8666666666668</v>
      </c>
      <c r="F61" s="272">
        <v>5204.8833333333332</v>
      </c>
      <c r="G61" s="272">
        <v>5167.3166666666666</v>
      </c>
      <c r="H61" s="272">
        <v>5318.416666666667</v>
      </c>
      <c r="I61" s="272">
        <v>5355.9833333333345</v>
      </c>
      <c r="J61" s="272">
        <v>5393.9666666666672</v>
      </c>
      <c r="K61" s="271">
        <v>5318</v>
      </c>
      <c r="L61" s="271">
        <v>5242.45</v>
      </c>
      <c r="M61" s="271">
        <v>0.26182</v>
      </c>
      <c r="N61" s="1"/>
      <c r="O61" s="1"/>
    </row>
    <row r="62" spans="1:15" ht="12.75" customHeight="1">
      <c r="A62" s="30">
        <v>52</v>
      </c>
      <c r="B62" s="281" t="s">
        <v>308</v>
      </c>
      <c r="C62" s="271">
        <v>3673.85</v>
      </c>
      <c r="D62" s="272">
        <v>3704.2666666666664</v>
      </c>
      <c r="E62" s="272">
        <v>3592.583333333333</v>
      </c>
      <c r="F62" s="272">
        <v>3511.3166666666666</v>
      </c>
      <c r="G62" s="272">
        <v>3399.6333333333332</v>
      </c>
      <c r="H62" s="272">
        <v>3785.5333333333328</v>
      </c>
      <c r="I62" s="272">
        <v>3897.2166666666662</v>
      </c>
      <c r="J62" s="272">
        <v>3978.4833333333327</v>
      </c>
      <c r="K62" s="271">
        <v>3815.95</v>
      </c>
      <c r="L62" s="271">
        <v>3623</v>
      </c>
      <c r="M62" s="271">
        <v>1.62408</v>
      </c>
      <c r="N62" s="1"/>
      <c r="O62" s="1"/>
    </row>
    <row r="63" spans="1:15" ht="12.75" customHeight="1">
      <c r="A63" s="30">
        <v>53</v>
      </c>
      <c r="B63" s="281" t="s">
        <v>66</v>
      </c>
      <c r="C63" s="271">
        <v>2389</v>
      </c>
      <c r="D63" s="272">
        <v>2404.5166666666669</v>
      </c>
      <c r="E63" s="272">
        <v>2359.4833333333336</v>
      </c>
      <c r="F63" s="272">
        <v>2329.9666666666667</v>
      </c>
      <c r="G63" s="272">
        <v>2284.9333333333334</v>
      </c>
      <c r="H63" s="272">
        <v>2434.0333333333338</v>
      </c>
      <c r="I63" s="272">
        <v>2479.0666666666675</v>
      </c>
      <c r="J63" s="272">
        <v>2508.5833333333339</v>
      </c>
      <c r="K63" s="271">
        <v>2449.5500000000002</v>
      </c>
      <c r="L63" s="271">
        <v>2375</v>
      </c>
      <c r="M63" s="271">
        <v>3.9473799999999999</v>
      </c>
      <c r="N63" s="1"/>
      <c r="O63" s="1"/>
    </row>
    <row r="64" spans="1:15" ht="12.75" customHeight="1">
      <c r="A64" s="30">
        <v>54</v>
      </c>
      <c r="B64" s="281" t="s">
        <v>309</v>
      </c>
      <c r="C64" s="271">
        <v>379.9</v>
      </c>
      <c r="D64" s="272">
        <v>386.76666666666665</v>
      </c>
      <c r="E64" s="272">
        <v>370.43333333333328</v>
      </c>
      <c r="F64" s="272">
        <v>360.96666666666664</v>
      </c>
      <c r="G64" s="272">
        <v>344.63333333333327</v>
      </c>
      <c r="H64" s="272">
        <v>396.23333333333329</v>
      </c>
      <c r="I64" s="272">
        <v>412.56666666666666</v>
      </c>
      <c r="J64" s="272">
        <v>422.0333333333333</v>
      </c>
      <c r="K64" s="271">
        <v>403.1</v>
      </c>
      <c r="L64" s="271">
        <v>377.3</v>
      </c>
      <c r="M64" s="271">
        <v>50.758929999999999</v>
      </c>
      <c r="N64" s="1"/>
      <c r="O64" s="1"/>
    </row>
    <row r="65" spans="1:15" ht="12.75" customHeight="1">
      <c r="A65" s="30">
        <v>55</v>
      </c>
      <c r="B65" s="281" t="s">
        <v>67</v>
      </c>
      <c r="C65" s="271">
        <v>284.10000000000002</v>
      </c>
      <c r="D65" s="272">
        <v>286.2166666666667</v>
      </c>
      <c r="E65" s="272">
        <v>278.43333333333339</v>
      </c>
      <c r="F65" s="272">
        <v>272.76666666666671</v>
      </c>
      <c r="G65" s="272">
        <v>264.98333333333341</v>
      </c>
      <c r="H65" s="272">
        <v>291.88333333333338</v>
      </c>
      <c r="I65" s="272">
        <v>299.66666666666669</v>
      </c>
      <c r="J65" s="272">
        <v>305.33333333333337</v>
      </c>
      <c r="K65" s="271">
        <v>294</v>
      </c>
      <c r="L65" s="271">
        <v>280.55</v>
      </c>
      <c r="M65" s="271">
        <v>163.17855</v>
      </c>
      <c r="N65" s="1"/>
      <c r="O65" s="1"/>
    </row>
    <row r="66" spans="1:15" ht="12.75" customHeight="1">
      <c r="A66" s="30">
        <v>56</v>
      </c>
      <c r="B66" s="281" t="s">
        <v>68</v>
      </c>
      <c r="C66" s="271">
        <v>121.05</v>
      </c>
      <c r="D66" s="272">
        <v>120.86666666666667</v>
      </c>
      <c r="E66" s="272">
        <v>119.33333333333334</v>
      </c>
      <c r="F66" s="272">
        <v>117.61666666666667</v>
      </c>
      <c r="G66" s="272">
        <v>116.08333333333334</v>
      </c>
      <c r="H66" s="272">
        <v>122.58333333333334</v>
      </c>
      <c r="I66" s="272">
        <v>124.11666666666667</v>
      </c>
      <c r="J66" s="272">
        <v>125.83333333333334</v>
      </c>
      <c r="K66" s="271">
        <v>122.4</v>
      </c>
      <c r="L66" s="271">
        <v>119.15</v>
      </c>
      <c r="M66" s="271">
        <v>238.38755</v>
      </c>
      <c r="N66" s="1"/>
      <c r="O66" s="1"/>
    </row>
    <row r="67" spans="1:15" ht="12.75" customHeight="1">
      <c r="A67" s="30">
        <v>57</v>
      </c>
      <c r="B67" s="281" t="s">
        <v>245</v>
      </c>
      <c r="C67" s="271">
        <v>49.3</v>
      </c>
      <c r="D67" s="272">
        <v>49.449999999999996</v>
      </c>
      <c r="E67" s="272">
        <v>48.699999999999989</v>
      </c>
      <c r="F67" s="272">
        <v>48.099999999999994</v>
      </c>
      <c r="G67" s="272">
        <v>47.349999999999987</v>
      </c>
      <c r="H67" s="272">
        <v>50.04999999999999</v>
      </c>
      <c r="I67" s="272">
        <v>50.800000000000004</v>
      </c>
      <c r="J67" s="272">
        <v>51.399999999999991</v>
      </c>
      <c r="K67" s="271">
        <v>50.2</v>
      </c>
      <c r="L67" s="271">
        <v>48.85</v>
      </c>
      <c r="M67" s="271">
        <v>33.24877</v>
      </c>
      <c r="N67" s="1"/>
      <c r="O67" s="1"/>
    </row>
    <row r="68" spans="1:15" ht="12.75" customHeight="1">
      <c r="A68" s="30">
        <v>58</v>
      </c>
      <c r="B68" s="281" t="s">
        <v>310</v>
      </c>
      <c r="C68" s="271">
        <v>17.649999999999999</v>
      </c>
      <c r="D68" s="272">
        <v>17.633333333333333</v>
      </c>
      <c r="E68" s="272">
        <v>17.366666666666667</v>
      </c>
      <c r="F68" s="272">
        <v>17.083333333333336</v>
      </c>
      <c r="G68" s="272">
        <v>16.81666666666667</v>
      </c>
      <c r="H68" s="272">
        <v>17.916666666666664</v>
      </c>
      <c r="I68" s="272">
        <v>18.18333333333333</v>
      </c>
      <c r="J68" s="272">
        <v>18.466666666666661</v>
      </c>
      <c r="K68" s="271">
        <v>17.899999999999999</v>
      </c>
      <c r="L68" s="271">
        <v>17.350000000000001</v>
      </c>
      <c r="M68" s="271">
        <v>23.785150000000002</v>
      </c>
      <c r="N68" s="1"/>
      <c r="O68" s="1"/>
    </row>
    <row r="69" spans="1:15" ht="12.75" customHeight="1">
      <c r="A69" s="30">
        <v>59</v>
      </c>
      <c r="B69" s="281" t="s">
        <v>69</v>
      </c>
      <c r="C69" s="271">
        <v>1977.55</v>
      </c>
      <c r="D69" s="272">
        <v>1969.95</v>
      </c>
      <c r="E69" s="272">
        <v>1939.75</v>
      </c>
      <c r="F69" s="272">
        <v>1901.95</v>
      </c>
      <c r="G69" s="272">
        <v>1871.75</v>
      </c>
      <c r="H69" s="272">
        <v>2007.75</v>
      </c>
      <c r="I69" s="272">
        <v>2037.9500000000003</v>
      </c>
      <c r="J69" s="272">
        <v>2075.75</v>
      </c>
      <c r="K69" s="271">
        <v>2000.15</v>
      </c>
      <c r="L69" s="271">
        <v>1932.15</v>
      </c>
      <c r="M69" s="271">
        <v>3.73312</v>
      </c>
      <c r="N69" s="1"/>
      <c r="O69" s="1"/>
    </row>
    <row r="70" spans="1:15" ht="12.75" customHeight="1">
      <c r="A70" s="30">
        <v>60</v>
      </c>
      <c r="B70" s="281" t="s">
        <v>311</v>
      </c>
      <c r="C70" s="271">
        <v>5269.2</v>
      </c>
      <c r="D70" s="272">
        <v>5279.7333333333336</v>
      </c>
      <c r="E70" s="272">
        <v>5239.4666666666672</v>
      </c>
      <c r="F70" s="272">
        <v>5209.7333333333336</v>
      </c>
      <c r="G70" s="272">
        <v>5169.4666666666672</v>
      </c>
      <c r="H70" s="272">
        <v>5309.4666666666672</v>
      </c>
      <c r="I70" s="272">
        <v>5349.7333333333336</v>
      </c>
      <c r="J70" s="272">
        <v>5379.4666666666672</v>
      </c>
      <c r="K70" s="271">
        <v>5320</v>
      </c>
      <c r="L70" s="271">
        <v>5250</v>
      </c>
      <c r="M70" s="271">
        <v>7.9519999999999993E-2</v>
      </c>
      <c r="N70" s="1"/>
      <c r="O70" s="1"/>
    </row>
    <row r="71" spans="1:15" ht="12.75" customHeight="1">
      <c r="A71" s="30">
        <v>61</v>
      </c>
      <c r="B71" s="281" t="s">
        <v>72</v>
      </c>
      <c r="C71" s="271">
        <v>657.35</v>
      </c>
      <c r="D71" s="272">
        <v>653.04999999999995</v>
      </c>
      <c r="E71" s="272">
        <v>646.34999999999991</v>
      </c>
      <c r="F71" s="272">
        <v>635.34999999999991</v>
      </c>
      <c r="G71" s="272">
        <v>628.64999999999986</v>
      </c>
      <c r="H71" s="272">
        <v>664.05</v>
      </c>
      <c r="I71" s="272">
        <v>670.75</v>
      </c>
      <c r="J71" s="272">
        <v>681.75</v>
      </c>
      <c r="K71" s="271">
        <v>659.75</v>
      </c>
      <c r="L71" s="271">
        <v>642.04999999999995</v>
      </c>
      <c r="M71" s="271">
        <v>11.485989999999999</v>
      </c>
      <c r="N71" s="1"/>
      <c r="O71" s="1"/>
    </row>
    <row r="72" spans="1:15" ht="12.75" customHeight="1">
      <c r="A72" s="30">
        <v>62</v>
      </c>
      <c r="B72" s="281" t="s">
        <v>312</v>
      </c>
      <c r="C72" s="271">
        <v>851.5</v>
      </c>
      <c r="D72" s="272">
        <v>849.63333333333333</v>
      </c>
      <c r="E72" s="272">
        <v>837.26666666666665</v>
      </c>
      <c r="F72" s="272">
        <v>823.0333333333333</v>
      </c>
      <c r="G72" s="272">
        <v>810.66666666666663</v>
      </c>
      <c r="H72" s="272">
        <v>863.86666666666667</v>
      </c>
      <c r="I72" s="272">
        <v>876.23333333333323</v>
      </c>
      <c r="J72" s="272">
        <v>890.4666666666667</v>
      </c>
      <c r="K72" s="271">
        <v>862</v>
      </c>
      <c r="L72" s="271">
        <v>835.4</v>
      </c>
      <c r="M72" s="271">
        <v>13.344239999999999</v>
      </c>
      <c r="N72" s="1"/>
      <c r="O72" s="1"/>
    </row>
    <row r="73" spans="1:15" ht="12.75" customHeight="1">
      <c r="A73" s="30">
        <v>63</v>
      </c>
      <c r="B73" s="281" t="s">
        <v>71</v>
      </c>
      <c r="C73" s="271">
        <v>276.85000000000002</v>
      </c>
      <c r="D73" s="272">
        <v>278.31666666666666</v>
      </c>
      <c r="E73" s="272">
        <v>272.5333333333333</v>
      </c>
      <c r="F73" s="272">
        <v>268.21666666666664</v>
      </c>
      <c r="G73" s="272">
        <v>262.43333333333328</v>
      </c>
      <c r="H73" s="272">
        <v>282.63333333333333</v>
      </c>
      <c r="I73" s="272">
        <v>288.41666666666674</v>
      </c>
      <c r="J73" s="272">
        <v>292.73333333333335</v>
      </c>
      <c r="K73" s="271">
        <v>284.10000000000002</v>
      </c>
      <c r="L73" s="271">
        <v>274</v>
      </c>
      <c r="M73" s="271">
        <v>52.334180000000003</v>
      </c>
      <c r="N73" s="1"/>
      <c r="O73" s="1"/>
    </row>
    <row r="74" spans="1:15" ht="12.75" customHeight="1">
      <c r="A74" s="30">
        <v>64</v>
      </c>
      <c r="B74" s="281" t="s">
        <v>73</v>
      </c>
      <c r="C74" s="271">
        <v>726.85</v>
      </c>
      <c r="D74" s="272">
        <v>730.06666666666661</v>
      </c>
      <c r="E74" s="272">
        <v>713.38333333333321</v>
      </c>
      <c r="F74" s="272">
        <v>699.91666666666663</v>
      </c>
      <c r="G74" s="272">
        <v>683.23333333333323</v>
      </c>
      <c r="H74" s="272">
        <v>743.53333333333319</v>
      </c>
      <c r="I74" s="272">
        <v>760.21666666666658</v>
      </c>
      <c r="J74" s="272">
        <v>773.68333333333317</v>
      </c>
      <c r="K74" s="271">
        <v>746.75</v>
      </c>
      <c r="L74" s="271">
        <v>716.6</v>
      </c>
      <c r="M74" s="271">
        <v>19.87237</v>
      </c>
      <c r="N74" s="1"/>
      <c r="O74" s="1"/>
    </row>
    <row r="75" spans="1:15" ht="12.75" customHeight="1">
      <c r="A75" s="30">
        <v>65</v>
      </c>
      <c r="B75" s="281" t="s">
        <v>76</v>
      </c>
      <c r="C75" s="271">
        <v>53.2</v>
      </c>
      <c r="D75" s="272">
        <v>53.449999999999996</v>
      </c>
      <c r="E75" s="272">
        <v>52.099999999999994</v>
      </c>
      <c r="F75" s="272">
        <v>51</v>
      </c>
      <c r="G75" s="272">
        <v>49.65</v>
      </c>
      <c r="H75" s="272">
        <v>54.54999999999999</v>
      </c>
      <c r="I75" s="272">
        <v>55.9</v>
      </c>
      <c r="J75" s="272">
        <v>56.999999999999986</v>
      </c>
      <c r="K75" s="271">
        <v>54.8</v>
      </c>
      <c r="L75" s="271">
        <v>52.35</v>
      </c>
      <c r="M75" s="271">
        <v>215.85274000000001</v>
      </c>
      <c r="N75" s="1"/>
      <c r="O75" s="1"/>
    </row>
    <row r="76" spans="1:15" ht="12.75" customHeight="1">
      <c r="A76" s="30">
        <v>66</v>
      </c>
      <c r="B76" s="281" t="s">
        <v>80</v>
      </c>
      <c r="C76" s="271">
        <v>333.9</v>
      </c>
      <c r="D76" s="272">
        <v>333.84999999999997</v>
      </c>
      <c r="E76" s="272">
        <v>330.34999999999991</v>
      </c>
      <c r="F76" s="272">
        <v>326.79999999999995</v>
      </c>
      <c r="G76" s="272">
        <v>323.2999999999999</v>
      </c>
      <c r="H76" s="272">
        <v>337.39999999999992</v>
      </c>
      <c r="I76" s="272">
        <v>340.90000000000003</v>
      </c>
      <c r="J76" s="272">
        <v>344.44999999999993</v>
      </c>
      <c r="K76" s="271">
        <v>337.35</v>
      </c>
      <c r="L76" s="271">
        <v>330.3</v>
      </c>
      <c r="M76" s="271">
        <v>20.396650000000001</v>
      </c>
      <c r="N76" s="1"/>
      <c r="O76" s="1"/>
    </row>
    <row r="77" spans="1:15" ht="12.75" customHeight="1">
      <c r="A77" s="30">
        <v>67</v>
      </c>
      <c r="B77" s="281" t="s">
        <v>75</v>
      </c>
      <c r="C77" s="271">
        <v>693.15</v>
      </c>
      <c r="D77" s="272">
        <v>692.33333333333337</v>
      </c>
      <c r="E77" s="272">
        <v>687.81666666666672</v>
      </c>
      <c r="F77" s="272">
        <v>682.48333333333335</v>
      </c>
      <c r="G77" s="272">
        <v>677.9666666666667</v>
      </c>
      <c r="H77" s="272">
        <v>697.66666666666674</v>
      </c>
      <c r="I77" s="272">
        <v>702.18333333333339</v>
      </c>
      <c r="J77" s="272">
        <v>707.51666666666677</v>
      </c>
      <c r="K77" s="271">
        <v>696.85</v>
      </c>
      <c r="L77" s="271">
        <v>687</v>
      </c>
      <c r="M77" s="271">
        <v>52.372500000000002</v>
      </c>
      <c r="N77" s="1"/>
      <c r="O77" s="1"/>
    </row>
    <row r="78" spans="1:15" ht="12.75" customHeight="1">
      <c r="A78" s="30">
        <v>68</v>
      </c>
      <c r="B78" s="281" t="s">
        <v>77</v>
      </c>
      <c r="C78" s="271">
        <v>308.39999999999998</v>
      </c>
      <c r="D78" s="272">
        <v>308.7833333333333</v>
      </c>
      <c r="E78" s="272">
        <v>305.61666666666662</v>
      </c>
      <c r="F78" s="272">
        <v>302.83333333333331</v>
      </c>
      <c r="G78" s="272">
        <v>299.66666666666663</v>
      </c>
      <c r="H78" s="272">
        <v>311.56666666666661</v>
      </c>
      <c r="I78" s="272">
        <v>314.73333333333335</v>
      </c>
      <c r="J78" s="272">
        <v>317.51666666666659</v>
      </c>
      <c r="K78" s="271">
        <v>311.95</v>
      </c>
      <c r="L78" s="271">
        <v>306</v>
      </c>
      <c r="M78" s="271">
        <v>16.05452</v>
      </c>
      <c r="N78" s="1"/>
      <c r="O78" s="1"/>
    </row>
    <row r="79" spans="1:15" ht="12.75" customHeight="1">
      <c r="A79" s="30">
        <v>69</v>
      </c>
      <c r="B79" s="281" t="s">
        <v>313</v>
      </c>
      <c r="C79" s="271">
        <v>1004.55</v>
      </c>
      <c r="D79" s="272">
        <v>1005.8333333333334</v>
      </c>
      <c r="E79" s="272">
        <v>992.81666666666672</v>
      </c>
      <c r="F79" s="272">
        <v>981.08333333333337</v>
      </c>
      <c r="G79" s="272">
        <v>968.06666666666672</v>
      </c>
      <c r="H79" s="272">
        <v>1017.5666666666667</v>
      </c>
      <c r="I79" s="272">
        <v>1030.5833333333335</v>
      </c>
      <c r="J79" s="272">
        <v>1042.3166666666666</v>
      </c>
      <c r="K79" s="271">
        <v>1018.85</v>
      </c>
      <c r="L79" s="271">
        <v>994.1</v>
      </c>
      <c r="M79" s="271">
        <v>1.3822399999999999</v>
      </c>
      <c r="N79" s="1"/>
      <c r="O79" s="1"/>
    </row>
    <row r="80" spans="1:15" ht="12.75" customHeight="1">
      <c r="A80" s="30">
        <v>70</v>
      </c>
      <c r="B80" s="281" t="s">
        <v>314</v>
      </c>
      <c r="C80" s="271">
        <v>342.35</v>
      </c>
      <c r="D80" s="272">
        <v>341.2166666666667</v>
      </c>
      <c r="E80" s="272">
        <v>335.43333333333339</v>
      </c>
      <c r="F80" s="272">
        <v>328.51666666666671</v>
      </c>
      <c r="G80" s="272">
        <v>322.73333333333341</v>
      </c>
      <c r="H80" s="272">
        <v>348.13333333333338</v>
      </c>
      <c r="I80" s="272">
        <v>353.91666666666669</v>
      </c>
      <c r="J80" s="272">
        <v>360.83333333333337</v>
      </c>
      <c r="K80" s="271">
        <v>347</v>
      </c>
      <c r="L80" s="271">
        <v>334.3</v>
      </c>
      <c r="M80" s="271">
        <v>49.396619999999999</v>
      </c>
      <c r="N80" s="1"/>
      <c r="O80" s="1"/>
    </row>
    <row r="81" spans="1:15" ht="12.75" customHeight="1">
      <c r="A81" s="30">
        <v>71</v>
      </c>
      <c r="B81" s="281" t="s">
        <v>315</v>
      </c>
      <c r="C81" s="271">
        <v>8952.2000000000007</v>
      </c>
      <c r="D81" s="272">
        <v>8908.3000000000011</v>
      </c>
      <c r="E81" s="272">
        <v>8818.9000000000015</v>
      </c>
      <c r="F81" s="272">
        <v>8685.6</v>
      </c>
      <c r="G81" s="272">
        <v>8596.2000000000007</v>
      </c>
      <c r="H81" s="272">
        <v>9041.6000000000022</v>
      </c>
      <c r="I81" s="272">
        <v>9131</v>
      </c>
      <c r="J81" s="272">
        <v>9264.3000000000029</v>
      </c>
      <c r="K81" s="271">
        <v>8997.7000000000007</v>
      </c>
      <c r="L81" s="271">
        <v>8775</v>
      </c>
      <c r="M81" s="271">
        <v>0.39229000000000003</v>
      </c>
      <c r="N81" s="1"/>
      <c r="O81" s="1"/>
    </row>
    <row r="82" spans="1:15" ht="12.75" customHeight="1">
      <c r="A82" s="30">
        <v>72</v>
      </c>
      <c r="B82" s="281" t="s">
        <v>316</v>
      </c>
      <c r="C82" s="271">
        <v>969.2</v>
      </c>
      <c r="D82" s="272">
        <v>976.31666666666661</v>
      </c>
      <c r="E82" s="272">
        <v>952.63333333333321</v>
      </c>
      <c r="F82" s="272">
        <v>936.06666666666661</v>
      </c>
      <c r="G82" s="272">
        <v>912.38333333333321</v>
      </c>
      <c r="H82" s="272">
        <v>992.88333333333321</v>
      </c>
      <c r="I82" s="272">
        <v>1016.5666666666666</v>
      </c>
      <c r="J82" s="272">
        <v>1033.1333333333332</v>
      </c>
      <c r="K82" s="271">
        <v>1000</v>
      </c>
      <c r="L82" s="271">
        <v>959.75</v>
      </c>
      <c r="M82" s="271">
        <v>0.67251000000000005</v>
      </c>
      <c r="N82" s="1"/>
      <c r="O82" s="1"/>
    </row>
    <row r="83" spans="1:15" ht="12.75" customHeight="1">
      <c r="A83" s="30">
        <v>73</v>
      </c>
      <c r="B83" s="281" t="s">
        <v>246</v>
      </c>
      <c r="C83" s="271">
        <v>953.1</v>
      </c>
      <c r="D83" s="272">
        <v>957.75</v>
      </c>
      <c r="E83" s="272">
        <v>943.45</v>
      </c>
      <c r="F83" s="272">
        <v>933.80000000000007</v>
      </c>
      <c r="G83" s="272">
        <v>919.50000000000011</v>
      </c>
      <c r="H83" s="272">
        <v>967.4</v>
      </c>
      <c r="I83" s="272">
        <v>981.69999999999993</v>
      </c>
      <c r="J83" s="272">
        <v>991.34999999999991</v>
      </c>
      <c r="K83" s="271">
        <v>972.05</v>
      </c>
      <c r="L83" s="271">
        <v>948.1</v>
      </c>
      <c r="M83" s="271">
        <v>0.20768</v>
      </c>
      <c r="N83" s="1"/>
      <c r="O83" s="1"/>
    </row>
    <row r="84" spans="1:15" ht="12.75" customHeight="1">
      <c r="A84" s="30">
        <v>74</v>
      </c>
      <c r="B84" s="281" t="s">
        <v>846</v>
      </c>
      <c r="C84" s="271">
        <v>623.95000000000005</v>
      </c>
      <c r="D84" s="272">
        <v>625.98333333333335</v>
      </c>
      <c r="E84" s="272">
        <v>616.9666666666667</v>
      </c>
      <c r="F84" s="272">
        <v>609.98333333333335</v>
      </c>
      <c r="G84" s="272">
        <v>600.9666666666667</v>
      </c>
      <c r="H84" s="272">
        <v>632.9666666666667</v>
      </c>
      <c r="I84" s="272">
        <v>641.98333333333335</v>
      </c>
      <c r="J84" s="272">
        <v>648.9666666666667</v>
      </c>
      <c r="K84" s="271">
        <v>635</v>
      </c>
      <c r="L84" s="271">
        <v>619</v>
      </c>
      <c r="M84" s="271">
        <v>2.0601099999999999</v>
      </c>
      <c r="N84" s="1"/>
      <c r="O84" s="1"/>
    </row>
    <row r="85" spans="1:15" ht="12.75" customHeight="1">
      <c r="A85" s="30">
        <v>75</v>
      </c>
      <c r="B85" s="281" t="s">
        <v>78</v>
      </c>
      <c r="C85" s="271">
        <v>17299.849999999999</v>
      </c>
      <c r="D85" s="272">
        <v>17496.600000000002</v>
      </c>
      <c r="E85" s="272">
        <v>16804.250000000004</v>
      </c>
      <c r="F85" s="272">
        <v>16308.650000000001</v>
      </c>
      <c r="G85" s="272">
        <v>15616.300000000003</v>
      </c>
      <c r="H85" s="272">
        <v>17992.200000000004</v>
      </c>
      <c r="I85" s="272">
        <v>18684.550000000003</v>
      </c>
      <c r="J85" s="272">
        <v>19180.150000000005</v>
      </c>
      <c r="K85" s="271">
        <v>18188.95</v>
      </c>
      <c r="L85" s="271">
        <v>17001</v>
      </c>
      <c r="M85" s="271">
        <v>1.6827700000000001</v>
      </c>
      <c r="N85" s="1"/>
      <c r="O85" s="1"/>
    </row>
    <row r="86" spans="1:15" ht="12.75" customHeight="1">
      <c r="A86" s="30">
        <v>76</v>
      </c>
      <c r="B86" s="281" t="s">
        <v>317</v>
      </c>
      <c r="C86" s="271">
        <v>506.5</v>
      </c>
      <c r="D86" s="272">
        <v>508.15000000000003</v>
      </c>
      <c r="E86" s="272">
        <v>494.90000000000009</v>
      </c>
      <c r="F86" s="272">
        <v>483.30000000000007</v>
      </c>
      <c r="G86" s="272">
        <v>470.05000000000013</v>
      </c>
      <c r="H86" s="272">
        <v>519.75</v>
      </c>
      <c r="I86" s="272">
        <v>533</v>
      </c>
      <c r="J86" s="272">
        <v>544.6</v>
      </c>
      <c r="K86" s="271">
        <v>521.4</v>
      </c>
      <c r="L86" s="271">
        <v>496.55</v>
      </c>
      <c r="M86" s="271">
        <v>18.76324</v>
      </c>
      <c r="N86" s="1"/>
      <c r="O86" s="1"/>
    </row>
    <row r="87" spans="1:15" ht="12.75" customHeight="1">
      <c r="A87" s="30">
        <v>77</v>
      </c>
      <c r="B87" s="281" t="s">
        <v>847</v>
      </c>
      <c r="C87" s="271">
        <v>44.75</v>
      </c>
      <c r="D87" s="272">
        <v>45.866666666666667</v>
      </c>
      <c r="E87" s="272">
        <v>43.633333333333333</v>
      </c>
      <c r="F87" s="272">
        <v>42.516666666666666</v>
      </c>
      <c r="G87" s="272">
        <v>40.283333333333331</v>
      </c>
      <c r="H87" s="272">
        <v>46.983333333333334</v>
      </c>
      <c r="I87" s="272">
        <v>49.216666666666669</v>
      </c>
      <c r="J87" s="272">
        <v>50.333333333333336</v>
      </c>
      <c r="K87" s="271">
        <v>48.1</v>
      </c>
      <c r="L87" s="271">
        <v>44.75</v>
      </c>
      <c r="M87" s="271">
        <v>76.76482</v>
      </c>
      <c r="N87" s="1"/>
      <c r="O87" s="1"/>
    </row>
    <row r="88" spans="1:15" ht="12.75" customHeight="1">
      <c r="A88" s="30">
        <v>78</v>
      </c>
      <c r="B88" s="281" t="s">
        <v>81</v>
      </c>
      <c r="C88" s="271">
        <v>3770</v>
      </c>
      <c r="D88" s="272">
        <v>3763.1333333333337</v>
      </c>
      <c r="E88" s="272">
        <v>3732.9166666666674</v>
      </c>
      <c r="F88" s="272">
        <v>3695.8333333333339</v>
      </c>
      <c r="G88" s="272">
        <v>3665.6166666666677</v>
      </c>
      <c r="H88" s="272">
        <v>3800.2166666666672</v>
      </c>
      <c r="I88" s="272">
        <v>3830.4333333333334</v>
      </c>
      <c r="J88" s="272">
        <v>3867.5166666666669</v>
      </c>
      <c r="K88" s="271">
        <v>3793.35</v>
      </c>
      <c r="L88" s="271">
        <v>3726.05</v>
      </c>
      <c r="M88" s="271">
        <v>4.2808799999999998</v>
      </c>
      <c r="N88" s="1"/>
      <c r="O88" s="1"/>
    </row>
    <row r="89" spans="1:15" ht="12.75" customHeight="1">
      <c r="A89" s="30">
        <v>79</v>
      </c>
      <c r="B89" s="281" t="s">
        <v>848</v>
      </c>
      <c r="C89" s="271">
        <v>1311.7</v>
      </c>
      <c r="D89" s="272">
        <v>1326.4333333333332</v>
      </c>
      <c r="E89" s="272">
        <v>1290.3666666666663</v>
      </c>
      <c r="F89" s="272">
        <v>1269.0333333333331</v>
      </c>
      <c r="G89" s="272">
        <v>1232.9666666666662</v>
      </c>
      <c r="H89" s="272">
        <v>1347.7666666666664</v>
      </c>
      <c r="I89" s="272">
        <v>1383.8333333333335</v>
      </c>
      <c r="J89" s="272">
        <v>1405.1666666666665</v>
      </c>
      <c r="K89" s="271">
        <v>1362.5</v>
      </c>
      <c r="L89" s="271">
        <v>1305.0999999999999</v>
      </c>
      <c r="M89" s="271">
        <v>1.4732400000000001</v>
      </c>
      <c r="N89" s="1"/>
      <c r="O89" s="1"/>
    </row>
    <row r="90" spans="1:15" ht="12.75" customHeight="1">
      <c r="A90" s="30">
        <v>80</v>
      </c>
      <c r="B90" s="281" t="s">
        <v>318</v>
      </c>
      <c r="C90" s="271">
        <v>433.05</v>
      </c>
      <c r="D90" s="272">
        <v>432.0333333333333</v>
      </c>
      <c r="E90" s="272">
        <v>427.31666666666661</v>
      </c>
      <c r="F90" s="272">
        <v>421.58333333333331</v>
      </c>
      <c r="G90" s="272">
        <v>416.86666666666662</v>
      </c>
      <c r="H90" s="272">
        <v>437.76666666666659</v>
      </c>
      <c r="I90" s="272">
        <v>442.48333333333329</v>
      </c>
      <c r="J90" s="272">
        <v>448.21666666666658</v>
      </c>
      <c r="K90" s="271">
        <v>436.75</v>
      </c>
      <c r="L90" s="271">
        <v>426.3</v>
      </c>
      <c r="M90" s="271">
        <v>1.4288400000000001</v>
      </c>
      <c r="N90" s="1"/>
      <c r="O90" s="1"/>
    </row>
    <row r="91" spans="1:15" ht="12.75" customHeight="1">
      <c r="A91" s="30">
        <v>81</v>
      </c>
      <c r="B91" s="281" t="s">
        <v>247</v>
      </c>
      <c r="C91" s="271">
        <v>80.7</v>
      </c>
      <c r="D91" s="272">
        <v>79.933333333333337</v>
      </c>
      <c r="E91" s="272">
        <v>78.566666666666677</v>
      </c>
      <c r="F91" s="272">
        <v>76.433333333333337</v>
      </c>
      <c r="G91" s="272">
        <v>75.066666666666677</v>
      </c>
      <c r="H91" s="272">
        <v>82.066666666666677</v>
      </c>
      <c r="I91" s="272">
        <v>83.433333333333351</v>
      </c>
      <c r="J91" s="272">
        <v>85.566666666666677</v>
      </c>
      <c r="K91" s="271">
        <v>81.3</v>
      </c>
      <c r="L91" s="271">
        <v>77.8</v>
      </c>
      <c r="M91" s="271">
        <v>31.44753</v>
      </c>
      <c r="N91" s="1"/>
      <c r="O91" s="1"/>
    </row>
    <row r="92" spans="1:15" ht="12.75" customHeight="1">
      <c r="A92" s="30">
        <v>82</v>
      </c>
      <c r="B92" s="281" t="s">
        <v>794</v>
      </c>
      <c r="C92" s="271">
        <v>232.05</v>
      </c>
      <c r="D92" s="272">
        <v>231.08333333333334</v>
      </c>
      <c r="E92" s="272">
        <v>223.4666666666667</v>
      </c>
      <c r="F92" s="272">
        <v>214.88333333333335</v>
      </c>
      <c r="G92" s="272">
        <v>207.26666666666671</v>
      </c>
      <c r="H92" s="272">
        <v>239.66666666666669</v>
      </c>
      <c r="I92" s="272">
        <v>247.2833333333333</v>
      </c>
      <c r="J92" s="272">
        <v>255.86666666666667</v>
      </c>
      <c r="K92" s="271">
        <v>238.7</v>
      </c>
      <c r="L92" s="271">
        <v>222.5</v>
      </c>
      <c r="M92" s="271">
        <v>47.275149999999996</v>
      </c>
      <c r="N92" s="1"/>
      <c r="O92" s="1"/>
    </row>
    <row r="93" spans="1:15" ht="12.75" customHeight="1">
      <c r="A93" s="30">
        <v>83</v>
      </c>
      <c r="B93" s="281" t="s">
        <v>319</v>
      </c>
      <c r="C93" s="271">
        <v>3181.5</v>
      </c>
      <c r="D93" s="272">
        <v>3196.5833333333335</v>
      </c>
      <c r="E93" s="272">
        <v>3154.916666666667</v>
      </c>
      <c r="F93" s="272">
        <v>3128.3333333333335</v>
      </c>
      <c r="G93" s="272">
        <v>3086.666666666667</v>
      </c>
      <c r="H93" s="272">
        <v>3223.166666666667</v>
      </c>
      <c r="I93" s="272">
        <v>3264.8333333333339</v>
      </c>
      <c r="J93" s="272">
        <v>3291.416666666667</v>
      </c>
      <c r="K93" s="271">
        <v>3238.25</v>
      </c>
      <c r="L93" s="271">
        <v>3170</v>
      </c>
      <c r="M93" s="271">
        <v>0.42257</v>
      </c>
      <c r="N93" s="1"/>
      <c r="O93" s="1"/>
    </row>
    <row r="94" spans="1:15" ht="12.75" customHeight="1">
      <c r="A94" s="30">
        <v>84</v>
      </c>
      <c r="B94" s="281" t="s">
        <v>320</v>
      </c>
      <c r="C94" s="271">
        <v>207.25</v>
      </c>
      <c r="D94" s="272">
        <v>207.54999999999998</v>
      </c>
      <c r="E94" s="272">
        <v>205.19999999999996</v>
      </c>
      <c r="F94" s="272">
        <v>203.14999999999998</v>
      </c>
      <c r="G94" s="272">
        <v>200.79999999999995</v>
      </c>
      <c r="H94" s="272">
        <v>209.59999999999997</v>
      </c>
      <c r="I94" s="272">
        <v>211.95</v>
      </c>
      <c r="J94" s="272">
        <v>213.99999999999997</v>
      </c>
      <c r="K94" s="271">
        <v>209.9</v>
      </c>
      <c r="L94" s="271">
        <v>205.5</v>
      </c>
      <c r="M94" s="271">
        <v>1.2488999999999999</v>
      </c>
      <c r="N94" s="1"/>
      <c r="O94" s="1"/>
    </row>
    <row r="95" spans="1:15" ht="12.75" customHeight="1">
      <c r="A95" s="30">
        <v>85</v>
      </c>
      <c r="B95" s="281" t="s">
        <v>321</v>
      </c>
      <c r="C95" s="271">
        <v>600.85</v>
      </c>
      <c r="D95" s="272">
        <v>602.15</v>
      </c>
      <c r="E95" s="272">
        <v>589.94999999999993</v>
      </c>
      <c r="F95" s="272">
        <v>579.04999999999995</v>
      </c>
      <c r="G95" s="272">
        <v>566.84999999999991</v>
      </c>
      <c r="H95" s="272">
        <v>613.04999999999995</v>
      </c>
      <c r="I95" s="272">
        <v>625.25</v>
      </c>
      <c r="J95" s="272">
        <v>636.15</v>
      </c>
      <c r="K95" s="271">
        <v>614.35</v>
      </c>
      <c r="L95" s="271">
        <v>591.25</v>
      </c>
      <c r="M95" s="271">
        <v>6.1083299999999996</v>
      </c>
      <c r="N95" s="1"/>
      <c r="O95" s="1"/>
    </row>
    <row r="96" spans="1:15" ht="12.75" customHeight="1">
      <c r="A96" s="30">
        <v>86</v>
      </c>
      <c r="B96" s="281" t="s">
        <v>82</v>
      </c>
      <c r="C96" s="271">
        <v>231.95</v>
      </c>
      <c r="D96" s="272">
        <v>232.15</v>
      </c>
      <c r="E96" s="272">
        <v>229.8</v>
      </c>
      <c r="F96" s="272">
        <v>227.65</v>
      </c>
      <c r="G96" s="272">
        <v>225.3</v>
      </c>
      <c r="H96" s="272">
        <v>234.3</v>
      </c>
      <c r="I96" s="272">
        <v>236.64999999999998</v>
      </c>
      <c r="J96" s="272">
        <v>238.8</v>
      </c>
      <c r="K96" s="271">
        <v>234.5</v>
      </c>
      <c r="L96" s="271">
        <v>230</v>
      </c>
      <c r="M96" s="271">
        <v>77.76379</v>
      </c>
      <c r="N96" s="1"/>
      <c r="O96" s="1"/>
    </row>
    <row r="97" spans="1:15" ht="12.75" customHeight="1">
      <c r="A97" s="30">
        <v>87</v>
      </c>
      <c r="B97" s="281" t="s">
        <v>322</v>
      </c>
      <c r="C97" s="271">
        <v>815.95</v>
      </c>
      <c r="D97" s="272">
        <v>822.91666666666663</v>
      </c>
      <c r="E97" s="272">
        <v>803.13333333333321</v>
      </c>
      <c r="F97" s="272">
        <v>790.31666666666661</v>
      </c>
      <c r="G97" s="272">
        <v>770.53333333333319</v>
      </c>
      <c r="H97" s="272">
        <v>835.73333333333323</v>
      </c>
      <c r="I97" s="272">
        <v>855.51666666666677</v>
      </c>
      <c r="J97" s="272">
        <v>868.33333333333326</v>
      </c>
      <c r="K97" s="271">
        <v>842.7</v>
      </c>
      <c r="L97" s="271">
        <v>810.1</v>
      </c>
      <c r="M97" s="271">
        <v>0.86087000000000002</v>
      </c>
      <c r="N97" s="1"/>
      <c r="O97" s="1"/>
    </row>
    <row r="98" spans="1:15" ht="12.75" customHeight="1">
      <c r="A98" s="30">
        <v>88</v>
      </c>
      <c r="B98" s="281" t="s">
        <v>323</v>
      </c>
      <c r="C98" s="271">
        <v>699.2</v>
      </c>
      <c r="D98" s="272">
        <v>702.81666666666661</v>
      </c>
      <c r="E98" s="272">
        <v>690.93333333333317</v>
      </c>
      <c r="F98" s="272">
        <v>682.66666666666652</v>
      </c>
      <c r="G98" s="272">
        <v>670.78333333333308</v>
      </c>
      <c r="H98" s="272">
        <v>711.08333333333326</v>
      </c>
      <c r="I98" s="272">
        <v>722.9666666666667</v>
      </c>
      <c r="J98" s="272">
        <v>731.23333333333335</v>
      </c>
      <c r="K98" s="271">
        <v>714.7</v>
      </c>
      <c r="L98" s="271">
        <v>694.55</v>
      </c>
      <c r="M98" s="271">
        <v>0.18389</v>
      </c>
      <c r="N98" s="1"/>
      <c r="O98" s="1"/>
    </row>
    <row r="99" spans="1:15" ht="12.75" customHeight="1">
      <c r="A99" s="30">
        <v>89</v>
      </c>
      <c r="B99" s="281" t="s">
        <v>324</v>
      </c>
      <c r="C99" s="271">
        <v>864.35</v>
      </c>
      <c r="D99" s="272">
        <v>854.96666666666658</v>
      </c>
      <c r="E99" s="272">
        <v>839.43333333333317</v>
      </c>
      <c r="F99" s="272">
        <v>814.51666666666654</v>
      </c>
      <c r="G99" s="272">
        <v>798.98333333333312</v>
      </c>
      <c r="H99" s="272">
        <v>879.88333333333321</v>
      </c>
      <c r="I99" s="272">
        <v>895.41666666666674</v>
      </c>
      <c r="J99" s="272">
        <v>920.33333333333326</v>
      </c>
      <c r="K99" s="271">
        <v>870.5</v>
      </c>
      <c r="L99" s="271">
        <v>830.05</v>
      </c>
      <c r="M99" s="271">
        <v>5.1927199999999996</v>
      </c>
      <c r="N99" s="1"/>
      <c r="O99" s="1"/>
    </row>
    <row r="100" spans="1:15" ht="12.75" customHeight="1">
      <c r="A100" s="30">
        <v>90</v>
      </c>
      <c r="B100" s="281" t="s">
        <v>248</v>
      </c>
      <c r="C100" s="271">
        <v>114.9</v>
      </c>
      <c r="D100" s="272">
        <v>114.93333333333332</v>
      </c>
      <c r="E100" s="272">
        <v>114.06666666666665</v>
      </c>
      <c r="F100" s="272">
        <v>113.23333333333332</v>
      </c>
      <c r="G100" s="272">
        <v>112.36666666666665</v>
      </c>
      <c r="H100" s="272">
        <v>115.76666666666665</v>
      </c>
      <c r="I100" s="272">
        <v>116.63333333333333</v>
      </c>
      <c r="J100" s="272">
        <v>117.46666666666665</v>
      </c>
      <c r="K100" s="271">
        <v>115.8</v>
      </c>
      <c r="L100" s="271">
        <v>114.1</v>
      </c>
      <c r="M100" s="271">
        <v>8.4920600000000004</v>
      </c>
      <c r="N100" s="1"/>
      <c r="O100" s="1"/>
    </row>
    <row r="101" spans="1:15" ht="12.75" customHeight="1">
      <c r="A101" s="30">
        <v>91</v>
      </c>
      <c r="B101" s="281" t="s">
        <v>325</v>
      </c>
      <c r="C101" s="271">
        <v>1332.6</v>
      </c>
      <c r="D101" s="272">
        <v>1324.0833333333333</v>
      </c>
      <c r="E101" s="272">
        <v>1298.5166666666664</v>
      </c>
      <c r="F101" s="272">
        <v>1264.4333333333332</v>
      </c>
      <c r="G101" s="272">
        <v>1238.8666666666663</v>
      </c>
      <c r="H101" s="272">
        <v>1358.1666666666665</v>
      </c>
      <c r="I101" s="272">
        <v>1383.7333333333336</v>
      </c>
      <c r="J101" s="272">
        <v>1417.8166666666666</v>
      </c>
      <c r="K101" s="271">
        <v>1349.65</v>
      </c>
      <c r="L101" s="271">
        <v>1290</v>
      </c>
      <c r="M101" s="271">
        <v>3.4253499999999999</v>
      </c>
      <c r="N101" s="1"/>
      <c r="O101" s="1"/>
    </row>
    <row r="102" spans="1:15" ht="12.75" customHeight="1">
      <c r="A102" s="30">
        <v>92</v>
      </c>
      <c r="B102" s="281" t="s">
        <v>326</v>
      </c>
      <c r="C102" s="271">
        <v>18.5</v>
      </c>
      <c r="D102" s="272">
        <v>18.466666666666669</v>
      </c>
      <c r="E102" s="272">
        <v>18.233333333333338</v>
      </c>
      <c r="F102" s="272">
        <v>17.966666666666669</v>
      </c>
      <c r="G102" s="272">
        <v>17.733333333333338</v>
      </c>
      <c r="H102" s="272">
        <v>18.733333333333338</v>
      </c>
      <c r="I102" s="272">
        <v>18.966666666666672</v>
      </c>
      <c r="J102" s="272">
        <v>19.233333333333338</v>
      </c>
      <c r="K102" s="271">
        <v>18.7</v>
      </c>
      <c r="L102" s="271">
        <v>18.2</v>
      </c>
      <c r="M102" s="271">
        <v>21.03557</v>
      </c>
      <c r="N102" s="1"/>
      <c r="O102" s="1"/>
    </row>
    <row r="103" spans="1:15" ht="12.75" customHeight="1">
      <c r="A103" s="30">
        <v>93</v>
      </c>
      <c r="B103" s="281" t="s">
        <v>327</v>
      </c>
      <c r="C103" s="271">
        <v>1161.0999999999999</v>
      </c>
      <c r="D103" s="272">
        <v>1166.7833333333335</v>
      </c>
      <c r="E103" s="272">
        <v>1147.366666666667</v>
      </c>
      <c r="F103" s="272">
        <v>1133.6333333333334</v>
      </c>
      <c r="G103" s="272">
        <v>1114.2166666666669</v>
      </c>
      <c r="H103" s="272">
        <v>1180.5166666666671</v>
      </c>
      <c r="I103" s="272">
        <v>1199.9333333333336</v>
      </c>
      <c r="J103" s="272">
        <v>1213.6666666666672</v>
      </c>
      <c r="K103" s="271">
        <v>1186.2</v>
      </c>
      <c r="L103" s="271">
        <v>1153.05</v>
      </c>
      <c r="M103" s="271">
        <v>4.5238199999999997</v>
      </c>
      <c r="N103" s="1"/>
      <c r="O103" s="1"/>
    </row>
    <row r="104" spans="1:15" ht="12.75" customHeight="1">
      <c r="A104" s="30">
        <v>94</v>
      </c>
      <c r="B104" s="281" t="s">
        <v>328</v>
      </c>
      <c r="C104" s="271">
        <v>611.35</v>
      </c>
      <c r="D104" s="272">
        <v>606</v>
      </c>
      <c r="E104" s="272">
        <v>597</v>
      </c>
      <c r="F104" s="272">
        <v>582.65</v>
      </c>
      <c r="G104" s="272">
        <v>573.65</v>
      </c>
      <c r="H104" s="272">
        <v>620.35</v>
      </c>
      <c r="I104" s="272">
        <v>629.35</v>
      </c>
      <c r="J104" s="272">
        <v>643.70000000000005</v>
      </c>
      <c r="K104" s="271">
        <v>615</v>
      </c>
      <c r="L104" s="271">
        <v>591.65</v>
      </c>
      <c r="M104" s="271">
        <v>2.5543</v>
      </c>
      <c r="N104" s="1"/>
      <c r="O104" s="1"/>
    </row>
    <row r="105" spans="1:15" ht="12.75" customHeight="1">
      <c r="A105" s="30">
        <v>95</v>
      </c>
      <c r="B105" s="281" t="s">
        <v>329</v>
      </c>
      <c r="C105" s="271">
        <v>845.85</v>
      </c>
      <c r="D105" s="272">
        <v>849.5333333333333</v>
      </c>
      <c r="E105" s="272">
        <v>834.31666666666661</v>
      </c>
      <c r="F105" s="272">
        <v>822.7833333333333</v>
      </c>
      <c r="G105" s="272">
        <v>807.56666666666661</v>
      </c>
      <c r="H105" s="272">
        <v>861.06666666666661</v>
      </c>
      <c r="I105" s="272">
        <v>876.2833333333333</v>
      </c>
      <c r="J105" s="272">
        <v>887.81666666666661</v>
      </c>
      <c r="K105" s="271">
        <v>864.75</v>
      </c>
      <c r="L105" s="271">
        <v>838</v>
      </c>
      <c r="M105" s="271">
        <v>8.1053700000000006</v>
      </c>
      <c r="N105" s="1"/>
      <c r="O105" s="1"/>
    </row>
    <row r="106" spans="1:15" ht="12.75" customHeight="1">
      <c r="A106" s="30">
        <v>96</v>
      </c>
      <c r="B106" s="281" t="s">
        <v>330</v>
      </c>
      <c r="C106" s="271">
        <v>4878.55</v>
      </c>
      <c r="D106" s="272">
        <v>4859.8499999999995</v>
      </c>
      <c r="E106" s="272">
        <v>4794.6999999999989</v>
      </c>
      <c r="F106" s="272">
        <v>4710.8499999999995</v>
      </c>
      <c r="G106" s="272">
        <v>4645.6999999999989</v>
      </c>
      <c r="H106" s="272">
        <v>4943.6999999999989</v>
      </c>
      <c r="I106" s="272">
        <v>5008.8499999999985</v>
      </c>
      <c r="J106" s="272">
        <v>5092.6999999999989</v>
      </c>
      <c r="K106" s="271">
        <v>4925</v>
      </c>
      <c r="L106" s="271">
        <v>4776</v>
      </c>
      <c r="M106" s="271">
        <v>0.17061000000000001</v>
      </c>
      <c r="N106" s="1"/>
      <c r="O106" s="1"/>
    </row>
    <row r="107" spans="1:15" ht="12.75" customHeight="1">
      <c r="A107" s="30">
        <v>97</v>
      </c>
      <c r="B107" s="281" t="s">
        <v>331</v>
      </c>
      <c r="C107" s="271">
        <v>320.39999999999998</v>
      </c>
      <c r="D107" s="272">
        <v>319.61666666666662</v>
      </c>
      <c r="E107" s="272">
        <v>316.53333333333325</v>
      </c>
      <c r="F107" s="272">
        <v>312.66666666666663</v>
      </c>
      <c r="G107" s="272">
        <v>309.58333333333326</v>
      </c>
      <c r="H107" s="272">
        <v>323.48333333333323</v>
      </c>
      <c r="I107" s="272">
        <v>326.56666666666661</v>
      </c>
      <c r="J107" s="272">
        <v>330.43333333333322</v>
      </c>
      <c r="K107" s="271">
        <v>322.7</v>
      </c>
      <c r="L107" s="271">
        <v>315.75</v>
      </c>
      <c r="M107" s="271">
        <v>1.50827</v>
      </c>
      <c r="N107" s="1"/>
      <c r="O107" s="1"/>
    </row>
    <row r="108" spans="1:15" ht="12.75" customHeight="1">
      <c r="A108" s="30">
        <v>98</v>
      </c>
      <c r="B108" s="281" t="s">
        <v>332</v>
      </c>
      <c r="C108" s="271">
        <v>320.45</v>
      </c>
      <c r="D108" s="272">
        <v>324.33333333333331</v>
      </c>
      <c r="E108" s="272">
        <v>313.11666666666662</v>
      </c>
      <c r="F108" s="272">
        <v>305.7833333333333</v>
      </c>
      <c r="G108" s="272">
        <v>294.56666666666661</v>
      </c>
      <c r="H108" s="272">
        <v>331.66666666666663</v>
      </c>
      <c r="I108" s="272">
        <v>342.88333333333333</v>
      </c>
      <c r="J108" s="272">
        <v>350.21666666666664</v>
      </c>
      <c r="K108" s="271">
        <v>335.55</v>
      </c>
      <c r="L108" s="271">
        <v>317</v>
      </c>
      <c r="M108" s="271">
        <v>58.134430000000002</v>
      </c>
      <c r="N108" s="1"/>
      <c r="O108" s="1"/>
    </row>
    <row r="109" spans="1:15" ht="12.75" customHeight="1">
      <c r="A109" s="30">
        <v>99</v>
      </c>
      <c r="B109" s="281" t="s">
        <v>849</v>
      </c>
      <c r="C109" s="271">
        <v>474.85</v>
      </c>
      <c r="D109" s="272">
        <v>474.58333333333331</v>
      </c>
      <c r="E109" s="272">
        <v>469.26666666666665</v>
      </c>
      <c r="F109" s="272">
        <v>463.68333333333334</v>
      </c>
      <c r="G109" s="272">
        <v>458.36666666666667</v>
      </c>
      <c r="H109" s="272">
        <v>480.16666666666663</v>
      </c>
      <c r="I109" s="272">
        <v>485.48333333333335</v>
      </c>
      <c r="J109" s="272">
        <v>491.06666666666661</v>
      </c>
      <c r="K109" s="271">
        <v>479.9</v>
      </c>
      <c r="L109" s="271">
        <v>469</v>
      </c>
      <c r="M109" s="271">
        <v>1.18645</v>
      </c>
      <c r="N109" s="1"/>
      <c r="O109" s="1"/>
    </row>
    <row r="110" spans="1:15" ht="12.75" customHeight="1">
      <c r="A110" s="30">
        <v>100</v>
      </c>
      <c r="B110" s="281" t="s">
        <v>333</v>
      </c>
      <c r="C110" s="271">
        <v>649.95000000000005</v>
      </c>
      <c r="D110" s="272">
        <v>646.56666666666672</v>
      </c>
      <c r="E110" s="272">
        <v>643.13333333333344</v>
      </c>
      <c r="F110" s="272">
        <v>636.31666666666672</v>
      </c>
      <c r="G110" s="272">
        <v>632.88333333333344</v>
      </c>
      <c r="H110" s="272">
        <v>653.38333333333344</v>
      </c>
      <c r="I110" s="272">
        <v>656.81666666666661</v>
      </c>
      <c r="J110" s="272">
        <v>663.63333333333344</v>
      </c>
      <c r="K110" s="271">
        <v>650</v>
      </c>
      <c r="L110" s="271">
        <v>639.75</v>
      </c>
      <c r="M110" s="271">
        <v>0.27024999999999999</v>
      </c>
      <c r="N110" s="1"/>
      <c r="O110" s="1"/>
    </row>
    <row r="111" spans="1:15" ht="12.75" customHeight="1">
      <c r="A111" s="30">
        <v>101</v>
      </c>
      <c r="B111" s="281" t="s">
        <v>83</v>
      </c>
      <c r="C111" s="271">
        <v>757.5</v>
      </c>
      <c r="D111" s="272">
        <v>750.94999999999993</v>
      </c>
      <c r="E111" s="272">
        <v>743.09999999999991</v>
      </c>
      <c r="F111" s="272">
        <v>728.69999999999993</v>
      </c>
      <c r="G111" s="272">
        <v>720.84999999999991</v>
      </c>
      <c r="H111" s="272">
        <v>765.34999999999991</v>
      </c>
      <c r="I111" s="272">
        <v>773.2</v>
      </c>
      <c r="J111" s="272">
        <v>787.59999999999991</v>
      </c>
      <c r="K111" s="271">
        <v>758.8</v>
      </c>
      <c r="L111" s="271">
        <v>736.55</v>
      </c>
      <c r="M111" s="271">
        <v>14.213190000000001</v>
      </c>
      <c r="N111" s="1"/>
      <c r="O111" s="1"/>
    </row>
    <row r="112" spans="1:15" ht="12.75" customHeight="1">
      <c r="A112" s="30">
        <v>102</v>
      </c>
      <c r="B112" s="281" t="s">
        <v>84</v>
      </c>
      <c r="C112" s="271">
        <v>1011.85</v>
      </c>
      <c r="D112" s="272">
        <v>1015.0333333333333</v>
      </c>
      <c r="E112" s="272">
        <v>1001.3166666666666</v>
      </c>
      <c r="F112" s="272">
        <v>990.7833333333333</v>
      </c>
      <c r="G112" s="272">
        <v>977.06666666666661</v>
      </c>
      <c r="H112" s="272">
        <v>1025.5666666666666</v>
      </c>
      <c r="I112" s="272">
        <v>1039.2833333333333</v>
      </c>
      <c r="J112" s="272">
        <v>1049.8166666666666</v>
      </c>
      <c r="K112" s="271">
        <v>1028.75</v>
      </c>
      <c r="L112" s="271">
        <v>1004.5</v>
      </c>
      <c r="M112" s="271">
        <v>40.527630000000002</v>
      </c>
      <c r="N112" s="1"/>
      <c r="O112" s="1"/>
    </row>
    <row r="113" spans="1:15" ht="12.75" customHeight="1">
      <c r="A113" s="30">
        <v>103</v>
      </c>
      <c r="B113" s="281" t="s">
        <v>91</v>
      </c>
      <c r="C113" s="271">
        <v>162.55000000000001</v>
      </c>
      <c r="D113" s="272">
        <v>162.26666666666668</v>
      </c>
      <c r="E113" s="272">
        <v>160.63333333333335</v>
      </c>
      <c r="F113" s="272">
        <v>158.71666666666667</v>
      </c>
      <c r="G113" s="272">
        <v>157.08333333333334</v>
      </c>
      <c r="H113" s="272">
        <v>164.18333333333337</v>
      </c>
      <c r="I113" s="272">
        <v>165.81666666666669</v>
      </c>
      <c r="J113" s="272">
        <v>167.73333333333338</v>
      </c>
      <c r="K113" s="271">
        <v>163.9</v>
      </c>
      <c r="L113" s="271">
        <v>160.35</v>
      </c>
      <c r="M113" s="271">
        <v>9.0328700000000008</v>
      </c>
      <c r="N113" s="1"/>
      <c r="O113" s="1"/>
    </row>
    <row r="114" spans="1:15" ht="12.75" customHeight="1">
      <c r="A114" s="30">
        <v>104</v>
      </c>
      <c r="B114" s="281" t="s">
        <v>839</v>
      </c>
      <c r="C114" s="271">
        <v>1663.1</v>
      </c>
      <c r="D114" s="272">
        <v>1673.5166666666667</v>
      </c>
      <c r="E114" s="272">
        <v>1645.8833333333332</v>
      </c>
      <c r="F114" s="272">
        <v>1628.6666666666665</v>
      </c>
      <c r="G114" s="272">
        <v>1601.0333333333331</v>
      </c>
      <c r="H114" s="272">
        <v>1690.7333333333333</v>
      </c>
      <c r="I114" s="272">
        <v>1718.366666666667</v>
      </c>
      <c r="J114" s="272">
        <v>1735.5833333333335</v>
      </c>
      <c r="K114" s="271">
        <v>1701.15</v>
      </c>
      <c r="L114" s="271">
        <v>1656.3</v>
      </c>
      <c r="M114" s="271">
        <v>0.87748999999999999</v>
      </c>
      <c r="N114" s="1"/>
      <c r="O114" s="1"/>
    </row>
    <row r="115" spans="1:15" ht="12.75" customHeight="1">
      <c r="A115" s="30">
        <v>105</v>
      </c>
      <c r="B115" s="281" t="s">
        <v>85</v>
      </c>
      <c r="C115" s="271">
        <v>212.1</v>
      </c>
      <c r="D115" s="272">
        <v>211.94999999999996</v>
      </c>
      <c r="E115" s="272">
        <v>208.94999999999993</v>
      </c>
      <c r="F115" s="272">
        <v>205.79999999999998</v>
      </c>
      <c r="G115" s="272">
        <v>202.79999999999995</v>
      </c>
      <c r="H115" s="272">
        <v>215.09999999999991</v>
      </c>
      <c r="I115" s="272">
        <v>218.09999999999997</v>
      </c>
      <c r="J115" s="272">
        <v>221.24999999999989</v>
      </c>
      <c r="K115" s="271">
        <v>214.95</v>
      </c>
      <c r="L115" s="271">
        <v>208.8</v>
      </c>
      <c r="M115" s="271">
        <v>99.499189999999999</v>
      </c>
      <c r="N115" s="1"/>
      <c r="O115" s="1"/>
    </row>
    <row r="116" spans="1:15" ht="12.75" customHeight="1">
      <c r="A116" s="30">
        <v>106</v>
      </c>
      <c r="B116" s="281" t="s">
        <v>334</v>
      </c>
      <c r="C116" s="271">
        <v>334.5</v>
      </c>
      <c r="D116" s="272">
        <v>333.7</v>
      </c>
      <c r="E116" s="272">
        <v>330.79999999999995</v>
      </c>
      <c r="F116" s="272">
        <v>327.09999999999997</v>
      </c>
      <c r="G116" s="272">
        <v>324.19999999999993</v>
      </c>
      <c r="H116" s="272">
        <v>337.4</v>
      </c>
      <c r="I116" s="272">
        <v>340.29999999999995</v>
      </c>
      <c r="J116" s="272">
        <v>344</v>
      </c>
      <c r="K116" s="271">
        <v>336.6</v>
      </c>
      <c r="L116" s="271">
        <v>330</v>
      </c>
      <c r="M116" s="271">
        <v>0.74360000000000004</v>
      </c>
      <c r="N116" s="1"/>
      <c r="O116" s="1"/>
    </row>
    <row r="117" spans="1:15" ht="12.75" customHeight="1">
      <c r="A117" s="30">
        <v>107</v>
      </c>
      <c r="B117" s="281" t="s">
        <v>87</v>
      </c>
      <c r="C117" s="271">
        <v>3869.3</v>
      </c>
      <c r="D117" s="272">
        <v>3862.5166666666669</v>
      </c>
      <c r="E117" s="272">
        <v>3826.1333333333337</v>
      </c>
      <c r="F117" s="272">
        <v>3782.9666666666667</v>
      </c>
      <c r="G117" s="272">
        <v>3746.5833333333335</v>
      </c>
      <c r="H117" s="272">
        <v>3905.6833333333338</v>
      </c>
      <c r="I117" s="272">
        <v>3942.0666666666671</v>
      </c>
      <c r="J117" s="272">
        <v>3985.233333333334</v>
      </c>
      <c r="K117" s="271">
        <v>3898.9</v>
      </c>
      <c r="L117" s="271">
        <v>3819.35</v>
      </c>
      <c r="M117" s="271">
        <v>3.4218299999999999</v>
      </c>
      <c r="N117" s="1"/>
      <c r="O117" s="1"/>
    </row>
    <row r="118" spans="1:15" ht="12.75" customHeight="1">
      <c r="A118" s="30">
        <v>108</v>
      </c>
      <c r="B118" s="281" t="s">
        <v>88</v>
      </c>
      <c r="C118" s="271">
        <v>1589.55</v>
      </c>
      <c r="D118" s="272">
        <v>1586.8333333333333</v>
      </c>
      <c r="E118" s="272">
        <v>1568.6666666666665</v>
      </c>
      <c r="F118" s="272">
        <v>1547.7833333333333</v>
      </c>
      <c r="G118" s="272">
        <v>1529.6166666666666</v>
      </c>
      <c r="H118" s="272">
        <v>1607.7166666666665</v>
      </c>
      <c r="I118" s="272">
        <v>1625.883333333333</v>
      </c>
      <c r="J118" s="272">
        <v>1646.7666666666664</v>
      </c>
      <c r="K118" s="271">
        <v>1605</v>
      </c>
      <c r="L118" s="271">
        <v>1565.95</v>
      </c>
      <c r="M118" s="271">
        <v>4.3864999999999998</v>
      </c>
      <c r="N118" s="1"/>
      <c r="O118" s="1"/>
    </row>
    <row r="119" spans="1:15" ht="12.75" customHeight="1">
      <c r="A119" s="30">
        <v>109</v>
      </c>
      <c r="B119" s="281" t="s">
        <v>335</v>
      </c>
      <c r="C119" s="271">
        <v>2475.8000000000002</v>
      </c>
      <c r="D119" s="272">
        <v>2471.9</v>
      </c>
      <c r="E119" s="272">
        <v>2453.8000000000002</v>
      </c>
      <c r="F119" s="272">
        <v>2431.8000000000002</v>
      </c>
      <c r="G119" s="272">
        <v>2413.7000000000003</v>
      </c>
      <c r="H119" s="272">
        <v>2493.9</v>
      </c>
      <c r="I119" s="272">
        <v>2511.9999999999995</v>
      </c>
      <c r="J119" s="272">
        <v>2534</v>
      </c>
      <c r="K119" s="271">
        <v>2490</v>
      </c>
      <c r="L119" s="271">
        <v>2449.9</v>
      </c>
      <c r="M119" s="271">
        <v>0.99770999999999999</v>
      </c>
      <c r="N119" s="1"/>
      <c r="O119" s="1"/>
    </row>
    <row r="120" spans="1:15" ht="12.75" customHeight="1">
      <c r="A120" s="30">
        <v>110</v>
      </c>
      <c r="B120" s="281" t="s">
        <v>89</v>
      </c>
      <c r="C120" s="271">
        <v>699.4</v>
      </c>
      <c r="D120" s="272">
        <v>706.11666666666667</v>
      </c>
      <c r="E120" s="272">
        <v>684.33333333333337</v>
      </c>
      <c r="F120" s="272">
        <v>669.26666666666665</v>
      </c>
      <c r="G120" s="272">
        <v>647.48333333333335</v>
      </c>
      <c r="H120" s="272">
        <v>721.18333333333339</v>
      </c>
      <c r="I120" s="272">
        <v>742.9666666666667</v>
      </c>
      <c r="J120" s="272">
        <v>758.03333333333342</v>
      </c>
      <c r="K120" s="271">
        <v>727.9</v>
      </c>
      <c r="L120" s="271">
        <v>691.05</v>
      </c>
      <c r="M120" s="271">
        <v>12.521430000000001</v>
      </c>
      <c r="N120" s="1"/>
      <c r="O120" s="1"/>
    </row>
    <row r="121" spans="1:15" ht="12.75" customHeight="1">
      <c r="A121" s="30">
        <v>111</v>
      </c>
      <c r="B121" s="281" t="s">
        <v>90</v>
      </c>
      <c r="C121" s="271">
        <v>1032.8</v>
      </c>
      <c r="D121" s="272">
        <v>1033.8</v>
      </c>
      <c r="E121" s="272">
        <v>1023.5</v>
      </c>
      <c r="F121" s="272">
        <v>1014.2</v>
      </c>
      <c r="G121" s="272">
        <v>1003.9000000000001</v>
      </c>
      <c r="H121" s="272">
        <v>1043.0999999999999</v>
      </c>
      <c r="I121" s="272">
        <v>1053.3999999999996</v>
      </c>
      <c r="J121" s="272">
        <v>1062.6999999999998</v>
      </c>
      <c r="K121" s="271">
        <v>1044.0999999999999</v>
      </c>
      <c r="L121" s="271">
        <v>1024.5</v>
      </c>
      <c r="M121" s="271">
        <v>4.7263999999999999</v>
      </c>
      <c r="N121" s="1"/>
      <c r="O121" s="1"/>
    </row>
    <row r="122" spans="1:15" ht="12.75" customHeight="1">
      <c r="A122" s="30">
        <v>112</v>
      </c>
      <c r="B122" s="281" t="s">
        <v>336</v>
      </c>
      <c r="C122" s="271">
        <v>1014.4</v>
      </c>
      <c r="D122" s="272">
        <v>1007.8000000000001</v>
      </c>
      <c r="E122" s="272">
        <v>991.60000000000014</v>
      </c>
      <c r="F122" s="272">
        <v>968.80000000000007</v>
      </c>
      <c r="G122" s="272">
        <v>952.60000000000014</v>
      </c>
      <c r="H122" s="272">
        <v>1030.6000000000001</v>
      </c>
      <c r="I122" s="272">
        <v>1046.8000000000002</v>
      </c>
      <c r="J122" s="272">
        <v>1069.6000000000001</v>
      </c>
      <c r="K122" s="271">
        <v>1024</v>
      </c>
      <c r="L122" s="271">
        <v>985</v>
      </c>
      <c r="M122" s="271">
        <v>1.6176299999999999</v>
      </c>
      <c r="N122" s="1"/>
      <c r="O122" s="1"/>
    </row>
    <row r="123" spans="1:15" ht="12.75" customHeight="1">
      <c r="A123" s="30">
        <v>113</v>
      </c>
      <c r="B123" s="281" t="s">
        <v>249</v>
      </c>
      <c r="C123" s="271">
        <v>391.45</v>
      </c>
      <c r="D123" s="272">
        <v>393.41666666666669</v>
      </c>
      <c r="E123" s="272">
        <v>385.08333333333337</v>
      </c>
      <c r="F123" s="272">
        <v>378.7166666666667</v>
      </c>
      <c r="G123" s="272">
        <v>370.38333333333338</v>
      </c>
      <c r="H123" s="272">
        <v>399.78333333333336</v>
      </c>
      <c r="I123" s="272">
        <v>408.11666666666673</v>
      </c>
      <c r="J123" s="272">
        <v>414.48333333333335</v>
      </c>
      <c r="K123" s="271">
        <v>401.75</v>
      </c>
      <c r="L123" s="271">
        <v>387.05</v>
      </c>
      <c r="M123" s="271">
        <v>11.55151</v>
      </c>
      <c r="N123" s="1"/>
      <c r="O123" s="1"/>
    </row>
    <row r="124" spans="1:15" ht="12.75" customHeight="1">
      <c r="A124" s="30">
        <v>114</v>
      </c>
      <c r="B124" s="281" t="s">
        <v>92</v>
      </c>
      <c r="C124" s="271">
        <v>1181.05</v>
      </c>
      <c r="D124" s="272">
        <v>1189.0833333333333</v>
      </c>
      <c r="E124" s="272">
        <v>1164.9666666666665</v>
      </c>
      <c r="F124" s="272">
        <v>1148.8833333333332</v>
      </c>
      <c r="G124" s="272">
        <v>1124.7666666666664</v>
      </c>
      <c r="H124" s="272">
        <v>1205.1666666666665</v>
      </c>
      <c r="I124" s="272">
        <v>1229.2833333333333</v>
      </c>
      <c r="J124" s="272">
        <v>1245.3666666666666</v>
      </c>
      <c r="K124" s="271">
        <v>1213.2</v>
      </c>
      <c r="L124" s="271">
        <v>1173</v>
      </c>
      <c r="M124" s="271">
        <v>14.21116</v>
      </c>
      <c r="N124" s="1"/>
      <c r="O124" s="1"/>
    </row>
    <row r="125" spans="1:15" ht="12.75" customHeight="1">
      <c r="A125" s="30">
        <v>115</v>
      </c>
      <c r="B125" s="281" t="s">
        <v>337</v>
      </c>
      <c r="C125" s="271">
        <v>820.45</v>
      </c>
      <c r="D125" s="272">
        <v>816.08333333333337</v>
      </c>
      <c r="E125" s="272">
        <v>807.41666666666674</v>
      </c>
      <c r="F125" s="272">
        <v>794.38333333333333</v>
      </c>
      <c r="G125" s="272">
        <v>785.7166666666667</v>
      </c>
      <c r="H125" s="272">
        <v>829.11666666666679</v>
      </c>
      <c r="I125" s="272">
        <v>837.78333333333353</v>
      </c>
      <c r="J125" s="272">
        <v>850.81666666666683</v>
      </c>
      <c r="K125" s="271">
        <v>824.75</v>
      </c>
      <c r="L125" s="271">
        <v>803.05</v>
      </c>
      <c r="M125" s="271">
        <v>1.13819</v>
      </c>
      <c r="N125" s="1"/>
      <c r="O125" s="1"/>
    </row>
    <row r="126" spans="1:15" ht="12.75" customHeight="1">
      <c r="A126" s="30">
        <v>116</v>
      </c>
      <c r="B126" s="281" t="s">
        <v>339</v>
      </c>
      <c r="C126" s="271">
        <v>1007.7</v>
      </c>
      <c r="D126" s="272">
        <v>1005.8166666666666</v>
      </c>
      <c r="E126" s="272">
        <v>997.38333333333321</v>
      </c>
      <c r="F126" s="272">
        <v>987.06666666666661</v>
      </c>
      <c r="G126" s="272">
        <v>978.63333333333321</v>
      </c>
      <c r="H126" s="272">
        <v>1016.1333333333332</v>
      </c>
      <c r="I126" s="272">
        <v>1024.5666666666666</v>
      </c>
      <c r="J126" s="272">
        <v>1034.8833333333332</v>
      </c>
      <c r="K126" s="271">
        <v>1014.25</v>
      </c>
      <c r="L126" s="271">
        <v>995.5</v>
      </c>
      <c r="M126" s="271">
        <v>0.59865999999999997</v>
      </c>
      <c r="N126" s="1"/>
      <c r="O126" s="1"/>
    </row>
    <row r="127" spans="1:15" ht="12.75" customHeight="1">
      <c r="A127" s="30">
        <v>117</v>
      </c>
      <c r="B127" s="281" t="s">
        <v>97</v>
      </c>
      <c r="C127" s="271">
        <v>372.2</v>
      </c>
      <c r="D127" s="272">
        <v>373.2166666666667</v>
      </c>
      <c r="E127" s="272">
        <v>367.48333333333341</v>
      </c>
      <c r="F127" s="272">
        <v>362.76666666666671</v>
      </c>
      <c r="G127" s="272">
        <v>357.03333333333342</v>
      </c>
      <c r="H127" s="272">
        <v>377.93333333333339</v>
      </c>
      <c r="I127" s="272">
        <v>383.66666666666674</v>
      </c>
      <c r="J127" s="272">
        <v>388.38333333333338</v>
      </c>
      <c r="K127" s="271">
        <v>378.95</v>
      </c>
      <c r="L127" s="271">
        <v>368.5</v>
      </c>
      <c r="M127" s="271">
        <v>31.83672</v>
      </c>
      <c r="N127" s="1"/>
      <c r="O127" s="1"/>
    </row>
    <row r="128" spans="1:15" ht="12.75" customHeight="1">
      <c r="A128" s="30">
        <v>118</v>
      </c>
      <c r="B128" s="281" t="s">
        <v>93</v>
      </c>
      <c r="C128" s="271">
        <v>569.79999999999995</v>
      </c>
      <c r="D128" s="272">
        <v>571.58333333333337</v>
      </c>
      <c r="E128" s="272">
        <v>563.81666666666672</v>
      </c>
      <c r="F128" s="272">
        <v>557.83333333333337</v>
      </c>
      <c r="G128" s="272">
        <v>550.06666666666672</v>
      </c>
      <c r="H128" s="272">
        <v>577.56666666666672</v>
      </c>
      <c r="I128" s="272">
        <v>585.33333333333337</v>
      </c>
      <c r="J128" s="272">
        <v>591.31666666666672</v>
      </c>
      <c r="K128" s="271">
        <v>579.35</v>
      </c>
      <c r="L128" s="271">
        <v>565.6</v>
      </c>
      <c r="M128" s="271">
        <v>17.934909999999999</v>
      </c>
      <c r="N128" s="1"/>
      <c r="O128" s="1"/>
    </row>
    <row r="129" spans="1:15" ht="12.75" customHeight="1">
      <c r="A129" s="30">
        <v>119</v>
      </c>
      <c r="B129" s="281" t="s">
        <v>250</v>
      </c>
      <c r="C129" s="271">
        <v>1547.3</v>
      </c>
      <c r="D129" s="272">
        <v>1555.8166666666666</v>
      </c>
      <c r="E129" s="272">
        <v>1526.4833333333331</v>
      </c>
      <c r="F129" s="272">
        <v>1505.6666666666665</v>
      </c>
      <c r="G129" s="272">
        <v>1476.333333333333</v>
      </c>
      <c r="H129" s="272">
        <v>1576.6333333333332</v>
      </c>
      <c r="I129" s="272">
        <v>1605.9666666666667</v>
      </c>
      <c r="J129" s="272">
        <v>1626.7833333333333</v>
      </c>
      <c r="K129" s="271">
        <v>1585.15</v>
      </c>
      <c r="L129" s="271">
        <v>1535</v>
      </c>
      <c r="M129" s="271">
        <v>3.1787299999999998</v>
      </c>
      <c r="N129" s="1"/>
      <c r="O129" s="1"/>
    </row>
    <row r="130" spans="1:15" ht="12.75" customHeight="1">
      <c r="A130" s="30">
        <v>120</v>
      </c>
      <c r="B130" s="281" t="s">
        <v>94</v>
      </c>
      <c r="C130" s="271">
        <v>1964.5</v>
      </c>
      <c r="D130" s="272">
        <v>1949.0333333333335</v>
      </c>
      <c r="E130" s="272">
        <v>1890.4666666666672</v>
      </c>
      <c r="F130" s="272">
        <v>1816.4333333333336</v>
      </c>
      <c r="G130" s="272">
        <v>1757.8666666666672</v>
      </c>
      <c r="H130" s="272">
        <v>2023.0666666666671</v>
      </c>
      <c r="I130" s="272">
        <v>2081.6333333333332</v>
      </c>
      <c r="J130" s="272">
        <v>2155.666666666667</v>
      </c>
      <c r="K130" s="271">
        <v>2007.6</v>
      </c>
      <c r="L130" s="271">
        <v>1875</v>
      </c>
      <c r="M130" s="271">
        <v>30.461040000000001</v>
      </c>
      <c r="N130" s="1"/>
      <c r="O130" s="1"/>
    </row>
    <row r="131" spans="1:15" ht="12.75" customHeight="1">
      <c r="A131" s="30">
        <v>121</v>
      </c>
      <c r="B131" s="281" t="s">
        <v>340</v>
      </c>
      <c r="C131" s="271">
        <v>198.1</v>
      </c>
      <c r="D131" s="272">
        <v>198.25</v>
      </c>
      <c r="E131" s="272">
        <v>194.85</v>
      </c>
      <c r="F131" s="272">
        <v>191.6</v>
      </c>
      <c r="G131" s="272">
        <v>188.2</v>
      </c>
      <c r="H131" s="272">
        <v>201.5</v>
      </c>
      <c r="I131" s="272">
        <v>204.89999999999998</v>
      </c>
      <c r="J131" s="272">
        <v>208.15</v>
      </c>
      <c r="K131" s="271">
        <v>201.65</v>
      </c>
      <c r="L131" s="271">
        <v>195</v>
      </c>
      <c r="M131" s="271">
        <v>28.116679999999999</v>
      </c>
      <c r="N131" s="1"/>
      <c r="O131" s="1"/>
    </row>
    <row r="132" spans="1:15" ht="12.75" customHeight="1">
      <c r="A132" s="30">
        <v>122</v>
      </c>
      <c r="B132" s="281" t="s">
        <v>850</v>
      </c>
      <c r="C132" s="271">
        <v>186.75</v>
      </c>
      <c r="D132" s="272">
        <v>185.6</v>
      </c>
      <c r="E132" s="272">
        <v>178.29999999999998</v>
      </c>
      <c r="F132" s="272">
        <v>169.85</v>
      </c>
      <c r="G132" s="272">
        <v>162.54999999999998</v>
      </c>
      <c r="H132" s="272">
        <v>194.04999999999998</v>
      </c>
      <c r="I132" s="272">
        <v>201.35</v>
      </c>
      <c r="J132" s="272">
        <v>209.79999999999998</v>
      </c>
      <c r="K132" s="271">
        <v>192.9</v>
      </c>
      <c r="L132" s="271">
        <v>177.15</v>
      </c>
      <c r="M132" s="271">
        <v>191.54759999999999</v>
      </c>
      <c r="N132" s="1"/>
      <c r="O132" s="1"/>
    </row>
    <row r="133" spans="1:15" ht="12.75" customHeight="1">
      <c r="A133" s="30">
        <v>123</v>
      </c>
      <c r="B133" s="281" t="s">
        <v>251</v>
      </c>
      <c r="C133" s="271">
        <v>47.55</v>
      </c>
      <c r="D133" s="272">
        <v>46.933333333333337</v>
      </c>
      <c r="E133" s="272">
        <v>46.116666666666674</v>
      </c>
      <c r="F133" s="272">
        <v>44.683333333333337</v>
      </c>
      <c r="G133" s="272">
        <v>43.866666666666674</v>
      </c>
      <c r="H133" s="272">
        <v>48.366666666666674</v>
      </c>
      <c r="I133" s="272">
        <v>49.183333333333337</v>
      </c>
      <c r="J133" s="272">
        <v>50.616666666666674</v>
      </c>
      <c r="K133" s="271">
        <v>47.75</v>
      </c>
      <c r="L133" s="271">
        <v>45.5</v>
      </c>
      <c r="M133" s="271">
        <v>65.634339999999995</v>
      </c>
      <c r="N133" s="1"/>
      <c r="O133" s="1"/>
    </row>
    <row r="134" spans="1:15" ht="12.75" customHeight="1">
      <c r="A134" s="30">
        <v>124</v>
      </c>
      <c r="B134" s="281" t="s">
        <v>341</v>
      </c>
      <c r="C134" s="271">
        <v>246.4</v>
      </c>
      <c r="D134" s="272">
        <v>248.26666666666665</v>
      </c>
      <c r="E134" s="272">
        <v>241.83333333333331</v>
      </c>
      <c r="F134" s="272">
        <v>237.26666666666665</v>
      </c>
      <c r="G134" s="272">
        <v>230.83333333333331</v>
      </c>
      <c r="H134" s="272">
        <v>252.83333333333331</v>
      </c>
      <c r="I134" s="272">
        <v>259.26666666666665</v>
      </c>
      <c r="J134" s="272">
        <v>263.83333333333331</v>
      </c>
      <c r="K134" s="271">
        <v>254.7</v>
      </c>
      <c r="L134" s="271">
        <v>243.7</v>
      </c>
      <c r="M134" s="271">
        <v>5.6099300000000003</v>
      </c>
      <c r="N134" s="1"/>
      <c r="O134" s="1"/>
    </row>
    <row r="135" spans="1:15" ht="12.75" customHeight="1">
      <c r="A135" s="30">
        <v>125</v>
      </c>
      <c r="B135" s="281" t="s">
        <v>95</v>
      </c>
      <c r="C135" s="271">
        <v>3820.85</v>
      </c>
      <c r="D135" s="272">
        <v>3821.6</v>
      </c>
      <c r="E135" s="272">
        <v>3779.25</v>
      </c>
      <c r="F135" s="272">
        <v>3737.65</v>
      </c>
      <c r="G135" s="272">
        <v>3695.3</v>
      </c>
      <c r="H135" s="272">
        <v>3863.2</v>
      </c>
      <c r="I135" s="272">
        <v>3905.5499999999993</v>
      </c>
      <c r="J135" s="272">
        <v>3947.1499999999996</v>
      </c>
      <c r="K135" s="271">
        <v>3863.95</v>
      </c>
      <c r="L135" s="271">
        <v>3780</v>
      </c>
      <c r="M135" s="271">
        <v>2.5364</v>
      </c>
      <c r="N135" s="1"/>
      <c r="O135" s="1"/>
    </row>
    <row r="136" spans="1:15" ht="12.75" customHeight="1">
      <c r="A136" s="30">
        <v>126</v>
      </c>
      <c r="B136" s="281" t="s">
        <v>252</v>
      </c>
      <c r="C136" s="271">
        <v>3755.3</v>
      </c>
      <c r="D136" s="272">
        <v>3756.4333333333329</v>
      </c>
      <c r="E136" s="272">
        <v>3714.8666666666659</v>
      </c>
      <c r="F136" s="272">
        <v>3674.4333333333329</v>
      </c>
      <c r="G136" s="272">
        <v>3632.8666666666659</v>
      </c>
      <c r="H136" s="272">
        <v>3796.8666666666659</v>
      </c>
      <c r="I136" s="272">
        <v>3838.4333333333325</v>
      </c>
      <c r="J136" s="272">
        <v>3878.8666666666659</v>
      </c>
      <c r="K136" s="271">
        <v>3798</v>
      </c>
      <c r="L136" s="271">
        <v>3716</v>
      </c>
      <c r="M136" s="271">
        <v>1.52433</v>
      </c>
      <c r="N136" s="1"/>
      <c r="O136" s="1"/>
    </row>
    <row r="137" spans="1:15" ht="12.75" customHeight="1">
      <c r="A137" s="30">
        <v>127</v>
      </c>
      <c r="B137" s="281" t="s">
        <v>143</v>
      </c>
      <c r="C137" s="271">
        <v>2358.9499999999998</v>
      </c>
      <c r="D137" s="272">
        <v>2347.9</v>
      </c>
      <c r="E137" s="272">
        <v>2312.6000000000004</v>
      </c>
      <c r="F137" s="272">
        <v>2266.2500000000005</v>
      </c>
      <c r="G137" s="272">
        <v>2230.9500000000007</v>
      </c>
      <c r="H137" s="272">
        <v>2394.25</v>
      </c>
      <c r="I137" s="272">
        <v>2429.5500000000002</v>
      </c>
      <c r="J137" s="272">
        <v>2475.8999999999996</v>
      </c>
      <c r="K137" s="271">
        <v>2383.1999999999998</v>
      </c>
      <c r="L137" s="271">
        <v>2301.5500000000002</v>
      </c>
      <c r="M137" s="271">
        <v>3.9481799999999998</v>
      </c>
      <c r="N137" s="1"/>
      <c r="O137" s="1"/>
    </row>
    <row r="138" spans="1:15" ht="12.75" customHeight="1">
      <c r="A138" s="30">
        <v>128</v>
      </c>
      <c r="B138" s="281" t="s">
        <v>98</v>
      </c>
      <c r="C138" s="271">
        <v>4096.3</v>
      </c>
      <c r="D138" s="272">
        <v>4080.1</v>
      </c>
      <c r="E138" s="272">
        <v>4056.2</v>
      </c>
      <c r="F138" s="272">
        <v>4016.1</v>
      </c>
      <c r="G138" s="272">
        <v>3992.2</v>
      </c>
      <c r="H138" s="272">
        <v>4120.2</v>
      </c>
      <c r="I138" s="272">
        <v>4144.1000000000004</v>
      </c>
      <c r="J138" s="272">
        <v>4184.2</v>
      </c>
      <c r="K138" s="271">
        <v>4104</v>
      </c>
      <c r="L138" s="271">
        <v>4040</v>
      </c>
      <c r="M138" s="271">
        <v>5.2019700000000002</v>
      </c>
      <c r="N138" s="1"/>
      <c r="O138" s="1"/>
    </row>
    <row r="139" spans="1:15" ht="12.75" customHeight="1">
      <c r="A139" s="30">
        <v>129</v>
      </c>
      <c r="B139" s="281" t="s">
        <v>342</v>
      </c>
      <c r="C139" s="271">
        <v>547</v>
      </c>
      <c r="D139" s="272">
        <v>552</v>
      </c>
      <c r="E139" s="272">
        <v>540.04999999999995</v>
      </c>
      <c r="F139" s="272">
        <v>533.09999999999991</v>
      </c>
      <c r="G139" s="272">
        <v>521.14999999999986</v>
      </c>
      <c r="H139" s="272">
        <v>558.95000000000005</v>
      </c>
      <c r="I139" s="272">
        <v>570.90000000000009</v>
      </c>
      <c r="J139" s="272">
        <v>577.85000000000014</v>
      </c>
      <c r="K139" s="271">
        <v>563.95000000000005</v>
      </c>
      <c r="L139" s="271">
        <v>545.04999999999995</v>
      </c>
      <c r="M139" s="271">
        <v>2.74011</v>
      </c>
      <c r="N139" s="1"/>
      <c r="O139" s="1"/>
    </row>
    <row r="140" spans="1:15" ht="12.75" customHeight="1">
      <c r="A140" s="30">
        <v>130</v>
      </c>
      <c r="B140" s="281" t="s">
        <v>343</v>
      </c>
      <c r="C140" s="271">
        <v>153.35</v>
      </c>
      <c r="D140" s="272">
        <v>152.20000000000002</v>
      </c>
      <c r="E140" s="272">
        <v>150.05000000000004</v>
      </c>
      <c r="F140" s="272">
        <v>146.75000000000003</v>
      </c>
      <c r="G140" s="272">
        <v>144.60000000000005</v>
      </c>
      <c r="H140" s="272">
        <v>155.50000000000003</v>
      </c>
      <c r="I140" s="272">
        <v>157.65</v>
      </c>
      <c r="J140" s="272">
        <v>160.95000000000002</v>
      </c>
      <c r="K140" s="271">
        <v>154.35</v>
      </c>
      <c r="L140" s="271">
        <v>148.9</v>
      </c>
      <c r="M140" s="271">
        <v>4.1220699999999999</v>
      </c>
      <c r="N140" s="1"/>
      <c r="O140" s="1"/>
    </row>
    <row r="141" spans="1:15" ht="12.75" customHeight="1">
      <c r="A141" s="30">
        <v>131</v>
      </c>
      <c r="B141" s="281" t="s">
        <v>344</v>
      </c>
      <c r="C141" s="271">
        <v>168.05</v>
      </c>
      <c r="D141" s="272">
        <v>168.71666666666667</v>
      </c>
      <c r="E141" s="272">
        <v>165.43333333333334</v>
      </c>
      <c r="F141" s="272">
        <v>162.81666666666666</v>
      </c>
      <c r="G141" s="272">
        <v>159.53333333333333</v>
      </c>
      <c r="H141" s="272">
        <v>171.33333333333334</v>
      </c>
      <c r="I141" s="272">
        <v>174.6166666666667</v>
      </c>
      <c r="J141" s="272">
        <v>177.23333333333335</v>
      </c>
      <c r="K141" s="271">
        <v>172</v>
      </c>
      <c r="L141" s="271">
        <v>166.1</v>
      </c>
      <c r="M141" s="271">
        <v>44.438650000000003</v>
      </c>
      <c r="N141" s="1"/>
      <c r="O141" s="1"/>
    </row>
    <row r="142" spans="1:15" ht="12.75" customHeight="1">
      <c r="A142" s="30">
        <v>132</v>
      </c>
      <c r="B142" s="281" t="s">
        <v>851</v>
      </c>
      <c r="C142" s="271">
        <v>377.05</v>
      </c>
      <c r="D142" s="272">
        <v>382.68333333333334</v>
      </c>
      <c r="E142" s="272">
        <v>366.61666666666667</v>
      </c>
      <c r="F142" s="272">
        <v>356.18333333333334</v>
      </c>
      <c r="G142" s="272">
        <v>340.11666666666667</v>
      </c>
      <c r="H142" s="272">
        <v>393.11666666666667</v>
      </c>
      <c r="I142" s="272">
        <v>409.18333333333339</v>
      </c>
      <c r="J142" s="272">
        <v>419.61666666666667</v>
      </c>
      <c r="K142" s="271">
        <v>398.75</v>
      </c>
      <c r="L142" s="271">
        <v>372.25</v>
      </c>
      <c r="M142" s="271">
        <v>25.142469999999999</v>
      </c>
      <c r="N142" s="1"/>
      <c r="O142" s="1"/>
    </row>
    <row r="143" spans="1:15" ht="12.75" customHeight="1">
      <c r="A143" s="30">
        <v>133</v>
      </c>
      <c r="B143" s="281" t="s">
        <v>345</v>
      </c>
      <c r="C143" s="271">
        <v>58.85</v>
      </c>
      <c r="D143" s="272">
        <v>59.566666666666663</v>
      </c>
      <c r="E143" s="272">
        <v>57.783333333333324</v>
      </c>
      <c r="F143" s="272">
        <v>56.716666666666661</v>
      </c>
      <c r="G143" s="272">
        <v>54.933333333333323</v>
      </c>
      <c r="H143" s="272">
        <v>60.633333333333326</v>
      </c>
      <c r="I143" s="272">
        <v>62.416666666666657</v>
      </c>
      <c r="J143" s="272">
        <v>63.483333333333327</v>
      </c>
      <c r="K143" s="271">
        <v>61.35</v>
      </c>
      <c r="L143" s="271">
        <v>58.5</v>
      </c>
      <c r="M143" s="271">
        <v>6.5892900000000001</v>
      </c>
      <c r="N143" s="1"/>
      <c r="O143" s="1"/>
    </row>
    <row r="144" spans="1:15" ht="12.75" customHeight="1">
      <c r="A144" s="30">
        <v>134</v>
      </c>
      <c r="B144" s="281" t="s">
        <v>99</v>
      </c>
      <c r="C144" s="271">
        <v>3138.2</v>
      </c>
      <c r="D144" s="272">
        <v>3126.25</v>
      </c>
      <c r="E144" s="272">
        <v>3082.5</v>
      </c>
      <c r="F144" s="272">
        <v>3026.8</v>
      </c>
      <c r="G144" s="272">
        <v>2983.05</v>
      </c>
      <c r="H144" s="272">
        <v>3181.95</v>
      </c>
      <c r="I144" s="272">
        <v>3225.7</v>
      </c>
      <c r="J144" s="272">
        <v>3281.3999999999996</v>
      </c>
      <c r="K144" s="271">
        <v>3170</v>
      </c>
      <c r="L144" s="271">
        <v>3070.55</v>
      </c>
      <c r="M144" s="271">
        <v>12.18915</v>
      </c>
      <c r="N144" s="1"/>
      <c r="O144" s="1"/>
    </row>
    <row r="145" spans="1:15" ht="12.75" customHeight="1">
      <c r="A145" s="30">
        <v>135</v>
      </c>
      <c r="B145" s="281" t="s">
        <v>346</v>
      </c>
      <c r="C145" s="271">
        <v>436.15</v>
      </c>
      <c r="D145" s="272">
        <v>427.40000000000003</v>
      </c>
      <c r="E145" s="272">
        <v>414.80000000000007</v>
      </c>
      <c r="F145" s="272">
        <v>393.45000000000005</v>
      </c>
      <c r="G145" s="272">
        <v>380.85000000000008</v>
      </c>
      <c r="H145" s="272">
        <v>448.75000000000006</v>
      </c>
      <c r="I145" s="272">
        <v>461.35000000000008</v>
      </c>
      <c r="J145" s="272">
        <v>482.70000000000005</v>
      </c>
      <c r="K145" s="271">
        <v>440</v>
      </c>
      <c r="L145" s="271">
        <v>406.05</v>
      </c>
      <c r="M145" s="271">
        <v>16.306170000000002</v>
      </c>
      <c r="N145" s="1"/>
      <c r="O145" s="1"/>
    </row>
    <row r="146" spans="1:15" ht="12.75" customHeight="1">
      <c r="A146" s="30">
        <v>136</v>
      </c>
      <c r="B146" s="281" t="s">
        <v>253</v>
      </c>
      <c r="C146" s="271">
        <v>455.2</v>
      </c>
      <c r="D146" s="272">
        <v>457.43333333333339</v>
      </c>
      <c r="E146" s="272">
        <v>448.11666666666679</v>
      </c>
      <c r="F146" s="272">
        <v>441.03333333333342</v>
      </c>
      <c r="G146" s="272">
        <v>431.71666666666681</v>
      </c>
      <c r="H146" s="272">
        <v>464.51666666666677</v>
      </c>
      <c r="I146" s="272">
        <v>473.83333333333337</v>
      </c>
      <c r="J146" s="272">
        <v>480.91666666666674</v>
      </c>
      <c r="K146" s="271">
        <v>466.75</v>
      </c>
      <c r="L146" s="271">
        <v>450.35</v>
      </c>
      <c r="M146" s="271">
        <v>3.0762100000000001</v>
      </c>
      <c r="N146" s="1"/>
      <c r="O146" s="1"/>
    </row>
    <row r="147" spans="1:15" ht="12.75" customHeight="1">
      <c r="A147" s="30">
        <v>137</v>
      </c>
      <c r="B147" s="281" t="s">
        <v>254</v>
      </c>
      <c r="C147" s="271">
        <v>1465.8</v>
      </c>
      <c r="D147" s="272">
        <v>1476.1166666666668</v>
      </c>
      <c r="E147" s="272">
        <v>1442.2333333333336</v>
      </c>
      <c r="F147" s="272">
        <v>1418.6666666666667</v>
      </c>
      <c r="G147" s="272">
        <v>1384.7833333333335</v>
      </c>
      <c r="H147" s="272">
        <v>1499.6833333333336</v>
      </c>
      <c r="I147" s="272">
        <v>1533.5666666666668</v>
      </c>
      <c r="J147" s="272">
        <v>1557.1333333333337</v>
      </c>
      <c r="K147" s="271">
        <v>1510</v>
      </c>
      <c r="L147" s="271">
        <v>1452.55</v>
      </c>
      <c r="M147" s="271">
        <v>1.3509599999999999</v>
      </c>
      <c r="N147" s="1"/>
      <c r="O147" s="1"/>
    </row>
    <row r="148" spans="1:15" ht="12.75" customHeight="1">
      <c r="A148" s="30">
        <v>138</v>
      </c>
      <c r="B148" s="281" t="s">
        <v>347</v>
      </c>
      <c r="C148" s="271">
        <v>69.55</v>
      </c>
      <c r="D148" s="272">
        <v>68.683333333333323</v>
      </c>
      <c r="E148" s="272">
        <v>67.46666666666664</v>
      </c>
      <c r="F148" s="272">
        <v>65.383333333333312</v>
      </c>
      <c r="G148" s="272">
        <v>64.166666666666629</v>
      </c>
      <c r="H148" s="272">
        <v>70.766666666666652</v>
      </c>
      <c r="I148" s="272">
        <v>71.98333333333332</v>
      </c>
      <c r="J148" s="272">
        <v>74.066666666666663</v>
      </c>
      <c r="K148" s="271">
        <v>69.900000000000006</v>
      </c>
      <c r="L148" s="271">
        <v>66.599999999999994</v>
      </c>
      <c r="M148" s="271">
        <v>16.73583</v>
      </c>
      <c r="N148" s="1"/>
      <c r="O148" s="1"/>
    </row>
    <row r="149" spans="1:15" ht="12.75" customHeight="1">
      <c r="A149" s="30">
        <v>139</v>
      </c>
      <c r="B149" s="281" t="s">
        <v>348</v>
      </c>
      <c r="C149" s="271">
        <v>100.15</v>
      </c>
      <c r="D149" s="272">
        <v>100.89999999999999</v>
      </c>
      <c r="E149" s="272">
        <v>98.949999999999989</v>
      </c>
      <c r="F149" s="272">
        <v>97.75</v>
      </c>
      <c r="G149" s="272">
        <v>95.8</v>
      </c>
      <c r="H149" s="272">
        <v>102.09999999999998</v>
      </c>
      <c r="I149" s="272">
        <v>104.05</v>
      </c>
      <c r="J149" s="272">
        <v>105.24999999999997</v>
      </c>
      <c r="K149" s="271">
        <v>102.85</v>
      </c>
      <c r="L149" s="271">
        <v>99.7</v>
      </c>
      <c r="M149" s="271">
        <v>3.1162200000000002</v>
      </c>
      <c r="N149" s="1"/>
      <c r="O149" s="1"/>
    </row>
    <row r="150" spans="1:15" ht="12.75" customHeight="1">
      <c r="A150" s="30">
        <v>140</v>
      </c>
      <c r="B150" s="281" t="s">
        <v>795</v>
      </c>
      <c r="C150" s="271">
        <v>44.6</v>
      </c>
      <c r="D150" s="272">
        <v>44.816666666666663</v>
      </c>
      <c r="E150" s="272">
        <v>43.883333333333326</v>
      </c>
      <c r="F150" s="272">
        <v>43.166666666666664</v>
      </c>
      <c r="G150" s="272">
        <v>42.233333333333327</v>
      </c>
      <c r="H150" s="272">
        <v>45.533333333333324</v>
      </c>
      <c r="I150" s="272">
        <v>46.466666666666661</v>
      </c>
      <c r="J150" s="272">
        <v>47.183333333333323</v>
      </c>
      <c r="K150" s="271">
        <v>45.75</v>
      </c>
      <c r="L150" s="271">
        <v>44.1</v>
      </c>
      <c r="M150" s="271">
        <v>4.5521500000000001</v>
      </c>
      <c r="N150" s="1"/>
      <c r="O150" s="1"/>
    </row>
    <row r="151" spans="1:15" ht="12.75" customHeight="1">
      <c r="A151" s="30">
        <v>141</v>
      </c>
      <c r="B151" s="281" t="s">
        <v>349</v>
      </c>
      <c r="C151" s="271">
        <v>706.85</v>
      </c>
      <c r="D151" s="272">
        <v>698.71666666666658</v>
      </c>
      <c r="E151" s="272">
        <v>688.43333333333317</v>
      </c>
      <c r="F151" s="272">
        <v>670.01666666666654</v>
      </c>
      <c r="G151" s="272">
        <v>659.73333333333312</v>
      </c>
      <c r="H151" s="272">
        <v>717.13333333333321</v>
      </c>
      <c r="I151" s="272">
        <v>727.41666666666674</v>
      </c>
      <c r="J151" s="272">
        <v>745.83333333333326</v>
      </c>
      <c r="K151" s="271">
        <v>709</v>
      </c>
      <c r="L151" s="271">
        <v>680.3</v>
      </c>
      <c r="M151" s="271">
        <v>0.14011000000000001</v>
      </c>
      <c r="N151" s="1"/>
      <c r="O151" s="1"/>
    </row>
    <row r="152" spans="1:15" ht="12.75" customHeight="1">
      <c r="A152" s="30">
        <v>142</v>
      </c>
      <c r="B152" s="281" t="s">
        <v>100</v>
      </c>
      <c r="C152" s="271">
        <v>1637.15</v>
      </c>
      <c r="D152" s="272">
        <v>1634.4333333333334</v>
      </c>
      <c r="E152" s="272">
        <v>1622.7166666666667</v>
      </c>
      <c r="F152" s="272">
        <v>1608.2833333333333</v>
      </c>
      <c r="G152" s="272">
        <v>1596.5666666666666</v>
      </c>
      <c r="H152" s="272">
        <v>1648.8666666666668</v>
      </c>
      <c r="I152" s="272">
        <v>1660.5833333333335</v>
      </c>
      <c r="J152" s="272">
        <v>1675.0166666666669</v>
      </c>
      <c r="K152" s="271">
        <v>1646.15</v>
      </c>
      <c r="L152" s="271">
        <v>1620</v>
      </c>
      <c r="M152" s="271">
        <v>4.64541</v>
      </c>
      <c r="N152" s="1"/>
      <c r="O152" s="1"/>
    </row>
    <row r="153" spans="1:15" ht="12.75" customHeight="1">
      <c r="A153" s="30">
        <v>143</v>
      </c>
      <c r="B153" s="281" t="s">
        <v>101</v>
      </c>
      <c r="C153" s="271">
        <v>157.4</v>
      </c>
      <c r="D153" s="272">
        <v>157.18333333333334</v>
      </c>
      <c r="E153" s="272">
        <v>155.91666666666669</v>
      </c>
      <c r="F153" s="272">
        <v>154.43333333333334</v>
      </c>
      <c r="G153" s="272">
        <v>153.16666666666669</v>
      </c>
      <c r="H153" s="272">
        <v>158.66666666666669</v>
      </c>
      <c r="I153" s="272">
        <v>159.93333333333334</v>
      </c>
      <c r="J153" s="272">
        <v>161.41666666666669</v>
      </c>
      <c r="K153" s="271">
        <v>158.44999999999999</v>
      </c>
      <c r="L153" s="271">
        <v>155.69999999999999</v>
      </c>
      <c r="M153" s="271">
        <v>17.86056</v>
      </c>
      <c r="N153" s="1"/>
      <c r="O153" s="1"/>
    </row>
    <row r="154" spans="1:15" ht="12.75" customHeight="1">
      <c r="A154" s="30">
        <v>144</v>
      </c>
      <c r="B154" s="281" t="s">
        <v>350</v>
      </c>
      <c r="C154" s="271">
        <v>254.85</v>
      </c>
      <c r="D154" s="272">
        <v>254.25</v>
      </c>
      <c r="E154" s="272">
        <v>252.25</v>
      </c>
      <c r="F154" s="272">
        <v>249.65</v>
      </c>
      <c r="G154" s="272">
        <v>247.65</v>
      </c>
      <c r="H154" s="272">
        <v>256.85000000000002</v>
      </c>
      <c r="I154" s="272">
        <v>258.85000000000002</v>
      </c>
      <c r="J154" s="272">
        <v>261.45</v>
      </c>
      <c r="K154" s="271">
        <v>256.25</v>
      </c>
      <c r="L154" s="271">
        <v>251.65</v>
      </c>
      <c r="M154" s="271">
        <v>0.37103000000000003</v>
      </c>
      <c r="N154" s="1"/>
      <c r="O154" s="1"/>
    </row>
    <row r="155" spans="1:15" ht="12.75" customHeight="1">
      <c r="A155" s="30">
        <v>145</v>
      </c>
      <c r="B155" s="281" t="s">
        <v>840</v>
      </c>
      <c r="C155" s="271">
        <v>1440.05</v>
      </c>
      <c r="D155" s="272">
        <v>1442.05</v>
      </c>
      <c r="E155" s="272">
        <v>1409.1</v>
      </c>
      <c r="F155" s="272">
        <v>1378.1499999999999</v>
      </c>
      <c r="G155" s="272">
        <v>1345.1999999999998</v>
      </c>
      <c r="H155" s="272">
        <v>1473</v>
      </c>
      <c r="I155" s="272">
        <v>1505.9500000000003</v>
      </c>
      <c r="J155" s="272">
        <v>1536.9</v>
      </c>
      <c r="K155" s="271">
        <v>1475</v>
      </c>
      <c r="L155" s="271">
        <v>1411.1</v>
      </c>
      <c r="M155" s="271">
        <v>5.2097899999999999</v>
      </c>
      <c r="N155" s="1"/>
      <c r="O155" s="1"/>
    </row>
    <row r="156" spans="1:15" ht="12.75" customHeight="1">
      <c r="A156" s="30">
        <v>146</v>
      </c>
      <c r="B156" s="281" t="s">
        <v>102</v>
      </c>
      <c r="C156" s="271">
        <v>109</v>
      </c>
      <c r="D156" s="272">
        <v>109.41666666666667</v>
      </c>
      <c r="E156" s="272">
        <v>107.63333333333334</v>
      </c>
      <c r="F156" s="272">
        <v>106.26666666666667</v>
      </c>
      <c r="G156" s="272">
        <v>104.48333333333333</v>
      </c>
      <c r="H156" s="272">
        <v>110.78333333333335</v>
      </c>
      <c r="I156" s="272">
        <v>112.56666666666668</v>
      </c>
      <c r="J156" s="272">
        <v>113.93333333333335</v>
      </c>
      <c r="K156" s="271">
        <v>111.2</v>
      </c>
      <c r="L156" s="271">
        <v>108.05</v>
      </c>
      <c r="M156" s="271">
        <v>110.09901000000001</v>
      </c>
      <c r="N156" s="1"/>
      <c r="O156" s="1"/>
    </row>
    <row r="157" spans="1:15" ht="12.75" customHeight="1">
      <c r="A157" s="30">
        <v>147</v>
      </c>
      <c r="B157" s="281" t="s">
        <v>796</v>
      </c>
      <c r="C157" s="271">
        <v>110.45</v>
      </c>
      <c r="D157" s="272">
        <v>111.2</v>
      </c>
      <c r="E157" s="272">
        <v>108.80000000000001</v>
      </c>
      <c r="F157" s="272">
        <v>107.15</v>
      </c>
      <c r="G157" s="272">
        <v>104.75000000000001</v>
      </c>
      <c r="H157" s="272">
        <v>112.85000000000001</v>
      </c>
      <c r="I157" s="272">
        <v>115.25000000000001</v>
      </c>
      <c r="J157" s="272">
        <v>116.9</v>
      </c>
      <c r="K157" s="271">
        <v>113.6</v>
      </c>
      <c r="L157" s="271">
        <v>109.55</v>
      </c>
      <c r="M157" s="271">
        <v>1.2665599999999999</v>
      </c>
      <c r="N157" s="1"/>
      <c r="O157" s="1"/>
    </row>
    <row r="158" spans="1:15" ht="12.75" customHeight="1">
      <c r="A158" s="30">
        <v>148</v>
      </c>
      <c r="B158" s="281" t="s">
        <v>351</v>
      </c>
      <c r="C158" s="271">
        <v>5638.7</v>
      </c>
      <c r="D158" s="272">
        <v>5664.6000000000013</v>
      </c>
      <c r="E158" s="272">
        <v>5574.2000000000025</v>
      </c>
      <c r="F158" s="272">
        <v>5509.7000000000016</v>
      </c>
      <c r="G158" s="272">
        <v>5419.3000000000029</v>
      </c>
      <c r="H158" s="272">
        <v>5729.1000000000022</v>
      </c>
      <c r="I158" s="272">
        <v>5819.5000000000018</v>
      </c>
      <c r="J158" s="272">
        <v>5884.0000000000018</v>
      </c>
      <c r="K158" s="271">
        <v>5755</v>
      </c>
      <c r="L158" s="271">
        <v>5600.1</v>
      </c>
      <c r="M158" s="271">
        <v>0.58899000000000001</v>
      </c>
      <c r="N158" s="1"/>
      <c r="O158" s="1"/>
    </row>
    <row r="159" spans="1:15" ht="12.75" customHeight="1">
      <c r="A159" s="30">
        <v>149</v>
      </c>
      <c r="B159" s="281" t="s">
        <v>352</v>
      </c>
      <c r="C159" s="271">
        <v>430.3</v>
      </c>
      <c r="D159" s="272">
        <v>432.11666666666662</v>
      </c>
      <c r="E159" s="272">
        <v>423.43333333333322</v>
      </c>
      <c r="F159" s="272">
        <v>416.56666666666661</v>
      </c>
      <c r="G159" s="272">
        <v>407.88333333333321</v>
      </c>
      <c r="H159" s="272">
        <v>438.98333333333323</v>
      </c>
      <c r="I159" s="272">
        <v>447.66666666666663</v>
      </c>
      <c r="J159" s="272">
        <v>454.53333333333325</v>
      </c>
      <c r="K159" s="271">
        <v>440.8</v>
      </c>
      <c r="L159" s="271">
        <v>425.25</v>
      </c>
      <c r="M159" s="271">
        <v>2.27264</v>
      </c>
      <c r="N159" s="1"/>
      <c r="O159" s="1"/>
    </row>
    <row r="160" spans="1:15" ht="12.75" customHeight="1">
      <c r="A160" s="30">
        <v>150</v>
      </c>
      <c r="B160" s="281" t="s">
        <v>353</v>
      </c>
      <c r="C160" s="271">
        <v>137.5</v>
      </c>
      <c r="D160" s="272">
        <v>137.96666666666667</v>
      </c>
      <c r="E160" s="272">
        <v>136.13333333333333</v>
      </c>
      <c r="F160" s="272">
        <v>134.76666666666665</v>
      </c>
      <c r="G160" s="272">
        <v>132.93333333333331</v>
      </c>
      <c r="H160" s="272">
        <v>139.33333333333334</v>
      </c>
      <c r="I160" s="272">
        <v>141.16666666666666</v>
      </c>
      <c r="J160" s="272">
        <v>142.53333333333336</v>
      </c>
      <c r="K160" s="271">
        <v>139.80000000000001</v>
      </c>
      <c r="L160" s="271">
        <v>136.6</v>
      </c>
      <c r="M160" s="271">
        <v>4.0665199999999997</v>
      </c>
      <c r="N160" s="1"/>
      <c r="O160" s="1"/>
    </row>
    <row r="161" spans="1:15" ht="12.75" customHeight="1">
      <c r="A161" s="30">
        <v>151</v>
      </c>
      <c r="B161" s="281" t="s">
        <v>354</v>
      </c>
      <c r="C161" s="271">
        <v>103.65</v>
      </c>
      <c r="D161" s="272">
        <v>104.56666666666666</v>
      </c>
      <c r="E161" s="272">
        <v>101.53333333333333</v>
      </c>
      <c r="F161" s="272">
        <v>99.416666666666671</v>
      </c>
      <c r="G161" s="272">
        <v>96.38333333333334</v>
      </c>
      <c r="H161" s="272">
        <v>106.68333333333332</v>
      </c>
      <c r="I161" s="272">
        <v>109.71666666666665</v>
      </c>
      <c r="J161" s="272">
        <v>111.83333333333331</v>
      </c>
      <c r="K161" s="271">
        <v>107.6</v>
      </c>
      <c r="L161" s="271">
        <v>102.45</v>
      </c>
      <c r="M161" s="271">
        <v>141.07327000000001</v>
      </c>
      <c r="N161" s="1"/>
      <c r="O161" s="1"/>
    </row>
    <row r="162" spans="1:15" ht="12.75" customHeight="1">
      <c r="A162" s="30">
        <v>152</v>
      </c>
      <c r="B162" s="281" t="s">
        <v>255</v>
      </c>
      <c r="C162" s="271">
        <v>264.7</v>
      </c>
      <c r="D162" s="272">
        <v>267.08333333333331</v>
      </c>
      <c r="E162" s="272">
        <v>261.61666666666662</v>
      </c>
      <c r="F162" s="272">
        <v>258.5333333333333</v>
      </c>
      <c r="G162" s="272">
        <v>253.06666666666661</v>
      </c>
      <c r="H162" s="272">
        <v>270.16666666666663</v>
      </c>
      <c r="I162" s="272">
        <v>275.63333333333333</v>
      </c>
      <c r="J162" s="272">
        <v>278.71666666666664</v>
      </c>
      <c r="K162" s="271">
        <v>272.55</v>
      </c>
      <c r="L162" s="271">
        <v>264</v>
      </c>
      <c r="M162" s="271">
        <v>5.5832600000000001</v>
      </c>
      <c r="N162" s="1"/>
      <c r="O162" s="1"/>
    </row>
    <row r="163" spans="1:15" ht="12.75" customHeight="1">
      <c r="A163" s="30">
        <v>153</v>
      </c>
      <c r="B163" s="281" t="s">
        <v>852</v>
      </c>
      <c r="C163" s="271">
        <v>1327.3</v>
      </c>
      <c r="D163" s="272">
        <v>1335.9166666666665</v>
      </c>
      <c r="E163" s="272">
        <v>1304.4833333333331</v>
      </c>
      <c r="F163" s="272">
        <v>1281.6666666666665</v>
      </c>
      <c r="G163" s="272">
        <v>1250.2333333333331</v>
      </c>
      <c r="H163" s="272">
        <v>1358.7333333333331</v>
      </c>
      <c r="I163" s="272">
        <v>1390.1666666666665</v>
      </c>
      <c r="J163" s="272">
        <v>1412.9833333333331</v>
      </c>
      <c r="K163" s="271">
        <v>1367.35</v>
      </c>
      <c r="L163" s="271">
        <v>1313.1</v>
      </c>
      <c r="M163" s="271">
        <v>8.7840000000000001E-2</v>
      </c>
      <c r="N163" s="1"/>
      <c r="O163" s="1"/>
    </row>
    <row r="164" spans="1:15" ht="12.75" customHeight="1">
      <c r="A164" s="30">
        <v>154</v>
      </c>
      <c r="B164" s="281" t="s">
        <v>103</v>
      </c>
      <c r="C164" s="271">
        <v>140.80000000000001</v>
      </c>
      <c r="D164" s="272">
        <v>140.4</v>
      </c>
      <c r="E164" s="272">
        <v>138.4</v>
      </c>
      <c r="F164" s="272">
        <v>136</v>
      </c>
      <c r="G164" s="272">
        <v>134</v>
      </c>
      <c r="H164" s="272">
        <v>142.80000000000001</v>
      </c>
      <c r="I164" s="272">
        <v>144.80000000000001</v>
      </c>
      <c r="J164" s="272">
        <v>147.20000000000002</v>
      </c>
      <c r="K164" s="271">
        <v>142.4</v>
      </c>
      <c r="L164" s="271">
        <v>138</v>
      </c>
      <c r="M164" s="271">
        <v>128.76812000000001</v>
      </c>
      <c r="N164" s="1"/>
      <c r="O164" s="1"/>
    </row>
    <row r="165" spans="1:15" ht="12.75" customHeight="1">
      <c r="A165" s="30">
        <v>155</v>
      </c>
      <c r="B165" s="281" t="s">
        <v>356</v>
      </c>
      <c r="C165" s="271">
        <v>1668.2</v>
      </c>
      <c r="D165" s="272">
        <v>1694.3</v>
      </c>
      <c r="E165" s="272">
        <v>1633.8999999999999</v>
      </c>
      <c r="F165" s="272">
        <v>1599.6</v>
      </c>
      <c r="G165" s="272">
        <v>1539.1999999999998</v>
      </c>
      <c r="H165" s="272">
        <v>1728.6</v>
      </c>
      <c r="I165" s="272">
        <v>1789</v>
      </c>
      <c r="J165" s="272">
        <v>1823.3</v>
      </c>
      <c r="K165" s="271">
        <v>1754.7</v>
      </c>
      <c r="L165" s="271">
        <v>1660</v>
      </c>
      <c r="M165" s="271">
        <v>3.5864400000000001</v>
      </c>
      <c r="N165" s="1"/>
      <c r="O165" s="1"/>
    </row>
    <row r="166" spans="1:15" ht="12.75" customHeight="1">
      <c r="A166" s="30">
        <v>156</v>
      </c>
      <c r="B166" s="281" t="s">
        <v>106</v>
      </c>
      <c r="C166" s="271">
        <v>35.25</v>
      </c>
      <c r="D166" s="272">
        <v>35.4</v>
      </c>
      <c r="E166" s="272">
        <v>34.849999999999994</v>
      </c>
      <c r="F166" s="272">
        <v>34.449999999999996</v>
      </c>
      <c r="G166" s="272">
        <v>33.899999999999991</v>
      </c>
      <c r="H166" s="272">
        <v>35.799999999999997</v>
      </c>
      <c r="I166" s="272">
        <v>36.349999999999994</v>
      </c>
      <c r="J166" s="272">
        <v>36.75</v>
      </c>
      <c r="K166" s="271">
        <v>35.950000000000003</v>
      </c>
      <c r="L166" s="271">
        <v>35</v>
      </c>
      <c r="M166" s="271">
        <v>51.250709999999998</v>
      </c>
      <c r="N166" s="1"/>
      <c r="O166" s="1"/>
    </row>
    <row r="167" spans="1:15" ht="12.75" customHeight="1">
      <c r="A167" s="30">
        <v>157</v>
      </c>
      <c r="B167" s="281" t="s">
        <v>357</v>
      </c>
      <c r="C167" s="271">
        <v>3093.3</v>
      </c>
      <c r="D167" s="272">
        <v>3103.9833333333336</v>
      </c>
      <c r="E167" s="272">
        <v>3052.416666666667</v>
      </c>
      <c r="F167" s="272">
        <v>3011.5333333333333</v>
      </c>
      <c r="G167" s="272">
        <v>2959.9666666666667</v>
      </c>
      <c r="H167" s="272">
        <v>3144.8666666666672</v>
      </c>
      <c r="I167" s="272">
        <v>3196.4333333333338</v>
      </c>
      <c r="J167" s="272">
        <v>3237.3166666666675</v>
      </c>
      <c r="K167" s="271">
        <v>3155.55</v>
      </c>
      <c r="L167" s="271">
        <v>3063.1</v>
      </c>
      <c r="M167" s="271">
        <v>0.11228</v>
      </c>
      <c r="N167" s="1"/>
      <c r="O167" s="1"/>
    </row>
    <row r="168" spans="1:15" ht="12.75" customHeight="1">
      <c r="A168" s="30">
        <v>158</v>
      </c>
      <c r="B168" s="281" t="s">
        <v>358</v>
      </c>
      <c r="C168" s="271">
        <v>3250.3</v>
      </c>
      <c r="D168" s="272">
        <v>3241.7333333333336</v>
      </c>
      <c r="E168" s="272">
        <v>3215.1166666666672</v>
      </c>
      <c r="F168" s="272">
        <v>3179.9333333333338</v>
      </c>
      <c r="G168" s="272">
        <v>3153.3166666666675</v>
      </c>
      <c r="H168" s="272">
        <v>3276.916666666667</v>
      </c>
      <c r="I168" s="272">
        <v>3303.5333333333338</v>
      </c>
      <c r="J168" s="272">
        <v>3338.7166666666667</v>
      </c>
      <c r="K168" s="271">
        <v>3268.35</v>
      </c>
      <c r="L168" s="271">
        <v>3206.55</v>
      </c>
      <c r="M168" s="271">
        <v>0.14132</v>
      </c>
      <c r="N168" s="1"/>
      <c r="O168" s="1"/>
    </row>
    <row r="169" spans="1:15" ht="12.75" customHeight="1">
      <c r="A169" s="30">
        <v>159</v>
      </c>
      <c r="B169" s="281" t="s">
        <v>359</v>
      </c>
      <c r="C169" s="271">
        <v>122.15</v>
      </c>
      <c r="D169" s="272">
        <v>122.36666666666667</v>
      </c>
      <c r="E169" s="272">
        <v>117.83333333333334</v>
      </c>
      <c r="F169" s="272">
        <v>113.51666666666667</v>
      </c>
      <c r="G169" s="272">
        <v>108.98333333333333</v>
      </c>
      <c r="H169" s="272">
        <v>126.68333333333335</v>
      </c>
      <c r="I169" s="272">
        <v>131.2166666666667</v>
      </c>
      <c r="J169" s="272">
        <v>135.53333333333336</v>
      </c>
      <c r="K169" s="271">
        <v>126.9</v>
      </c>
      <c r="L169" s="271">
        <v>118.05</v>
      </c>
      <c r="M169" s="271">
        <v>20.41564</v>
      </c>
      <c r="N169" s="1"/>
      <c r="O169" s="1"/>
    </row>
    <row r="170" spans="1:15" ht="12.75" customHeight="1">
      <c r="A170" s="30">
        <v>160</v>
      </c>
      <c r="B170" s="281" t="s">
        <v>256</v>
      </c>
      <c r="C170" s="271">
        <v>2266.4499999999998</v>
      </c>
      <c r="D170" s="272">
        <v>2271.9833333333331</v>
      </c>
      <c r="E170" s="272">
        <v>2239.9666666666662</v>
      </c>
      <c r="F170" s="272">
        <v>2213.4833333333331</v>
      </c>
      <c r="G170" s="272">
        <v>2181.4666666666662</v>
      </c>
      <c r="H170" s="272">
        <v>2298.4666666666662</v>
      </c>
      <c r="I170" s="272">
        <v>2330.4833333333336</v>
      </c>
      <c r="J170" s="272">
        <v>2356.9666666666662</v>
      </c>
      <c r="K170" s="271">
        <v>2304</v>
      </c>
      <c r="L170" s="271">
        <v>2245.5</v>
      </c>
      <c r="M170" s="271">
        <v>4.6655300000000004</v>
      </c>
      <c r="N170" s="1"/>
      <c r="O170" s="1"/>
    </row>
    <row r="171" spans="1:15" ht="12.75" customHeight="1">
      <c r="A171" s="30">
        <v>161</v>
      </c>
      <c r="B171" s="281" t="s">
        <v>360</v>
      </c>
      <c r="C171" s="271">
        <v>1382.6</v>
      </c>
      <c r="D171" s="272">
        <v>1393.2</v>
      </c>
      <c r="E171" s="272">
        <v>1366.4</v>
      </c>
      <c r="F171" s="272">
        <v>1350.2</v>
      </c>
      <c r="G171" s="272">
        <v>1323.4</v>
      </c>
      <c r="H171" s="272">
        <v>1409.4</v>
      </c>
      <c r="I171" s="272">
        <v>1436.1999999999998</v>
      </c>
      <c r="J171" s="272">
        <v>1452.4</v>
      </c>
      <c r="K171" s="271">
        <v>1420</v>
      </c>
      <c r="L171" s="271">
        <v>1377</v>
      </c>
      <c r="M171" s="271">
        <v>1.49841</v>
      </c>
      <c r="N171" s="1"/>
      <c r="O171" s="1"/>
    </row>
    <row r="172" spans="1:15" ht="12.75" customHeight="1">
      <c r="A172" s="30">
        <v>162</v>
      </c>
      <c r="B172" s="281" t="s">
        <v>853</v>
      </c>
      <c r="C172" s="271">
        <v>455.6</v>
      </c>
      <c r="D172" s="272">
        <v>458.34999999999997</v>
      </c>
      <c r="E172" s="272">
        <v>452.24999999999994</v>
      </c>
      <c r="F172" s="272">
        <v>448.9</v>
      </c>
      <c r="G172" s="272">
        <v>442.79999999999995</v>
      </c>
      <c r="H172" s="272">
        <v>461.69999999999993</v>
      </c>
      <c r="I172" s="272">
        <v>467.79999999999995</v>
      </c>
      <c r="J172" s="272">
        <v>471.14999999999992</v>
      </c>
      <c r="K172" s="271">
        <v>464.45</v>
      </c>
      <c r="L172" s="271">
        <v>455</v>
      </c>
      <c r="M172" s="271">
        <v>0.66119000000000006</v>
      </c>
      <c r="N172" s="1"/>
      <c r="O172" s="1"/>
    </row>
    <row r="173" spans="1:15" ht="12.75" customHeight="1">
      <c r="A173" s="30">
        <v>163</v>
      </c>
      <c r="B173" s="281" t="s">
        <v>104</v>
      </c>
      <c r="C173" s="271">
        <v>369.85</v>
      </c>
      <c r="D173" s="272">
        <v>371.9666666666667</v>
      </c>
      <c r="E173" s="272">
        <v>365.13333333333338</v>
      </c>
      <c r="F173" s="272">
        <v>360.41666666666669</v>
      </c>
      <c r="G173" s="272">
        <v>353.58333333333337</v>
      </c>
      <c r="H173" s="272">
        <v>376.68333333333339</v>
      </c>
      <c r="I173" s="272">
        <v>383.51666666666665</v>
      </c>
      <c r="J173" s="272">
        <v>388.23333333333341</v>
      </c>
      <c r="K173" s="271">
        <v>378.8</v>
      </c>
      <c r="L173" s="271">
        <v>367.25</v>
      </c>
      <c r="M173" s="271">
        <v>8.5561799999999995</v>
      </c>
      <c r="N173" s="1"/>
      <c r="O173" s="1"/>
    </row>
    <row r="174" spans="1:15" ht="12.75" customHeight="1">
      <c r="A174" s="30">
        <v>164</v>
      </c>
      <c r="B174" s="281" t="s">
        <v>854</v>
      </c>
      <c r="C174" s="271">
        <v>1120.3</v>
      </c>
      <c r="D174" s="272">
        <v>1105.8</v>
      </c>
      <c r="E174" s="272">
        <v>1086.5999999999999</v>
      </c>
      <c r="F174" s="272">
        <v>1052.8999999999999</v>
      </c>
      <c r="G174" s="272">
        <v>1033.6999999999998</v>
      </c>
      <c r="H174" s="272">
        <v>1139.5</v>
      </c>
      <c r="I174" s="272">
        <v>1158.7000000000003</v>
      </c>
      <c r="J174" s="272">
        <v>1192.4000000000001</v>
      </c>
      <c r="K174" s="271">
        <v>1125</v>
      </c>
      <c r="L174" s="271">
        <v>1072.0999999999999</v>
      </c>
      <c r="M174" s="271">
        <v>0.57899</v>
      </c>
      <c r="N174" s="1"/>
      <c r="O174" s="1"/>
    </row>
    <row r="175" spans="1:15" ht="12.75" customHeight="1">
      <c r="A175" s="30">
        <v>165</v>
      </c>
      <c r="B175" s="281" t="s">
        <v>361</v>
      </c>
      <c r="C175" s="271">
        <v>1162.0999999999999</v>
      </c>
      <c r="D175" s="272">
        <v>1158.7333333333333</v>
      </c>
      <c r="E175" s="272">
        <v>1148.3666666666668</v>
      </c>
      <c r="F175" s="272">
        <v>1134.6333333333334</v>
      </c>
      <c r="G175" s="272">
        <v>1124.2666666666669</v>
      </c>
      <c r="H175" s="272">
        <v>1172.4666666666667</v>
      </c>
      <c r="I175" s="272">
        <v>1182.833333333333</v>
      </c>
      <c r="J175" s="272">
        <v>1196.5666666666666</v>
      </c>
      <c r="K175" s="271">
        <v>1169.0999999999999</v>
      </c>
      <c r="L175" s="271">
        <v>1145</v>
      </c>
      <c r="M175" s="271">
        <v>0.22681999999999999</v>
      </c>
      <c r="N175" s="1"/>
      <c r="O175" s="1"/>
    </row>
    <row r="176" spans="1:15" ht="12.75" customHeight="1">
      <c r="A176" s="30">
        <v>166</v>
      </c>
      <c r="B176" s="281" t="s">
        <v>257</v>
      </c>
      <c r="C176" s="271">
        <v>498</v>
      </c>
      <c r="D176" s="272">
        <v>501.5</v>
      </c>
      <c r="E176" s="272">
        <v>493.5</v>
      </c>
      <c r="F176" s="272">
        <v>489</v>
      </c>
      <c r="G176" s="272">
        <v>481</v>
      </c>
      <c r="H176" s="272">
        <v>506</v>
      </c>
      <c r="I176" s="272">
        <v>514</v>
      </c>
      <c r="J176" s="272">
        <v>518.5</v>
      </c>
      <c r="K176" s="271">
        <v>509.5</v>
      </c>
      <c r="L176" s="271">
        <v>497</v>
      </c>
      <c r="M176" s="271">
        <v>1.94174</v>
      </c>
      <c r="N176" s="1"/>
      <c r="O176" s="1"/>
    </row>
    <row r="177" spans="1:15" ht="12.75" customHeight="1">
      <c r="A177" s="30">
        <v>167</v>
      </c>
      <c r="B177" s="281" t="s">
        <v>107</v>
      </c>
      <c r="C177" s="271">
        <v>861.85</v>
      </c>
      <c r="D177" s="272">
        <v>857.76666666666677</v>
      </c>
      <c r="E177" s="272">
        <v>845.63333333333355</v>
      </c>
      <c r="F177" s="272">
        <v>829.41666666666674</v>
      </c>
      <c r="G177" s="272">
        <v>817.28333333333353</v>
      </c>
      <c r="H177" s="272">
        <v>873.98333333333358</v>
      </c>
      <c r="I177" s="272">
        <v>886.11666666666679</v>
      </c>
      <c r="J177" s="272">
        <v>902.3333333333336</v>
      </c>
      <c r="K177" s="271">
        <v>869.9</v>
      </c>
      <c r="L177" s="271">
        <v>841.55</v>
      </c>
      <c r="M177" s="271">
        <v>19.899010000000001</v>
      </c>
      <c r="N177" s="1"/>
      <c r="O177" s="1"/>
    </row>
    <row r="178" spans="1:15" ht="12.75" customHeight="1">
      <c r="A178" s="30">
        <v>168</v>
      </c>
      <c r="B178" s="281" t="s">
        <v>258</v>
      </c>
      <c r="C178" s="271">
        <v>444.65</v>
      </c>
      <c r="D178" s="272">
        <v>444.63333333333338</v>
      </c>
      <c r="E178" s="272">
        <v>442.16666666666674</v>
      </c>
      <c r="F178" s="272">
        <v>439.68333333333334</v>
      </c>
      <c r="G178" s="272">
        <v>437.2166666666667</v>
      </c>
      <c r="H178" s="272">
        <v>447.11666666666679</v>
      </c>
      <c r="I178" s="272">
        <v>449.58333333333337</v>
      </c>
      <c r="J178" s="272">
        <v>452.06666666666683</v>
      </c>
      <c r="K178" s="271">
        <v>447.1</v>
      </c>
      <c r="L178" s="271">
        <v>442.15</v>
      </c>
      <c r="M178" s="271">
        <v>0.61090999999999995</v>
      </c>
      <c r="N178" s="1"/>
      <c r="O178" s="1"/>
    </row>
    <row r="179" spans="1:15" ht="12.75" customHeight="1">
      <c r="A179" s="30">
        <v>169</v>
      </c>
      <c r="B179" s="281" t="s">
        <v>108</v>
      </c>
      <c r="C179" s="271">
        <v>1425.7</v>
      </c>
      <c r="D179" s="272">
        <v>1437.5666666666668</v>
      </c>
      <c r="E179" s="272">
        <v>1399.0333333333338</v>
      </c>
      <c r="F179" s="272">
        <v>1372.366666666667</v>
      </c>
      <c r="G179" s="272">
        <v>1333.8333333333339</v>
      </c>
      <c r="H179" s="272">
        <v>1464.2333333333336</v>
      </c>
      <c r="I179" s="272">
        <v>1502.7666666666669</v>
      </c>
      <c r="J179" s="272">
        <v>1529.4333333333334</v>
      </c>
      <c r="K179" s="271">
        <v>1476.1</v>
      </c>
      <c r="L179" s="271">
        <v>1410.9</v>
      </c>
      <c r="M179" s="271">
        <v>9.2536199999999997</v>
      </c>
      <c r="N179" s="1"/>
      <c r="O179" s="1"/>
    </row>
    <row r="180" spans="1:15" ht="12.75" customHeight="1">
      <c r="A180" s="30">
        <v>170</v>
      </c>
      <c r="B180" s="281" t="s">
        <v>109</v>
      </c>
      <c r="C180" s="271">
        <v>314.39999999999998</v>
      </c>
      <c r="D180" s="272">
        <v>314.88333333333333</v>
      </c>
      <c r="E180" s="272">
        <v>310.51666666666665</v>
      </c>
      <c r="F180" s="272">
        <v>306.63333333333333</v>
      </c>
      <c r="G180" s="272">
        <v>302.26666666666665</v>
      </c>
      <c r="H180" s="272">
        <v>318.76666666666665</v>
      </c>
      <c r="I180" s="272">
        <v>323.13333333333333</v>
      </c>
      <c r="J180" s="272">
        <v>327.01666666666665</v>
      </c>
      <c r="K180" s="271">
        <v>319.25</v>
      </c>
      <c r="L180" s="271">
        <v>311</v>
      </c>
      <c r="M180" s="271">
        <v>35.201309999999999</v>
      </c>
      <c r="N180" s="1"/>
      <c r="O180" s="1"/>
    </row>
    <row r="181" spans="1:15" ht="12.75" customHeight="1">
      <c r="A181" s="30">
        <v>171</v>
      </c>
      <c r="B181" s="281" t="s">
        <v>362</v>
      </c>
      <c r="C181" s="271">
        <v>435.05</v>
      </c>
      <c r="D181" s="272">
        <v>436.5333333333333</v>
      </c>
      <c r="E181" s="272">
        <v>426.56666666666661</v>
      </c>
      <c r="F181" s="272">
        <v>418.08333333333331</v>
      </c>
      <c r="G181" s="272">
        <v>408.11666666666662</v>
      </c>
      <c r="H181" s="272">
        <v>445.01666666666659</v>
      </c>
      <c r="I181" s="272">
        <v>454.98333333333329</v>
      </c>
      <c r="J181" s="272">
        <v>463.46666666666658</v>
      </c>
      <c r="K181" s="271">
        <v>446.5</v>
      </c>
      <c r="L181" s="271">
        <v>428.05</v>
      </c>
      <c r="M181" s="271">
        <v>4.8135300000000001</v>
      </c>
      <c r="N181" s="1"/>
      <c r="O181" s="1"/>
    </row>
    <row r="182" spans="1:15" ht="12.75" customHeight="1">
      <c r="A182" s="30">
        <v>172</v>
      </c>
      <c r="B182" s="281" t="s">
        <v>110</v>
      </c>
      <c r="C182" s="271">
        <v>1586.85</v>
      </c>
      <c r="D182" s="272">
        <v>1586.3333333333333</v>
      </c>
      <c r="E182" s="272">
        <v>1568.1166666666666</v>
      </c>
      <c r="F182" s="272">
        <v>1549.3833333333332</v>
      </c>
      <c r="G182" s="272">
        <v>1531.1666666666665</v>
      </c>
      <c r="H182" s="272">
        <v>1605.0666666666666</v>
      </c>
      <c r="I182" s="272">
        <v>1623.2833333333333</v>
      </c>
      <c r="J182" s="272">
        <v>1642.0166666666667</v>
      </c>
      <c r="K182" s="271">
        <v>1604.55</v>
      </c>
      <c r="L182" s="271">
        <v>1567.6</v>
      </c>
      <c r="M182" s="271">
        <v>5.3762699999999999</v>
      </c>
      <c r="N182" s="1"/>
      <c r="O182" s="1"/>
    </row>
    <row r="183" spans="1:15" ht="12.75" customHeight="1">
      <c r="A183" s="30">
        <v>173</v>
      </c>
      <c r="B183" s="281" t="s">
        <v>363</v>
      </c>
      <c r="C183" s="271">
        <v>514.79999999999995</v>
      </c>
      <c r="D183" s="272">
        <v>514.23333333333335</v>
      </c>
      <c r="E183" s="272">
        <v>503.51666666666665</v>
      </c>
      <c r="F183" s="272">
        <v>492.23333333333329</v>
      </c>
      <c r="G183" s="272">
        <v>481.51666666666659</v>
      </c>
      <c r="H183" s="272">
        <v>525.51666666666665</v>
      </c>
      <c r="I183" s="272">
        <v>536.23333333333335</v>
      </c>
      <c r="J183" s="272">
        <v>547.51666666666677</v>
      </c>
      <c r="K183" s="271">
        <v>524.95000000000005</v>
      </c>
      <c r="L183" s="271">
        <v>502.95</v>
      </c>
      <c r="M183" s="271">
        <v>9.9757700000000007</v>
      </c>
      <c r="N183" s="1"/>
      <c r="O183" s="1"/>
    </row>
    <row r="184" spans="1:15" ht="12.75" customHeight="1">
      <c r="A184" s="30">
        <v>174</v>
      </c>
      <c r="B184" s="281" t="s">
        <v>365</v>
      </c>
      <c r="C184" s="271">
        <v>1982.5</v>
      </c>
      <c r="D184" s="272">
        <v>1965.5</v>
      </c>
      <c r="E184" s="272">
        <v>1919</v>
      </c>
      <c r="F184" s="272">
        <v>1855.5</v>
      </c>
      <c r="G184" s="272">
        <v>1809</v>
      </c>
      <c r="H184" s="272">
        <v>2029</v>
      </c>
      <c r="I184" s="272">
        <v>2075.5</v>
      </c>
      <c r="J184" s="272">
        <v>2139</v>
      </c>
      <c r="K184" s="271">
        <v>2012</v>
      </c>
      <c r="L184" s="271">
        <v>1902</v>
      </c>
      <c r="M184" s="271">
        <v>2.5281500000000001</v>
      </c>
      <c r="N184" s="1"/>
      <c r="O184" s="1"/>
    </row>
    <row r="185" spans="1:15" ht="12.75" customHeight="1">
      <c r="A185" s="30">
        <v>175</v>
      </c>
      <c r="B185" s="281" t="s">
        <v>366</v>
      </c>
      <c r="C185" s="271">
        <v>793.4</v>
      </c>
      <c r="D185" s="272">
        <v>793.76666666666677</v>
      </c>
      <c r="E185" s="272">
        <v>777.63333333333355</v>
      </c>
      <c r="F185" s="272">
        <v>761.86666666666679</v>
      </c>
      <c r="G185" s="272">
        <v>745.73333333333358</v>
      </c>
      <c r="H185" s="272">
        <v>809.53333333333353</v>
      </c>
      <c r="I185" s="272">
        <v>825.66666666666674</v>
      </c>
      <c r="J185" s="272">
        <v>841.43333333333351</v>
      </c>
      <c r="K185" s="271">
        <v>809.9</v>
      </c>
      <c r="L185" s="271">
        <v>778</v>
      </c>
      <c r="M185" s="271">
        <v>4.4663199999999996</v>
      </c>
      <c r="N185" s="1"/>
      <c r="O185" s="1"/>
    </row>
    <row r="186" spans="1:15" ht="12.75" customHeight="1">
      <c r="A186" s="30">
        <v>176</v>
      </c>
      <c r="B186" s="281" t="s">
        <v>367</v>
      </c>
      <c r="C186" s="271">
        <v>297.14999999999998</v>
      </c>
      <c r="D186" s="272">
        <v>298.34999999999997</v>
      </c>
      <c r="E186" s="272">
        <v>292.79999999999995</v>
      </c>
      <c r="F186" s="272">
        <v>288.45</v>
      </c>
      <c r="G186" s="272">
        <v>282.89999999999998</v>
      </c>
      <c r="H186" s="272">
        <v>302.69999999999993</v>
      </c>
      <c r="I186" s="272">
        <v>308.25</v>
      </c>
      <c r="J186" s="272">
        <v>312.59999999999991</v>
      </c>
      <c r="K186" s="271">
        <v>303.89999999999998</v>
      </c>
      <c r="L186" s="271">
        <v>294</v>
      </c>
      <c r="M186" s="271">
        <v>1.7047300000000001</v>
      </c>
      <c r="N186" s="1"/>
      <c r="O186" s="1"/>
    </row>
    <row r="187" spans="1:15" ht="12.75" customHeight="1">
      <c r="A187" s="30">
        <v>177</v>
      </c>
      <c r="B187" s="281" t="s">
        <v>368</v>
      </c>
      <c r="C187" s="271">
        <v>3353.95</v>
      </c>
      <c r="D187" s="272">
        <v>3363.1166666666668</v>
      </c>
      <c r="E187" s="272">
        <v>3319.2333333333336</v>
      </c>
      <c r="F187" s="272">
        <v>3284.5166666666669</v>
      </c>
      <c r="G187" s="272">
        <v>3240.6333333333337</v>
      </c>
      <c r="H187" s="272">
        <v>3397.8333333333335</v>
      </c>
      <c r="I187" s="272">
        <v>3441.7166666666667</v>
      </c>
      <c r="J187" s="272">
        <v>3476.4333333333334</v>
      </c>
      <c r="K187" s="271">
        <v>3407</v>
      </c>
      <c r="L187" s="271">
        <v>3328.4</v>
      </c>
      <c r="M187" s="271">
        <v>1.05084</v>
      </c>
      <c r="N187" s="1"/>
      <c r="O187" s="1"/>
    </row>
    <row r="188" spans="1:15" ht="12.75" customHeight="1">
      <c r="A188" s="30">
        <v>178</v>
      </c>
      <c r="B188" s="281" t="s">
        <v>111</v>
      </c>
      <c r="C188" s="271">
        <v>462.85</v>
      </c>
      <c r="D188" s="272">
        <v>462.18333333333334</v>
      </c>
      <c r="E188" s="272">
        <v>456.66666666666669</v>
      </c>
      <c r="F188" s="272">
        <v>450.48333333333335</v>
      </c>
      <c r="G188" s="272">
        <v>444.9666666666667</v>
      </c>
      <c r="H188" s="272">
        <v>468.36666666666667</v>
      </c>
      <c r="I188" s="272">
        <v>473.88333333333333</v>
      </c>
      <c r="J188" s="272">
        <v>480.06666666666666</v>
      </c>
      <c r="K188" s="271">
        <v>467.7</v>
      </c>
      <c r="L188" s="271">
        <v>456</v>
      </c>
      <c r="M188" s="271">
        <v>11.022180000000001</v>
      </c>
      <c r="N188" s="1"/>
      <c r="O188" s="1"/>
    </row>
    <row r="189" spans="1:15" ht="12.75" customHeight="1">
      <c r="A189" s="30">
        <v>179</v>
      </c>
      <c r="B189" s="281" t="s">
        <v>369</v>
      </c>
      <c r="C189" s="271">
        <v>753.95</v>
      </c>
      <c r="D189" s="272">
        <v>746.85</v>
      </c>
      <c r="E189" s="272">
        <v>737.1</v>
      </c>
      <c r="F189" s="272">
        <v>720.25</v>
      </c>
      <c r="G189" s="272">
        <v>710.5</v>
      </c>
      <c r="H189" s="272">
        <v>763.7</v>
      </c>
      <c r="I189" s="272">
        <v>773.45</v>
      </c>
      <c r="J189" s="272">
        <v>790.30000000000007</v>
      </c>
      <c r="K189" s="271">
        <v>756.6</v>
      </c>
      <c r="L189" s="271">
        <v>730</v>
      </c>
      <c r="M189" s="271">
        <v>17.726189999999999</v>
      </c>
      <c r="N189" s="1"/>
      <c r="O189" s="1"/>
    </row>
    <row r="190" spans="1:15" ht="12.75" customHeight="1">
      <c r="A190" s="30">
        <v>180</v>
      </c>
      <c r="B190" s="281" t="s">
        <v>370</v>
      </c>
      <c r="C190" s="271">
        <v>80.95</v>
      </c>
      <c r="D190" s="272">
        <v>81.783333333333331</v>
      </c>
      <c r="E190" s="272">
        <v>79.766666666666666</v>
      </c>
      <c r="F190" s="272">
        <v>78.583333333333329</v>
      </c>
      <c r="G190" s="272">
        <v>76.566666666666663</v>
      </c>
      <c r="H190" s="272">
        <v>82.966666666666669</v>
      </c>
      <c r="I190" s="272">
        <v>84.98333333333332</v>
      </c>
      <c r="J190" s="272">
        <v>86.166666666666671</v>
      </c>
      <c r="K190" s="271">
        <v>83.8</v>
      </c>
      <c r="L190" s="271">
        <v>80.599999999999994</v>
      </c>
      <c r="M190" s="271">
        <v>24.444559999999999</v>
      </c>
      <c r="N190" s="1"/>
      <c r="O190" s="1"/>
    </row>
    <row r="191" spans="1:15" ht="12.75" customHeight="1">
      <c r="A191" s="30">
        <v>181</v>
      </c>
      <c r="B191" s="281" t="s">
        <v>371</v>
      </c>
      <c r="C191" s="271">
        <v>161.55000000000001</v>
      </c>
      <c r="D191" s="272">
        <v>162.96666666666667</v>
      </c>
      <c r="E191" s="272">
        <v>158.58333333333334</v>
      </c>
      <c r="F191" s="272">
        <v>155.61666666666667</v>
      </c>
      <c r="G191" s="272">
        <v>151.23333333333335</v>
      </c>
      <c r="H191" s="272">
        <v>165.93333333333334</v>
      </c>
      <c r="I191" s="272">
        <v>170.31666666666666</v>
      </c>
      <c r="J191" s="272">
        <v>173.28333333333333</v>
      </c>
      <c r="K191" s="271">
        <v>167.35</v>
      </c>
      <c r="L191" s="271">
        <v>160</v>
      </c>
      <c r="M191" s="271">
        <v>30.303899999999999</v>
      </c>
      <c r="N191" s="1"/>
      <c r="O191" s="1"/>
    </row>
    <row r="192" spans="1:15" ht="12.75" customHeight="1">
      <c r="A192" s="30">
        <v>182</v>
      </c>
      <c r="B192" s="281" t="s">
        <v>259</v>
      </c>
      <c r="C192" s="271">
        <v>239.85</v>
      </c>
      <c r="D192" s="272">
        <v>239</v>
      </c>
      <c r="E192" s="272">
        <v>236.5</v>
      </c>
      <c r="F192" s="272">
        <v>233.15</v>
      </c>
      <c r="G192" s="272">
        <v>230.65</v>
      </c>
      <c r="H192" s="272">
        <v>242.35</v>
      </c>
      <c r="I192" s="272">
        <v>244.85</v>
      </c>
      <c r="J192" s="272">
        <v>248.2</v>
      </c>
      <c r="K192" s="271">
        <v>241.5</v>
      </c>
      <c r="L192" s="271">
        <v>235.65</v>
      </c>
      <c r="M192" s="271">
        <v>7.9120999999999997</v>
      </c>
      <c r="N192" s="1"/>
      <c r="O192" s="1"/>
    </row>
    <row r="193" spans="1:15" ht="12.75" customHeight="1">
      <c r="A193" s="30">
        <v>183</v>
      </c>
      <c r="B193" s="281" t="s">
        <v>373</v>
      </c>
      <c r="C193" s="271">
        <v>1278.5999999999999</v>
      </c>
      <c r="D193" s="272">
        <v>1284.8833333333332</v>
      </c>
      <c r="E193" s="272">
        <v>1266.7666666666664</v>
      </c>
      <c r="F193" s="272">
        <v>1254.9333333333332</v>
      </c>
      <c r="G193" s="272">
        <v>1236.8166666666664</v>
      </c>
      <c r="H193" s="272">
        <v>1296.7166666666665</v>
      </c>
      <c r="I193" s="272">
        <v>1314.8333333333333</v>
      </c>
      <c r="J193" s="272">
        <v>1326.6666666666665</v>
      </c>
      <c r="K193" s="271">
        <v>1303</v>
      </c>
      <c r="L193" s="271">
        <v>1273.05</v>
      </c>
      <c r="M193" s="271">
        <v>3.0941100000000001</v>
      </c>
      <c r="N193" s="1"/>
      <c r="O193" s="1"/>
    </row>
    <row r="194" spans="1:15" ht="12.75" customHeight="1">
      <c r="A194" s="30">
        <v>184</v>
      </c>
      <c r="B194" s="281" t="s">
        <v>113</v>
      </c>
      <c r="C194" s="271">
        <v>957.2</v>
      </c>
      <c r="D194" s="272">
        <v>956.35</v>
      </c>
      <c r="E194" s="272">
        <v>950.90000000000009</v>
      </c>
      <c r="F194" s="272">
        <v>944.6</v>
      </c>
      <c r="G194" s="272">
        <v>939.15000000000009</v>
      </c>
      <c r="H194" s="272">
        <v>962.65000000000009</v>
      </c>
      <c r="I194" s="272">
        <v>968.10000000000014</v>
      </c>
      <c r="J194" s="272">
        <v>974.40000000000009</v>
      </c>
      <c r="K194" s="271">
        <v>961.8</v>
      </c>
      <c r="L194" s="271">
        <v>950.05</v>
      </c>
      <c r="M194" s="271">
        <v>41.19614</v>
      </c>
      <c r="N194" s="1"/>
      <c r="O194" s="1"/>
    </row>
    <row r="195" spans="1:15" ht="12.75" customHeight="1">
      <c r="A195" s="30">
        <v>185</v>
      </c>
      <c r="B195" s="281" t="s">
        <v>115</v>
      </c>
      <c r="C195" s="271">
        <v>2001.55</v>
      </c>
      <c r="D195" s="272">
        <v>2007.5166666666667</v>
      </c>
      <c r="E195" s="272">
        <v>1983.0333333333333</v>
      </c>
      <c r="F195" s="272">
        <v>1964.5166666666667</v>
      </c>
      <c r="G195" s="272">
        <v>1940.0333333333333</v>
      </c>
      <c r="H195" s="272">
        <v>2026.0333333333333</v>
      </c>
      <c r="I195" s="272">
        <v>2050.5166666666664</v>
      </c>
      <c r="J195" s="272">
        <v>2069.0333333333333</v>
      </c>
      <c r="K195" s="271">
        <v>2032</v>
      </c>
      <c r="L195" s="271">
        <v>1989</v>
      </c>
      <c r="M195" s="271">
        <v>5.3832000000000004</v>
      </c>
      <c r="N195" s="1"/>
      <c r="O195" s="1"/>
    </row>
    <row r="196" spans="1:15" ht="12.75" customHeight="1">
      <c r="A196" s="30">
        <v>186</v>
      </c>
      <c r="B196" s="281" t="s">
        <v>116</v>
      </c>
      <c r="C196" s="271">
        <v>1433.6</v>
      </c>
      <c r="D196" s="272">
        <v>1428.7833333333335</v>
      </c>
      <c r="E196" s="272">
        <v>1421.8166666666671</v>
      </c>
      <c r="F196" s="272">
        <v>1410.0333333333335</v>
      </c>
      <c r="G196" s="272">
        <v>1403.0666666666671</v>
      </c>
      <c r="H196" s="272">
        <v>1440.5666666666671</v>
      </c>
      <c r="I196" s="272">
        <v>1447.5333333333338</v>
      </c>
      <c r="J196" s="272">
        <v>1459.3166666666671</v>
      </c>
      <c r="K196" s="271">
        <v>1435.75</v>
      </c>
      <c r="L196" s="271">
        <v>1417</v>
      </c>
      <c r="M196" s="271">
        <v>54.877490000000002</v>
      </c>
      <c r="N196" s="1"/>
      <c r="O196" s="1"/>
    </row>
    <row r="197" spans="1:15" ht="12.75" customHeight="1">
      <c r="A197" s="30">
        <v>187</v>
      </c>
      <c r="B197" s="281" t="s">
        <v>117</v>
      </c>
      <c r="C197" s="271">
        <v>535.35</v>
      </c>
      <c r="D197" s="272">
        <v>534.13333333333333</v>
      </c>
      <c r="E197" s="272">
        <v>527.7166666666667</v>
      </c>
      <c r="F197" s="272">
        <v>520.08333333333337</v>
      </c>
      <c r="G197" s="272">
        <v>513.66666666666674</v>
      </c>
      <c r="H197" s="272">
        <v>541.76666666666665</v>
      </c>
      <c r="I197" s="272">
        <v>548.18333333333339</v>
      </c>
      <c r="J197" s="272">
        <v>555.81666666666661</v>
      </c>
      <c r="K197" s="271">
        <v>540.54999999999995</v>
      </c>
      <c r="L197" s="271">
        <v>526.5</v>
      </c>
      <c r="M197" s="271">
        <v>41.520180000000003</v>
      </c>
      <c r="N197" s="1"/>
      <c r="O197" s="1"/>
    </row>
    <row r="198" spans="1:15" ht="12.75" customHeight="1">
      <c r="A198" s="30">
        <v>188</v>
      </c>
      <c r="B198" s="281" t="s">
        <v>374</v>
      </c>
      <c r="C198" s="271">
        <v>66.75</v>
      </c>
      <c r="D198" s="272">
        <v>67.2</v>
      </c>
      <c r="E198" s="272">
        <v>65.95</v>
      </c>
      <c r="F198" s="272">
        <v>65.150000000000006</v>
      </c>
      <c r="G198" s="272">
        <v>63.900000000000006</v>
      </c>
      <c r="H198" s="272">
        <v>68</v>
      </c>
      <c r="I198" s="272">
        <v>69.25</v>
      </c>
      <c r="J198" s="272">
        <v>70.05</v>
      </c>
      <c r="K198" s="271">
        <v>68.45</v>
      </c>
      <c r="L198" s="271">
        <v>66.400000000000006</v>
      </c>
      <c r="M198" s="271">
        <v>51.566220000000001</v>
      </c>
      <c r="N198" s="1"/>
      <c r="O198" s="1"/>
    </row>
    <row r="199" spans="1:15" ht="12.75" customHeight="1">
      <c r="A199" s="30">
        <v>189</v>
      </c>
      <c r="B199" s="281" t="s">
        <v>855</v>
      </c>
      <c r="C199" s="271">
        <v>3116.95</v>
      </c>
      <c r="D199" s="272">
        <v>3116.15</v>
      </c>
      <c r="E199" s="272">
        <v>3090.8</v>
      </c>
      <c r="F199" s="272">
        <v>3064.65</v>
      </c>
      <c r="G199" s="272">
        <v>3039.3</v>
      </c>
      <c r="H199" s="272">
        <v>3142.3</v>
      </c>
      <c r="I199" s="272">
        <v>3167.6499999999996</v>
      </c>
      <c r="J199" s="272">
        <v>3193.8</v>
      </c>
      <c r="K199" s="271">
        <v>3141.5</v>
      </c>
      <c r="L199" s="271">
        <v>3090</v>
      </c>
      <c r="M199" s="271">
        <v>0.1573</v>
      </c>
      <c r="N199" s="1"/>
      <c r="O199" s="1"/>
    </row>
    <row r="200" spans="1:15" ht="12.75" customHeight="1">
      <c r="A200" s="30">
        <v>190</v>
      </c>
      <c r="B200" s="281" t="s">
        <v>375</v>
      </c>
      <c r="C200" s="271">
        <v>973.55</v>
      </c>
      <c r="D200" s="272">
        <v>978.7833333333333</v>
      </c>
      <c r="E200" s="272">
        <v>959.76666666666665</v>
      </c>
      <c r="F200" s="272">
        <v>945.98333333333335</v>
      </c>
      <c r="G200" s="272">
        <v>926.9666666666667</v>
      </c>
      <c r="H200" s="272">
        <v>992.56666666666661</v>
      </c>
      <c r="I200" s="272">
        <v>1011.5833333333333</v>
      </c>
      <c r="J200" s="272">
        <v>1025.3666666666666</v>
      </c>
      <c r="K200" s="271">
        <v>997.8</v>
      </c>
      <c r="L200" s="271">
        <v>965</v>
      </c>
      <c r="M200" s="271">
        <v>4.8833599999999997</v>
      </c>
      <c r="N200" s="1"/>
      <c r="O200" s="1"/>
    </row>
    <row r="201" spans="1:15" ht="12.75" customHeight="1">
      <c r="A201" s="30">
        <v>191</v>
      </c>
      <c r="B201" s="281" t="s">
        <v>797</v>
      </c>
      <c r="C201" s="271">
        <v>17.3</v>
      </c>
      <c r="D201" s="272">
        <v>17.383333333333333</v>
      </c>
      <c r="E201" s="272">
        <v>17.066666666666666</v>
      </c>
      <c r="F201" s="272">
        <v>16.833333333333332</v>
      </c>
      <c r="G201" s="272">
        <v>16.516666666666666</v>
      </c>
      <c r="H201" s="272">
        <v>17.616666666666667</v>
      </c>
      <c r="I201" s="272">
        <v>17.93333333333333</v>
      </c>
      <c r="J201" s="272">
        <v>18.166666666666668</v>
      </c>
      <c r="K201" s="271">
        <v>17.7</v>
      </c>
      <c r="L201" s="271">
        <v>17.149999999999999</v>
      </c>
      <c r="M201" s="271">
        <v>9.5483100000000007</v>
      </c>
      <c r="N201" s="1"/>
      <c r="O201" s="1"/>
    </row>
    <row r="202" spans="1:15" ht="12.75" customHeight="1">
      <c r="A202" s="30">
        <v>192</v>
      </c>
      <c r="B202" s="281" t="s">
        <v>376</v>
      </c>
      <c r="C202" s="271">
        <v>1001.85</v>
      </c>
      <c r="D202" s="272">
        <v>1007.0666666666666</v>
      </c>
      <c r="E202" s="272">
        <v>986.13333333333321</v>
      </c>
      <c r="F202" s="272">
        <v>970.41666666666663</v>
      </c>
      <c r="G202" s="272">
        <v>949.48333333333323</v>
      </c>
      <c r="H202" s="272">
        <v>1022.7833333333332</v>
      </c>
      <c r="I202" s="272">
        <v>1043.7166666666667</v>
      </c>
      <c r="J202" s="272">
        <v>1059.4333333333332</v>
      </c>
      <c r="K202" s="271">
        <v>1028</v>
      </c>
      <c r="L202" s="271">
        <v>991.35</v>
      </c>
      <c r="M202" s="271">
        <v>0.34440999999999999</v>
      </c>
      <c r="N202" s="1"/>
      <c r="O202" s="1"/>
    </row>
    <row r="203" spans="1:15" ht="12.75" customHeight="1">
      <c r="A203" s="30">
        <v>193</v>
      </c>
      <c r="B203" s="281" t="s">
        <v>112</v>
      </c>
      <c r="C203" s="271">
        <v>1279.45</v>
      </c>
      <c r="D203" s="272">
        <v>1282.6333333333332</v>
      </c>
      <c r="E203" s="272">
        <v>1261.5166666666664</v>
      </c>
      <c r="F203" s="272">
        <v>1243.5833333333333</v>
      </c>
      <c r="G203" s="272">
        <v>1222.4666666666665</v>
      </c>
      <c r="H203" s="272">
        <v>1300.5666666666664</v>
      </c>
      <c r="I203" s="272">
        <v>1321.6833333333332</v>
      </c>
      <c r="J203" s="272">
        <v>1339.6166666666663</v>
      </c>
      <c r="K203" s="271">
        <v>1303.75</v>
      </c>
      <c r="L203" s="271">
        <v>1264.7</v>
      </c>
      <c r="M203" s="271">
        <v>9.1278000000000006</v>
      </c>
      <c r="N203" s="1"/>
      <c r="O203" s="1"/>
    </row>
    <row r="204" spans="1:15" ht="12.75" customHeight="1">
      <c r="A204" s="30">
        <v>194</v>
      </c>
      <c r="B204" s="281" t="s">
        <v>378</v>
      </c>
      <c r="C204" s="271">
        <v>105.95</v>
      </c>
      <c r="D204" s="272">
        <v>106.68333333333334</v>
      </c>
      <c r="E204" s="272">
        <v>103.51666666666668</v>
      </c>
      <c r="F204" s="272">
        <v>101.08333333333334</v>
      </c>
      <c r="G204" s="272">
        <v>97.916666666666686</v>
      </c>
      <c r="H204" s="272">
        <v>109.11666666666667</v>
      </c>
      <c r="I204" s="272">
        <v>112.28333333333333</v>
      </c>
      <c r="J204" s="272">
        <v>114.71666666666667</v>
      </c>
      <c r="K204" s="271">
        <v>109.85</v>
      </c>
      <c r="L204" s="271">
        <v>104.25</v>
      </c>
      <c r="M204" s="271">
        <v>40.408769999999997</v>
      </c>
      <c r="N204" s="1"/>
      <c r="O204" s="1"/>
    </row>
    <row r="205" spans="1:15" ht="12.75" customHeight="1">
      <c r="A205" s="30">
        <v>195</v>
      </c>
      <c r="B205" s="281" t="s">
        <v>118</v>
      </c>
      <c r="C205" s="271">
        <v>2801.9</v>
      </c>
      <c r="D205" s="272">
        <v>2786.3666666666668</v>
      </c>
      <c r="E205" s="272">
        <v>2764.9333333333334</v>
      </c>
      <c r="F205" s="272">
        <v>2727.9666666666667</v>
      </c>
      <c r="G205" s="272">
        <v>2706.5333333333333</v>
      </c>
      <c r="H205" s="272">
        <v>2823.3333333333335</v>
      </c>
      <c r="I205" s="272">
        <v>2844.7666666666669</v>
      </c>
      <c r="J205" s="272">
        <v>2881.7333333333336</v>
      </c>
      <c r="K205" s="271">
        <v>2807.8</v>
      </c>
      <c r="L205" s="271">
        <v>2749.4</v>
      </c>
      <c r="M205" s="271">
        <v>6.0031400000000001</v>
      </c>
      <c r="N205" s="1"/>
      <c r="O205" s="1"/>
    </row>
    <row r="206" spans="1:15" ht="12.75" customHeight="1">
      <c r="A206" s="30">
        <v>196</v>
      </c>
      <c r="B206" s="281" t="s">
        <v>788</v>
      </c>
      <c r="C206" s="271">
        <v>265.89999999999998</v>
      </c>
      <c r="D206" s="272">
        <v>267.23333333333335</v>
      </c>
      <c r="E206" s="272">
        <v>261.36666666666667</v>
      </c>
      <c r="F206" s="272">
        <v>256.83333333333331</v>
      </c>
      <c r="G206" s="272">
        <v>250.96666666666664</v>
      </c>
      <c r="H206" s="272">
        <v>271.76666666666671</v>
      </c>
      <c r="I206" s="272">
        <v>277.63333333333338</v>
      </c>
      <c r="J206" s="272">
        <v>282.16666666666674</v>
      </c>
      <c r="K206" s="271">
        <v>273.10000000000002</v>
      </c>
      <c r="L206" s="271">
        <v>262.7</v>
      </c>
      <c r="M206" s="271">
        <v>3.0514600000000001</v>
      </c>
      <c r="N206" s="1"/>
      <c r="O206" s="1"/>
    </row>
    <row r="207" spans="1:15" ht="12.75" customHeight="1">
      <c r="A207" s="30">
        <v>197</v>
      </c>
      <c r="B207" s="281" t="s">
        <v>120</v>
      </c>
      <c r="C207" s="271">
        <v>414.25</v>
      </c>
      <c r="D207" s="272">
        <v>415.45</v>
      </c>
      <c r="E207" s="272">
        <v>408.4</v>
      </c>
      <c r="F207" s="272">
        <v>402.55</v>
      </c>
      <c r="G207" s="272">
        <v>395.5</v>
      </c>
      <c r="H207" s="272">
        <v>421.29999999999995</v>
      </c>
      <c r="I207" s="272">
        <v>428.35</v>
      </c>
      <c r="J207" s="272">
        <v>434.19999999999993</v>
      </c>
      <c r="K207" s="271">
        <v>422.5</v>
      </c>
      <c r="L207" s="271">
        <v>409.6</v>
      </c>
      <c r="M207" s="271">
        <v>68.835300000000004</v>
      </c>
      <c r="N207" s="1"/>
      <c r="O207" s="1"/>
    </row>
    <row r="208" spans="1:15" ht="12.75" customHeight="1">
      <c r="A208" s="30">
        <v>198</v>
      </c>
      <c r="B208" s="281" t="s">
        <v>798</v>
      </c>
      <c r="C208" s="271">
        <v>1319.55</v>
      </c>
      <c r="D208" s="272">
        <v>1311.8833333333334</v>
      </c>
      <c r="E208" s="272">
        <v>1299.8166666666668</v>
      </c>
      <c r="F208" s="272">
        <v>1280.0833333333335</v>
      </c>
      <c r="G208" s="272">
        <v>1268.0166666666669</v>
      </c>
      <c r="H208" s="272">
        <v>1331.6166666666668</v>
      </c>
      <c r="I208" s="272">
        <v>1343.6833333333334</v>
      </c>
      <c r="J208" s="272">
        <v>1363.4166666666667</v>
      </c>
      <c r="K208" s="271">
        <v>1323.95</v>
      </c>
      <c r="L208" s="271">
        <v>1292.1500000000001</v>
      </c>
      <c r="M208" s="271">
        <v>1.48858</v>
      </c>
      <c r="N208" s="1"/>
      <c r="O208" s="1"/>
    </row>
    <row r="209" spans="1:15" ht="12.75" customHeight="1">
      <c r="A209" s="30">
        <v>199</v>
      </c>
      <c r="B209" s="281" t="s">
        <v>260</v>
      </c>
      <c r="C209" s="271">
        <v>2024.9</v>
      </c>
      <c r="D209" s="272">
        <v>2031.4000000000003</v>
      </c>
      <c r="E209" s="272">
        <v>1996.5000000000005</v>
      </c>
      <c r="F209" s="272">
        <v>1968.1000000000001</v>
      </c>
      <c r="G209" s="272">
        <v>1933.2000000000003</v>
      </c>
      <c r="H209" s="272">
        <v>2059.8000000000006</v>
      </c>
      <c r="I209" s="272">
        <v>2094.7000000000007</v>
      </c>
      <c r="J209" s="272">
        <v>2123.1000000000008</v>
      </c>
      <c r="K209" s="271">
        <v>2066.3000000000002</v>
      </c>
      <c r="L209" s="271">
        <v>2003</v>
      </c>
      <c r="M209" s="271">
        <v>5.8238899999999996</v>
      </c>
      <c r="N209" s="1"/>
      <c r="O209" s="1"/>
    </row>
    <row r="210" spans="1:15" ht="12.75" customHeight="1">
      <c r="A210" s="30">
        <v>200</v>
      </c>
      <c r="B210" s="281" t="s">
        <v>379</v>
      </c>
      <c r="C210" s="271">
        <v>104.6</v>
      </c>
      <c r="D210" s="272">
        <v>104.16666666666667</v>
      </c>
      <c r="E210" s="272">
        <v>102.73333333333335</v>
      </c>
      <c r="F210" s="272">
        <v>100.86666666666667</v>
      </c>
      <c r="G210" s="272">
        <v>99.433333333333351</v>
      </c>
      <c r="H210" s="272">
        <v>106.03333333333335</v>
      </c>
      <c r="I210" s="272">
        <v>107.46666666666665</v>
      </c>
      <c r="J210" s="272">
        <v>109.33333333333334</v>
      </c>
      <c r="K210" s="271">
        <v>105.6</v>
      </c>
      <c r="L210" s="271">
        <v>102.3</v>
      </c>
      <c r="M210" s="271">
        <v>25.581579999999999</v>
      </c>
      <c r="N210" s="1"/>
      <c r="O210" s="1"/>
    </row>
    <row r="211" spans="1:15" ht="12.75" customHeight="1">
      <c r="A211" s="30">
        <v>201</v>
      </c>
      <c r="B211" s="281" t="s">
        <v>121</v>
      </c>
      <c r="C211" s="271">
        <v>244.05</v>
      </c>
      <c r="D211" s="272">
        <v>244.98333333333335</v>
      </c>
      <c r="E211" s="272">
        <v>241.06666666666669</v>
      </c>
      <c r="F211" s="272">
        <v>238.08333333333334</v>
      </c>
      <c r="G211" s="272">
        <v>234.16666666666669</v>
      </c>
      <c r="H211" s="272">
        <v>247.9666666666667</v>
      </c>
      <c r="I211" s="272">
        <v>251.88333333333333</v>
      </c>
      <c r="J211" s="272">
        <v>254.8666666666667</v>
      </c>
      <c r="K211" s="271">
        <v>248.9</v>
      </c>
      <c r="L211" s="271">
        <v>242</v>
      </c>
      <c r="M211" s="271">
        <v>50.851689999999998</v>
      </c>
      <c r="N211" s="1"/>
      <c r="O211" s="1"/>
    </row>
    <row r="212" spans="1:15" ht="12.75" customHeight="1">
      <c r="A212" s="30">
        <v>202</v>
      </c>
      <c r="B212" s="281" t="s">
        <v>122</v>
      </c>
      <c r="C212" s="271">
        <v>2626.35</v>
      </c>
      <c r="D212" s="272">
        <v>2629.4166666666665</v>
      </c>
      <c r="E212" s="272">
        <v>2594.833333333333</v>
      </c>
      <c r="F212" s="272">
        <v>2563.3166666666666</v>
      </c>
      <c r="G212" s="272">
        <v>2528.7333333333331</v>
      </c>
      <c r="H212" s="272">
        <v>2660.9333333333329</v>
      </c>
      <c r="I212" s="272">
        <v>2695.516666666666</v>
      </c>
      <c r="J212" s="272">
        <v>2727.0333333333328</v>
      </c>
      <c r="K212" s="271">
        <v>2664</v>
      </c>
      <c r="L212" s="271">
        <v>2597.9</v>
      </c>
      <c r="M212" s="271">
        <v>17.679040000000001</v>
      </c>
      <c r="N212" s="1"/>
      <c r="O212" s="1"/>
    </row>
    <row r="213" spans="1:15" ht="12.75" customHeight="1">
      <c r="A213" s="30">
        <v>203</v>
      </c>
      <c r="B213" s="281" t="s">
        <v>261</v>
      </c>
      <c r="C213" s="271">
        <v>269.39999999999998</v>
      </c>
      <c r="D213" s="272">
        <v>270.16666666666669</v>
      </c>
      <c r="E213" s="272">
        <v>267.33333333333337</v>
      </c>
      <c r="F213" s="272">
        <v>265.26666666666671</v>
      </c>
      <c r="G213" s="272">
        <v>262.43333333333339</v>
      </c>
      <c r="H213" s="272">
        <v>272.23333333333335</v>
      </c>
      <c r="I213" s="272">
        <v>275.06666666666672</v>
      </c>
      <c r="J213" s="272">
        <v>277.13333333333333</v>
      </c>
      <c r="K213" s="271">
        <v>273</v>
      </c>
      <c r="L213" s="271">
        <v>268.10000000000002</v>
      </c>
      <c r="M213" s="271">
        <v>3.1302099999999999</v>
      </c>
      <c r="N213" s="1"/>
      <c r="O213" s="1"/>
    </row>
    <row r="214" spans="1:15" ht="12.75" customHeight="1">
      <c r="A214" s="30">
        <v>204</v>
      </c>
      <c r="B214" s="281" t="s">
        <v>289</v>
      </c>
      <c r="C214" s="271">
        <v>3323.05</v>
      </c>
      <c r="D214" s="272">
        <v>3357.9</v>
      </c>
      <c r="E214" s="272">
        <v>3267.55</v>
      </c>
      <c r="F214" s="272">
        <v>3212.05</v>
      </c>
      <c r="G214" s="272">
        <v>3121.7000000000003</v>
      </c>
      <c r="H214" s="272">
        <v>3413.4</v>
      </c>
      <c r="I214" s="272">
        <v>3503.7499999999995</v>
      </c>
      <c r="J214" s="272">
        <v>3559.25</v>
      </c>
      <c r="K214" s="271">
        <v>3448.25</v>
      </c>
      <c r="L214" s="271">
        <v>3302.4</v>
      </c>
      <c r="M214" s="271">
        <v>0.38640000000000002</v>
      </c>
      <c r="N214" s="1"/>
      <c r="O214" s="1"/>
    </row>
    <row r="215" spans="1:15" ht="12.75" customHeight="1">
      <c r="A215" s="30">
        <v>205</v>
      </c>
      <c r="B215" s="281" t="s">
        <v>799</v>
      </c>
      <c r="C215" s="271">
        <v>856.7</v>
      </c>
      <c r="D215" s="272">
        <v>858.56666666666661</v>
      </c>
      <c r="E215" s="272">
        <v>848.38333333333321</v>
      </c>
      <c r="F215" s="272">
        <v>840.06666666666661</v>
      </c>
      <c r="G215" s="272">
        <v>829.88333333333321</v>
      </c>
      <c r="H215" s="272">
        <v>866.88333333333321</v>
      </c>
      <c r="I215" s="272">
        <v>877.06666666666661</v>
      </c>
      <c r="J215" s="272">
        <v>885.38333333333321</v>
      </c>
      <c r="K215" s="271">
        <v>868.75</v>
      </c>
      <c r="L215" s="271">
        <v>850.25</v>
      </c>
      <c r="M215" s="271">
        <v>0.44480999999999998</v>
      </c>
      <c r="N215" s="1"/>
      <c r="O215" s="1"/>
    </row>
    <row r="216" spans="1:15" ht="12.75" customHeight="1">
      <c r="A216" s="30">
        <v>206</v>
      </c>
      <c r="B216" s="281" t="s">
        <v>380</v>
      </c>
      <c r="C216" s="271">
        <v>40321.599999999999</v>
      </c>
      <c r="D216" s="272">
        <v>40775.383333333331</v>
      </c>
      <c r="E216" s="272">
        <v>39582.816666666666</v>
      </c>
      <c r="F216" s="272">
        <v>38844.033333333333</v>
      </c>
      <c r="G216" s="272">
        <v>37651.466666666667</v>
      </c>
      <c r="H216" s="272">
        <v>41514.166666666664</v>
      </c>
      <c r="I216" s="272">
        <v>42706.73333333333</v>
      </c>
      <c r="J216" s="272">
        <v>43445.516666666663</v>
      </c>
      <c r="K216" s="271">
        <v>41967.95</v>
      </c>
      <c r="L216" s="271">
        <v>40036.6</v>
      </c>
      <c r="M216" s="271">
        <v>4.3189999999999999E-2</v>
      </c>
      <c r="N216" s="1"/>
      <c r="O216" s="1"/>
    </row>
    <row r="217" spans="1:15" ht="12.75" customHeight="1">
      <c r="A217" s="30">
        <v>207</v>
      </c>
      <c r="B217" s="281" t="s">
        <v>381</v>
      </c>
      <c r="C217" s="271">
        <v>37.450000000000003</v>
      </c>
      <c r="D217" s="272">
        <v>37.566666666666663</v>
      </c>
      <c r="E217" s="272">
        <v>37.233333333333327</v>
      </c>
      <c r="F217" s="272">
        <v>37.016666666666666</v>
      </c>
      <c r="G217" s="272">
        <v>36.68333333333333</v>
      </c>
      <c r="H217" s="272">
        <v>37.783333333333324</v>
      </c>
      <c r="I217" s="272">
        <v>38.116666666666667</v>
      </c>
      <c r="J217" s="272">
        <v>38.333333333333321</v>
      </c>
      <c r="K217" s="271">
        <v>37.9</v>
      </c>
      <c r="L217" s="271">
        <v>37.35</v>
      </c>
      <c r="M217" s="271">
        <v>10.94333</v>
      </c>
      <c r="N217" s="1"/>
      <c r="O217" s="1"/>
    </row>
    <row r="218" spans="1:15" ht="12.75" customHeight="1">
      <c r="A218" s="30">
        <v>208</v>
      </c>
      <c r="B218" s="281" t="s">
        <v>114</v>
      </c>
      <c r="C218" s="271">
        <v>2368.4</v>
      </c>
      <c r="D218" s="272">
        <v>2355.7999999999997</v>
      </c>
      <c r="E218" s="272">
        <v>2337.5999999999995</v>
      </c>
      <c r="F218" s="272">
        <v>2306.7999999999997</v>
      </c>
      <c r="G218" s="272">
        <v>2288.5999999999995</v>
      </c>
      <c r="H218" s="272">
        <v>2386.5999999999995</v>
      </c>
      <c r="I218" s="272">
        <v>2404.7999999999993</v>
      </c>
      <c r="J218" s="272">
        <v>2435.5999999999995</v>
      </c>
      <c r="K218" s="271">
        <v>2374</v>
      </c>
      <c r="L218" s="271">
        <v>2325</v>
      </c>
      <c r="M218" s="271">
        <v>27.38937</v>
      </c>
      <c r="N218" s="1"/>
      <c r="O218" s="1"/>
    </row>
    <row r="219" spans="1:15" ht="12.75" customHeight="1">
      <c r="A219" s="30">
        <v>209</v>
      </c>
      <c r="B219" s="281" t="s">
        <v>124</v>
      </c>
      <c r="C219" s="271">
        <v>824.8</v>
      </c>
      <c r="D219" s="272">
        <v>821.44999999999993</v>
      </c>
      <c r="E219" s="272">
        <v>814.89999999999986</v>
      </c>
      <c r="F219" s="272">
        <v>804.99999999999989</v>
      </c>
      <c r="G219" s="272">
        <v>798.44999999999982</v>
      </c>
      <c r="H219" s="272">
        <v>831.34999999999991</v>
      </c>
      <c r="I219" s="272">
        <v>837.89999999999986</v>
      </c>
      <c r="J219" s="272">
        <v>847.8</v>
      </c>
      <c r="K219" s="271">
        <v>828</v>
      </c>
      <c r="L219" s="271">
        <v>811.55</v>
      </c>
      <c r="M219" s="271">
        <v>110.73975</v>
      </c>
      <c r="N219" s="1"/>
      <c r="O219" s="1"/>
    </row>
    <row r="220" spans="1:15" ht="12.75" customHeight="1">
      <c r="A220" s="30">
        <v>210</v>
      </c>
      <c r="B220" s="281" t="s">
        <v>125</v>
      </c>
      <c r="C220" s="271">
        <v>1229.55</v>
      </c>
      <c r="D220" s="272">
        <v>1230</v>
      </c>
      <c r="E220" s="272">
        <v>1212.8499999999999</v>
      </c>
      <c r="F220" s="272">
        <v>1196.1499999999999</v>
      </c>
      <c r="G220" s="272">
        <v>1178.9999999999998</v>
      </c>
      <c r="H220" s="272">
        <v>1246.7</v>
      </c>
      <c r="I220" s="272">
        <v>1263.8500000000001</v>
      </c>
      <c r="J220" s="272">
        <v>1280.5500000000002</v>
      </c>
      <c r="K220" s="271">
        <v>1247.1500000000001</v>
      </c>
      <c r="L220" s="271">
        <v>1213.3</v>
      </c>
      <c r="M220" s="271">
        <v>2.8511600000000001</v>
      </c>
      <c r="N220" s="1"/>
      <c r="O220" s="1"/>
    </row>
    <row r="221" spans="1:15" ht="12.75" customHeight="1">
      <c r="A221" s="30">
        <v>211</v>
      </c>
      <c r="B221" s="281" t="s">
        <v>126</v>
      </c>
      <c r="C221" s="271">
        <v>549.29999999999995</v>
      </c>
      <c r="D221" s="272">
        <v>544.58333333333337</v>
      </c>
      <c r="E221" s="272">
        <v>538.16666666666674</v>
      </c>
      <c r="F221" s="272">
        <v>527.03333333333342</v>
      </c>
      <c r="G221" s="272">
        <v>520.61666666666679</v>
      </c>
      <c r="H221" s="272">
        <v>555.7166666666667</v>
      </c>
      <c r="I221" s="272">
        <v>562.13333333333344</v>
      </c>
      <c r="J221" s="272">
        <v>573.26666666666665</v>
      </c>
      <c r="K221" s="271">
        <v>551</v>
      </c>
      <c r="L221" s="271">
        <v>533.45000000000005</v>
      </c>
      <c r="M221" s="271">
        <v>12.16028</v>
      </c>
      <c r="N221" s="1"/>
      <c r="O221" s="1"/>
    </row>
    <row r="222" spans="1:15" ht="12.75" customHeight="1">
      <c r="A222" s="30">
        <v>212</v>
      </c>
      <c r="B222" s="281" t="s">
        <v>262</v>
      </c>
      <c r="C222" s="271">
        <v>477.5</v>
      </c>
      <c r="D222" s="272">
        <v>480.88333333333338</v>
      </c>
      <c r="E222" s="272">
        <v>471.76666666666677</v>
      </c>
      <c r="F222" s="272">
        <v>466.03333333333336</v>
      </c>
      <c r="G222" s="272">
        <v>456.91666666666674</v>
      </c>
      <c r="H222" s="272">
        <v>486.61666666666679</v>
      </c>
      <c r="I222" s="272">
        <v>495.73333333333346</v>
      </c>
      <c r="J222" s="272">
        <v>501.46666666666681</v>
      </c>
      <c r="K222" s="271">
        <v>490</v>
      </c>
      <c r="L222" s="271">
        <v>475.15</v>
      </c>
      <c r="M222" s="271">
        <v>2.4485000000000001</v>
      </c>
      <c r="N222" s="1"/>
      <c r="O222" s="1"/>
    </row>
    <row r="223" spans="1:15" ht="12.75" customHeight="1">
      <c r="A223" s="30">
        <v>213</v>
      </c>
      <c r="B223" s="281" t="s">
        <v>383</v>
      </c>
      <c r="C223" s="271">
        <v>41.25</v>
      </c>
      <c r="D223" s="272">
        <v>39.716666666666669</v>
      </c>
      <c r="E223" s="272">
        <v>37.533333333333339</v>
      </c>
      <c r="F223" s="272">
        <v>33.81666666666667</v>
      </c>
      <c r="G223" s="272">
        <v>31.63333333333334</v>
      </c>
      <c r="H223" s="272">
        <v>43.433333333333337</v>
      </c>
      <c r="I223" s="272">
        <v>45.616666666666674</v>
      </c>
      <c r="J223" s="272">
        <v>49.333333333333336</v>
      </c>
      <c r="K223" s="271">
        <v>41.9</v>
      </c>
      <c r="L223" s="271">
        <v>36</v>
      </c>
      <c r="M223" s="271">
        <v>599.85600999999997</v>
      </c>
      <c r="N223" s="1"/>
      <c r="O223" s="1"/>
    </row>
    <row r="224" spans="1:15" ht="12.75" customHeight="1">
      <c r="A224" s="30">
        <v>214</v>
      </c>
      <c r="B224" s="281" t="s">
        <v>128</v>
      </c>
      <c r="C224" s="271">
        <v>43.15</v>
      </c>
      <c r="D224" s="272">
        <v>42.9</v>
      </c>
      <c r="E224" s="272">
        <v>42.15</v>
      </c>
      <c r="F224" s="272">
        <v>41.15</v>
      </c>
      <c r="G224" s="272">
        <v>40.4</v>
      </c>
      <c r="H224" s="272">
        <v>43.9</v>
      </c>
      <c r="I224" s="272">
        <v>44.65</v>
      </c>
      <c r="J224" s="272">
        <v>45.65</v>
      </c>
      <c r="K224" s="271">
        <v>43.65</v>
      </c>
      <c r="L224" s="271">
        <v>41.9</v>
      </c>
      <c r="M224" s="271">
        <v>594.83938000000001</v>
      </c>
      <c r="N224" s="1"/>
      <c r="O224" s="1"/>
    </row>
    <row r="225" spans="1:15" ht="12.75" customHeight="1">
      <c r="A225" s="30">
        <v>215</v>
      </c>
      <c r="B225" s="281" t="s">
        <v>384</v>
      </c>
      <c r="C225" s="271">
        <v>59.45</v>
      </c>
      <c r="D225" s="272">
        <v>59.4</v>
      </c>
      <c r="E225" s="272">
        <v>58.55</v>
      </c>
      <c r="F225" s="272">
        <v>57.65</v>
      </c>
      <c r="G225" s="272">
        <v>56.8</v>
      </c>
      <c r="H225" s="272">
        <v>60.3</v>
      </c>
      <c r="I225" s="272">
        <v>61.150000000000006</v>
      </c>
      <c r="J225" s="272">
        <v>62.05</v>
      </c>
      <c r="K225" s="271">
        <v>60.25</v>
      </c>
      <c r="L225" s="271">
        <v>58.5</v>
      </c>
      <c r="M225" s="271">
        <v>76.168490000000006</v>
      </c>
      <c r="N225" s="1"/>
      <c r="O225" s="1"/>
    </row>
    <row r="226" spans="1:15" ht="12.75" customHeight="1">
      <c r="A226" s="30">
        <v>216</v>
      </c>
      <c r="B226" s="281" t="s">
        <v>385</v>
      </c>
      <c r="C226" s="271">
        <v>999.6</v>
      </c>
      <c r="D226" s="272">
        <v>1001.1999999999999</v>
      </c>
      <c r="E226" s="272">
        <v>989.39999999999986</v>
      </c>
      <c r="F226" s="272">
        <v>979.19999999999993</v>
      </c>
      <c r="G226" s="272">
        <v>967.39999999999986</v>
      </c>
      <c r="H226" s="272">
        <v>1011.3999999999999</v>
      </c>
      <c r="I226" s="272">
        <v>1023.1999999999998</v>
      </c>
      <c r="J226" s="272">
        <v>1033.3999999999999</v>
      </c>
      <c r="K226" s="271">
        <v>1013</v>
      </c>
      <c r="L226" s="271">
        <v>991</v>
      </c>
      <c r="M226" s="271">
        <v>0.11004</v>
      </c>
      <c r="N226" s="1"/>
      <c r="O226" s="1"/>
    </row>
    <row r="227" spans="1:15" ht="12.75" customHeight="1">
      <c r="A227" s="30">
        <v>217</v>
      </c>
      <c r="B227" s="281" t="s">
        <v>386</v>
      </c>
      <c r="C227" s="271">
        <v>335.8</v>
      </c>
      <c r="D227" s="272">
        <v>332.11666666666662</v>
      </c>
      <c r="E227" s="272">
        <v>327.23333333333323</v>
      </c>
      <c r="F227" s="272">
        <v>318.66666666666663</v>
      </c>
      <c r="G227" s="272">
        <v>313.78333333333325</v>
      </c>
      <c r="H227" s="272">
        <v>340.68333333333322</v>
      </c>
      <c r="I227" s="272">
        <v>345.56666666666655</v>
      </c>
      <c r="J227" s="272">
        <v>354.13333333333321</v>
      </c>
      <c r="K227" s="271">
        <v>337</v>
      </c>
      <c r="L227" s="271">
        <v>323.55</v>
      </c>
      <c r="M227" s="271">
        <v>6.6125100000000003</v>
      </c>
      <c r="N227" s="1"/>
      <c r="O227" s="1"/>
    </row>
    <row r="228" spans="1:15" ht="12.75" customHeight="1">
      <c r="A228" s="30">
        <v>218</v>
      </c>
      <c r="B228" s="281" t="s">
        <v>387</v>
      </c>
      <c r="C228" s="271">
        <v>1681.5</v>
      </c>
      <c r="D228" s="272">
        <v>1667.0333333333335</v>
      </c>
      <c r="E228" s="272">
        <v>1644.0666666666671</v>
      </c>
      <c r="F228" s="272">
        <v>1606.6333333333334</v>
      </c>
      <c r="G228" s="272">
        <v>1583.666666666667</v>
      </c>
      <c r="H228" s="272">
        <v>1704.4666666666672</v>
      </c>
      <c r="I228" s="272">
        <v>1727.4333333333338</v>
      </c>
      <c r="J228" s="272">
        <v>1764.8666666666672</v>
      </c>
      <c r="K228" s="271">
        <v>1690</v>
      </c>
      <c r="L228" s="271">
        <v>1629.6</v>
      </c>
      <c r="M228" s="271">
        <v>0.54927999999999999</v>
      </c>
      <c r="N228" s="1"/>
      <c r="O228" s="1"/>
    </row>
    <row r="229" spans="1:15" ht="12.75" customHeight="1">
      <c r="A229" s="30">
        <v>219</v>
      </c>
      <c r="B229" s="281" t="s">
        <v>388</v>
      </c>
      <c r="C229" s="271">
        <v>242.45</v>
      </c>
      <c r="D229" s="272">
        <v>237.98333333333332</v>
      </c>
      <c r="E229" s="272">
        <v>230.86666666666665</v>
      </c>
      <c r="F229" s="272">
        <v>219.28333333333333</v>
      </c>
      <c r="G229" s="272">
        <v>212.16666666666666</v>
      </c>
      <c r="H229" s="272">
        <v>249.56666666666663</v>
      </c>
      <c r="I229" s="272">
        <v>256.68333333333328</v>
      </c>
      <c r="J229" s="272">
        <v>268.26666666666665</v>
      </c>
      <c r="K229" s="271">
        <v>245.1</v>
      </c>
      <c r="L229" s="271">
        <v>226.4</v>
      </c>
      <c r="M229" s="271">
        <v>30.219799999999999</v>
      </c>
      <c r="N229" s="1"/>
      <c r="O229" s="1"/>
    </row>
    <row r="230" spans="1:15" ht="12.75" customHeight="1">
      <c r="A230" s="30">
        <v>220</v>
      </c>
      <c r="B230" s="281" t="s">
        <v>389</v>
      </c>
      <c r="C230" s="271">
        <v>39.9</v>
      </c>
      <c r="D230" s="272">
        <v>39.733333333333327</v>
      </c>
      <c r="E230" s="272">
        <v>39.066666666666656</v>
      </c>
      <c r="F230" s="272">
        <v>38.233333333333327</v>
      </c>
      <c r="G230" s="272">
        <v>37.566666666666656</v>
      </c>
      <c r="H230" s="272">
        <v>40.566666666666656</v>
      </c>
      <c r="I230" s="272">
        <v>41.233333333333327</v>
      </c>
      <c r="J230" s="272">
        <v>42.066666666666656</v>
      </c>
      <c r="K230" s="271">
        <v>40.4</v>
      </c>
      <c r="L230" s="271">
        <v>38.9</v>
      </c>
      <c r="M230" s="271">
        <v>21.07329</v>
      </c>
      <c r="N230" s="1"/>
      <c r="O230" s="1"/>
    </row>
    <row r="231" spans="1:15" ht="12.75" customHeight="1">
      <c r="A231" s="30">
        <v>221</v>
      </c>
      <c r="B231" s="281" t="s">
        <v>137</v>
      </c>
      <c r="C231" s="271">
        <v>308.14999999999998</v>
      </c>
      <c r="D231" s="272">
        <v>307.56666666666666</v>
      </c>
      <c r="E231" s="272">
        <v>304.23333333333335</v>
      </c>
      <c r="F231" s="272">
        <v>300.31666666666666</v>
      </c>
      <c r="G231" s="272">
        <v>296.98333333333335</v>
      </c>
      <c r="H231" s="272">
        <v>311.48333333333335</v>
      </c>
      <c r="I231" s="272">
        <v>314.81666666666672</v>
      </c>
      <c r="J231" s="272">
        <v>318.73333333333335</v>
      </c>
      <c r="K231" s="271">
        <v>310.89999999999998</v>
      </c>
      <c r="L231" s="271">
        <v>303.64999999999998</v>
      </c>
      <c r="M231" s="271">
        <v>176.95228</v>
      </c>
      <c r="N231" s="1"/>
      <c r="O231" s="1"/>
    </row>
    <row r="232" spans="1:15" ht="12.75" customHeight="1">
      <c r="A232" s="30">
        <v>222</v>
      </c>
      <c r="B232" s="281" t="s">
        <v>390</v>
      </c>
      <c r="C232" s="271">
        <v>119.55</v>
      </c>
      <c r="D232" s="272">
        <v>120.48333333333333</v>
      </c>
      <c r="E232" s="272">
        <v>116.16666666666667</v>
      </c>
      <c r="F232" s="272">
        <v>112.78333333333333</v>
      </c>
      <c r="G232" s="272">
        <v>108.46666666666667</v>
      </c>
      <c r="H232" s="272">
        <v>123.86666666666667</v>
      </c>
      <c r="I232" s="272">
        <v>128.18333333333334</v>
      </c>
      <c r="J232" s="272">
        <v>131.56666666666666</v>
      </c>
      <c r="K232" s="271">
        <v>124.8</v>
      </c>
      <c r="L232" s="271">
        <v>117.1</v>
      </c>
      <c r="M232" s="271">
        <v>55.272570000000002</v>
      </c>
      <c r="N232" s="1"/>
      <c r="O232" s="1"/>
    </row>
    <row r="233" spans="1:15" ht="12.75" customHeight="1">
      <c r="A233" s="30">
        <v>223</v>
      </c>
      <c r="B233" s="281" t="s">
        <v>391</v>
      </c>
      <c r="C233" s="271">
        <v>191.85</v>
      </c>
      <c r="D233" s="272">
        <v>191.65</v>
      </c>
      <c r="E233" s="272">
        <v>188.3</v>
      </c>
      <c r="F233" s="272">
        <v>184.75</v>
      </c>
      <c r="G233" s="272">
        <v>181.4</v>
      </c>
      <c r="H233" s="272">
        <v>195.20000000000002</v>
      </c>
      <c r="I233" s="272">
        <v>198.54999999999998</v>
      </c>
      <c r="J233" s="272">
        <v>202.10000000000002</v>
      </c>
      <c r="K233" s="271">
        <v>195</v>
      </c>
      <c r="L233" s="271">
        <v>188.1</v>
      </c>
      <c r="M233" s="271">
        <v>14.11511</v>
      </c>
      <c r="N233" s="1"/>
      <c r="O233" s="1"/>
    </row>
    <row r="234" spans="1:15" ht="12.75" customHeight="1">
      <c r="A234" s="30">
        <v>224</v>
      </c>
      <c r="B234" s="281" t="s">
        <v>123</v>
      </c>
      <c r="C234" s="271">
        <v>120.05</v>
      </c>
      <c r="D234" s="272">
        <v>119.43333333333334</v>
      </c>
      <c r="E234" s="272">
        <v>117.66666666666667</v>
      </c>
      <c r="F234" s="272">
        <v>115.28333333333333</v>
      </c>
      <c r="G234" s="272">
        <v>113.51666666666667</v>
      </c>
      <c r="H234" s="272">
        <v>121.81666666666668</v>
      </c>
      <c r="I234" s="272">
        <v>123.58333333333333</v>
      </c>
      <c r="J234" s="272">
        <v>125.96666666666668</v>
      </c>
      <c r="K234" s="271">
        <v>121.2</v>
      </c>
      <c r="L234" s="271">
        <v>117.05</v>
      </c>
      <c r="M234" s="271">
        <v>151.20308</v>
      </c>
      <c r="N234" s="1"/>
      <c r="O234" s="1"/>
    </row>
    <row r="235" spans="1:15" ht="12.75" customHeight="1">
      <c r="A235" s="30">
        <v>225</v>
      </c>
      <c r="B235" s="281" t="s">
        <v>392</v>
      </c>
      <c r="C235" s="271">
        <v>71.150000000000006</v>
      </c>
      <c r="D235" s="272">
        <v>71.583333333333329</v>
      </c>
      <c r="E235" s="272">
        <v>69.566666666666663</v>
      </c>
      <c r="F235" s="272">
        <v>67.983333333333334</v>
      </c>
      <c r="G235" s="272">
        <v>65.966666666666669</v>
      </c>
      <c r="H235" s="272">
        <v>73.166666666666657</v>
      </c>
      <c r="I235" s="272">
        <v>75.183333333333337</v>
      </c>
      <c r="J235" s="272">
        <v>76.766666666666652</v>
      </c>
      <c r="K235" s="271">
        <v>73.599999999999994</v>
      </c>
      <c r="L235" s="271">
        <v>70</v>
      </c>
      <c r="M235" s="271">
        <v>61.848100000000002</v>
      </c>
      <c r="N235" s="1"/>
      <c r="O235" s="1"/>
    </row>
    <row r="236" spans="1:15" ht="12.75" customHeight="1">
      <c r="A236" s="30">
        <v>226</v>
      </c>
      <c r="B236" s="281" t="s">
        <v>263</v>
      </c>
      <c r="C236" s="271">
        <v>4289.7</v>
      </c>
      <c r="D236" s="272">
        <v>4296.0666666666666</v>
      </c>
      <c r="E236" s="272">
        <v>4233.6333333333332</v>
      </c>
      <c r="F236" s="272">
        <v>4177.5666666666666</v>
      </c>
      <c r="G236" s="272">
        <v>4115.1333333333332</v>
      </c>
      <c r="H236" s="272">
        <v>4352.1333333333332</v>
      </c>
      <c r="I236" s="272">
        <v>4414.5666666666657</v>
      </c>
      <c r="J236" s="272">
        <v>4470.6333333333332</v>
      </c>
      <c r="K236" s="271">
        <v>4358.5</v>
      </c>
      <c r="L236" s="271">
        <v>4240</v>
      </c>
      <c r="M236" s="271">
        <v>0.67249999999999999</v>
      </c>
      <c r="N236" s="1"/>
      <c r="O236" s="1"/>
    </row>
    <row r="237" spans="1:15" ht="12.75" customHeight="1">
      <c r="A237" s="30">
        <v>227</v>
      </c>
      <c r="B237" s="281" t="s">
        <v>393</v>
      </c>
      <c r="C237" s="271">
        <v>177.95</v>
      </c>
      <c r="D237" s="272">
        <v>177.7166666666667</v>
      </c>
      <c r="E237" s="272">
        <v>176.03333333333339</v>
      </c>
      <c r="F237" s="272">
        <v>174.1166666666667</v>
      </c>
      <c r="G237" s="272">
        <v>172.43333333333339</v>
      </c>
      <c r="H237" s="272">
        <v>179.63333333333338</v>
      </c>
      <c r="I237" s="272">
        <v>181.31666666666666</v>
      </c>
      <c r="J237" s="272">
        <v>183.23333333333338</v>
      </c>
      <c r="K237" s="271">
        <v>179.4</v>
      </c>
      <c r="L237" s="271">
        <v>175.8</v>
      </c>
      <c r="M237" s="271">
        <v>10.98122</v>
      </c>
      <c r="N237" s="1"/>
      <c r="O237" s="1"/>
    </row>
    <row r="238" spans="1:15" ht="12.75" customHeight="1">
      <c r="A238" s="30">
        <v>228</v>
      </c>
      <c r="B238" s="281" t="s">
        <v>394</v>
      </c>
      <c r="C238" s="271">
        <v>166.35</v>
      </c>
      <c r="D238" s="272">
        <v>166.43333333333331</v>
      </c>
      <c r="E238" s="272">
        <v>164.31666666666661</v>
      </c>
      <c r="F238" s="272">
        <v>162.2833333333333</v>
      </c>
      <c r="G238" s="272">
        <v>160.1666666666666</v>
      </c>
      <c r="H238" s="272">
        <v>168.46666666666661</v>
      </c>
      <c r="I238" s="272">
        <v>170.58333333333334</v>
      </c>
      <c r="J238" s="272">
        <v>172.61666666666662</v>
      </c>
      <c r="K238" s="271">
        <v>168.55</v>
      </c>
      <c r="L238" s="271">
        <v>164.4</v>
      </c>
      <c r="M238" s="271">
        <v>69.920770000000005</v>
      </c>
      <c r="N238" s="1"/>
      <c r="O238" s="1"/>
    </row>
    <row r="239" spans="1:15" ht="12.75" customHeight="1">
      <c r="A239" s="30">
        <v>229</v>
      </c>
      <c r="B239" s="281" t="s">
        <v>130</v>
      </c>
      <c r="C239" s="271">
        <v>273.95</v>
      </c>
      <c r="D239" s="272">
        <v>272.01666666666671</v>
      </c>
      <c r="E239" s="272">
        <v>269.03333333333342</v>
      </c>
      <c r="F239" s="272">
        <v>264.11666666666673</v>
      </c>
      <c r="G239" s="272">
        <v>261.13333333333344</v>
      </c>
      <c r="H239" s="272">
        <v>276.93333333333339</v>
      </c>
      <c r="I239" s="272">
        <v>279.91666666666663</v>
      </c>
      <c r="J239" s="272">
        <v>284.83333333333337</v>
      </c>
      <c r="K239" s="271">
        <v>275</v>
      </c>
      <c r="L239" s="271">
        <v>267.10000000000002</v>
      </c>
      <c r="M239" s="271">
        <v>54.855350000000001</v>
      </c>
      <c r="N239" s="1"/>
      <c r="O239" s="1"/>
    </row>
    <row r="240" spans="1:15" ht="12.75" customHeight="1">
      <c r="A240" s="30">
        <v>230</v>
      </c>
      <c r="B240" s="281" t="s">
        <v>135</v>
      </c>
      <c r="C240" s="271">
        <v>71</v>
      </c>
      <c r="D240" s="272">
        <v>71.38333333333334</v>
      </c>
      <c r="E240" s="272">
        <v>70.366666666666674</v>
      </c>
      <c r="F240" s="272">
        <v>69.733333333333334</v>
      </c>
      <c r="G240" s="272">
        <v>68.716666666666669</v>
      </c>
      <c r="H240" s="272">
        <v>72.01666666666668</v>
      </c>
      <c r="I240" s="272">
        <v>73.03333333333336</v>
      </c>
      <c r="J240" s="272">
        <v>73.666666666666686</v>
      </c>
      <c r="K240" s="271">
        <v>72.400000000000006</v>
      </c>
      <c r="L240" s="271">
        <v>70.75</v>
      </c>
      <c r="M240" s="271">
        <v>188.9383</v>
      </c>
      <c r="N240" s="1"/>
      <c r="O240" s="1"/>
    </row>
    <row r="241" spans="1:15" ht="12.75" customHeight="1">
      <c r="A241" s="30">
        <v>231</v>
      </c>
      <c r="B241" s="281" t="s">
        <v>395</v>
      </c>
      <c r="C241" s="271">
        <v>17.95</v>
      </c>
      <c r="D241" s="272">
        <v>18</v>
      </c>
      <c r="E241" s="272">
        <v>17.7</v>
      </c>
      <c r="F241" s="272">
        <v>17.45</v>
      </c>
      <c r="G241" s="272">
        <v>17.149999999999999</v>
      </c>
      <c r="H241" s="272">
        <v>18.25</v>
      </c>
      <c r="I241" s="272">
        <v>18.549999999999997</v>
      </c>
      <c r="J241" s="272">
        <v>18.8</v>
      </c>
      <c r="K241" s="271">
        <v>18.3</v>
      </c>
      <c r="L241" s="271">
        <v>17.75</v>
      </c>
      <c r="M241" s="271">
        <v>31.722059999999999</v>
      </c>
      <c r="N241" s="1"/>
      <c r="O241" s="1"/>
    </row>
    <row r="242" spans="1:15" ht="12.75" customHeight="1">
      <c r="A242" s="30">
        <v>232</v>
      </c>
      <c r="B242" s="281" t="s">
        <v>136</v>
      </c>
      <c r="C242" s="271">
        <v>642.15</v>
      </c>
      <c r="D242" s="272">
        <v>641.93333333333328</v>
      </c>
      <c r="E242" s="272">
        <v>635.21666666666658</v>
      </c>
      <c r="F242" s="272">
        <v>628.2833333333333</v>
      </c>
      <c r="G242" s="272">
        <v>621.56666666666661</v>
      </c>
      <c r="H242" s="272">
        <v>648.86666666666656</v>
      </c>
      <c r="I242" s="272">
        <v>655.58333333333326</v>
      </c>
      <c r="J242" s="272">
        <v>662.51666666666654</v>
      </c>
      <c r="K242" s="271">
        <v>648.65</v>
      </c>
      <c r="L242" s="271">
        <v>635</v>
      </c>
      <c r="M242" s="271">
        <v>16.380120000000002</v>
      </c>
      <c r="N242" s="1"/>
      <c r="O242" s="1"/>
    </row>
    <row r="243" spans="1:15" ht="12.75" customHeight="1">
      <c r="A243" s="30">
        <v>233</v>
      </c>
      <c r="B243" s="281" t="s">
        <v>793</v>
      </c>
      <c r="C243" s="271">
        <v>21.3</v>
      </c>
      <c r="D243" s="272">
        <v>21.349999999999998</v>
      </c>
      <c r="E243" s="272">
        <v>21.199999999999996</v>
      </c>
      <c r="F243" s="272">
        <v>21.099999999999998</v>
      </c>
      <c r="G243" s="272">
        <v>20.949999999999996</v>
      </c>
      <c r="H243" s="272">
        <v>21.449999999999996</v>
      </c>
      <c r="I243" s="272">
        <v>21.599999999999994</v>
      </c>
      <c r="J243" s="272">
        <v>21.699999999999996</v>
      </c>
      <c r="K243" s="271">
        <v>21.5</v>
      </c>
      <c r="L243" s="271">
        <v>21.25</v>
      </c>
      <c r="M243" s="271">
        <v>34.0441</v>
      </c>
      <c r="N243" s="1"/>
      <c r="O243" s="1"/>
    </row>
    <row r="244" spans="1:15" ht="12.75" customHeight="1">
      <c r="A244" s="30">
        <v>234</v>
      </c>
      <c r="B244" s="281" t="s">
        <v>800</v>
      </c>
      <c r="C244" s="271">
        <v>1572.4</v>
      </c>
      <c r="D244" s="272">
        <v>1590.8</v>
      </c>
      <c r="E244" s="272">
        <v>1531.6</v>
      </c>
      <c r="F244" s="272">
        <v>1490.8</v>
      </c>
      <c r="G244" s="272">
        <v>1431.6</v>
      </c>
      <c r="H244" s="272">
        <v>1631.6</v>
      </c>
      <c r="I244" s="272">
        <v>1690.8000000000002</v>
      </c>
      <c r="J244" s="272">
        <v>1731.6</v>
      </c>
      <c r="K244" s="271">
        <v>1650</v>
      </c>
      <c r="L244" s="271">
        <v>1550</v>
      </c>
      <c r="M244" s="271">
        <v>2.8403800000000001</v>
      </c>
      <c r="N244" s="1"/>
      <c r="O244" s="1"/>
    </row>
    <row r="245" spans="1:15" ht="12.75" customHeight="1">
      <c r="A245" s="30">
        <v>235</v>
      </c>
      <c r="B245" s="281" t="s">
        <v>396</v>
      </c>
      <c r="C245" s="271">
        <v>139.9</v>
      </c>
      <c r="D245" s="272">
        <v>141</v>
      </c>
      <c r="E245" s="272">
        <v>137.80000000000001</v>
      </c>
      <c r="F245" s="272">
        <v>135.70000000000002</v>
      </c>
      <c r="G245" s="272">
        <v>132.50000000000003</v>
      </c>
      <c r="H245" s="272">
        <v>143.1</v>
      </c>
      <c r="I245" s="272">
        <v>146.29999999999998</v>
      </c>
      <c r="J245" s="272">
        <v>148.39999999999998</v>
      </c>
      <c r="K245" s="271">
        <v>144.19999999999999</v>
      </c>
      <c r="L245" s="271">
        <v>138.9</v>
      </c>
      <c r="M245" s="271">
        <v>1.81938</v>
      </c>
      <c r="N245" s="1"/>
      <c r="O245" s="1"/>
    </row>
    <row r="246" spans="1:15" ht="12.75" customHeight="1">
      <c r="A246" s="30">
        <v>236</v>
      </c>
      <c r="B246" s="281" t="s">
        <v>397</v>
      </c>
      <c r="C246" s="271">
        <v>401.1</v>
      </c>
      <c r="D246" s="272">
        <v>402.91666666666669</v>
      </c>
      <c r="E246" s="272">
        <v>396.03333333333336</v>
      </c>
      <c r="F246" s="272">
        <v>390.9666666666667</v>
      </c>
      <c r="G246" s="272">
        <v>384.08333333333337</v>
      </c>
      <c r="H246" s="272">
        <v>407.98333333333335</v>
      </c>
      <c r="I246" s="272">
        <v>414.86666666666667</v>
      </c>
      <c r="J246" s="272">
        <v>419.93333333333334</v>
      </c>
      <c r="K246" s="271">
        <v>409.8</v>
      </c>
      <c r="L246" s="271">
        <v>397.85</v>
      </c>
      <c r="M246" s="271">
        <v>2.2880699999999998</v>
      </c>
      <c r="N246" s="1"/>
      <c r="O246" s="1"/>
    </row>
    <row r="247" spans="1:15" ht="12.75" customHeight="1">
      <c r="A247" s="30">
        <v>237</v>
      </c>
      <c r="B247" s="281" t="s">
        <v>129</v>
      </c>
      <c r="C247" s="271">
        <v>351</v>
      </c>
      <c r="D247" s="272">
        <v>354.0333333333333</v>
      </c>
      <c r="E247" s="272">
        <v>345.21666666666658</v>
      </c>
      <c r="F247" s="272">
        <v>339.43333333333328</v>
      </c>
      <c r="G247" s="272">
        <v>330.61666666666656</v>
      </c>
      <c r="H247" s="272">
        <v>359.81666666666661</v>
      </c>
      <c r="I247" s="272">
        <v>368.63333333333333</v>
      </c>
      <c r="J247" s="272">
        <v>374.41666666666663</v>
      </c>
      <c r="K247" s="271">
        <v>362.85</v>
      </c>
      <c r="L247" s="271">
        <v>348.25</v>
      </c>
      <c r="M247" s="271">
        <v>23.93402</v>
      </c>
      <c r="N247" s="1"/>
      <c r="O247" s="1"/>
    </row>
    <row r="248" spans="1:15" ht="12.75" customHeight="1">
      <c r="A248" s="30">
        <v>238</v>
      </c>
      <c r="B248" s="281" t="s">
        <v>133</v>
      </c>
      <c r="C248" s="271">
        <v>206.45</v>
      </c>
      <c r="D248" s="272">
        <v>207.19999999999996</v>
      </c>
      <c r="E248" s="272">
        <v>200.44999999999993</v>
      </c>
      <c r="F248" s="272">
        <v>194.44999999999996</v>
      </c>
      <c r="G248" s="272">
        <v>187.69999999999993</v>
      </c>
      <c r="H248" s="272">
        <v>213.19999999999993</v>
      </c>
      <c r="I248" s="272">
        <v>219.95</v>
      </c>
      <c r="J248" s="272">
        <v>225.94999999999993</v>
      </c>
      <c r="K248" s="271">
        <v>213.95</v>
      </c>
      <c r="L248" s="271">
        <v>201.2</v>
      </c>
      <c r="M248" s="271">
        <v>155.98784000000001</v>
      </c>
      <c r="N248" s="1"/>
      <c r="O248" s="1"/>
    </row>
    <row r="249" spans="1:15" ht="12.75" customHeight="1">
      <c r="A249" s="30">
        <v>239</v>
      </c>
      <c r="B249" s="281" t="s">
        <v>132</v>
      </c>
      <c r="C249" s="271">
        <v>1058.3</v>
      </c>
      <c r="D249" s="272">
        <v>1059.95</v>
      </c>
      <c r="E249" s="272">
        <v>1049.9000000000001</v>
      </c>
      <c r="F249" s="272">
        <v>1041.5</v>
      </c>
      <c r="G249" s="272">
        <v>1031.45</v>
      </c>
      <c r="H249" s="272">
        <v>1068.3500000000001</v>
      </c>
      <c r="I249" s="272">
        <v>1078.3999999999999</v>
      </c>
      <c r="J249" s="272">
        <v>1086.8000000000002</v>
      </c>
      <c r="K249" s="271">
        <v>1070</v>
      </c>
      <c r="L249" s="271">
        <v>1051.55</v>
      </c>
      <c r="M249" s="271">
        <v>27.538930000000001</v>
      </c>
      <c r="N249" s="1"/>
      <c r="O249" s="1"/>
    </row>
    <row r="250" spans="1:15" ht="12.75" customHeight="1">
      <c r="A250" s="30">
        <v>240</v>
      </c>
      <c r="B250" s="281" t="s">
        <v>398</v>
      </c>
      <c r="C250" s="271">
        <v>14.95</v>
      </c>
      <c r="D250" s="272">
        <v>15.083333333333334</v>
      </c>
      <c r="E250" s="272">
        <v>14.666666666666668</v>
      </c>
      <c r="F250" s="272">
        <v>14.383333333333335</v>
      </c>
      <c r="G250" s="272">
        <v>13.966666666666669</v>
      </c>
      <c r="H250" s="272">
        <v>15.366666666666667</v>
      </c>
      <c r="I250" s="272">
        <v>15.783333333333335</v>
      </c>
      <c r="J250" s="272">
        <v>16.066666666666666</v>
      </c>
      <c r="K250" s="271">
        <v>15.5</v>
      </c>
      <c r="L250" s="271">
        <v>14.8</v>
      </c>
      <c r="M250" s="271">
        <v>28.240269999999999</v>
      </c>
      <c r="N250" s="1"/>
      <c r="O250" s="1"/>
    </row>
    <row r="251" spans="1:15" ht="12.75" customHeight="1">
      <c r="A251" s="30">
        <v>241</v>
      </c>
      <c r="B251" s="281" t="s">
        <v>164</v>
      </c>
      <c r="C251" s="271">
        <v>4301.55</v>
      </c>
      <c r="D251" s="272">
        <v>4347.95</v>
      </c>
      <c r="E251" s="272">
        <v>4235.8999999999996</v>
      </c>
      <c r="F251" s="272">
        <v>4170.25</v>
      </c>
      <c r="G251" s="272">
        <v>4058.2</v>
      </c>
      <c r="H251" s="272">
        <v>4413.5999999999995</v>
      </c>
      <c r="I251" s="272">
        <v>4525.6500000000005</v>
      </c>
      <c r="J251" s="272">
        <v>4591.2999999999993</v>
      </c>
      <c r="K251" s="271">
        <v>4460</v>
      </c>
      <c r="L251" s="271">
        <v>4282.3</v>
      </c>
      <c r="M251" s="271">
        <v>4.0440300000000002</v>
      </c>
      <c r="N251" s="1"/>
      <c r="O251" s="1"/>
    </row>
    <row r="252" spans="1:15" ht="12.75" customHeight="1">
      <c r="A252" s="30">
        <v>242</v>
      </c>
      <c r="B252" s="281" t="s">
        <v>134</v>
      </c>
      <c r="C252" s="271">
        <v>1566.1</v>
      </c>
      <c r="D252" s="272">
        <v>1558.6666666666667</v>
      </c>
      <c r="E252" s="272">
        <v>1547.3333333333335</v>
      </c>
      <c r="F252" s="272">
        <v>1528.5666666666668</v>
      </c>
      <c r="G252" s="272">
        <v>1517.2333333333336</v>
      </c>
      <c r="H252" s="272">
        <v>1577.4333333333334</v>
      </c>
      <c r="I252" s="272">
        <v>1588.7666666666669</v>
      </c>
      <c r="J252" s="272">
        <v>1607.5333333333333</v>
      </c>
      <c r="K252" s="271">
        <v>1570</v>
      </c>
      <c r="L252" s="271">
        <v>1539.9</v>
      </c>
      <c r="M252" s="271">
        <v>60.119549999999997</v>
      </c>
      <c r="N252" s="1"/>
      <c r="O252" s="1"/>
    </row>
    <row r="253" spans="1:15" ht="12.75" customHeight="1">
      <c r="A253" s="30">
        <v>243</v>
      </c>
      <c r="B253" s="281" t="s">
        <v>399</v>
      </c>
      <c r="C253" s="271">
        <v>603.1</v>
      </c>
      <c r="D253" s="272">
        <v>598.53333333333342</v>
      </c>
      <c r="E253" s="272">
        <v>589.36666666666679</v>
      </c>
      <c r="F253" s="272">
        <v>575.63333333333333</v>
      </c>
      <c r="G253" s="272">
        <v>566.4666666666667</v>
      </c>
      <c r="H253" s="272">
        <v>612.26666666666688</v>
      </c>
      <c r="I253" s="272">
        <v>621.43333333333362</v>
      </c>
      <c r="J253" s="272">
        <v>635.16666666666697</v>
      </c>
      <c r="K253" s="271">
        <v>607.70000000000005</v>
      </c>
      <c r="L253" s="271">
        <v>584.79999999999995</v>
      </c>
      <c r="M253" s="271">
        <v>5.3095600000000003</v>
      </c>
      <c r="N253" s="1"/>
      <c r="O253" s="1"/>
    </row>
    <row r="254" spans="1:15" ht="12.75" customHeight="1">
      <c r="A254" s="30">
        <v>244</v>
      </c>
      <c r="B254" s="281" t="s">
        <v>400</v>
      </c>
      <c r="C254" s="271">
        <v>616.1</v>
      </c>
      <c r="D254" s="272">
        <v>620.98333333333335</v>
      </c>
      <c r="E254" s="272">
        <v>607.36666666666667</v>
      </c>
      <c r="F254" s="272">
        <v>598.63333333333333</v>
      </c>
      <c r="G254" s="272">
        <v>585.01666666666665</v>
      </c>
      <c r="H254" s="272">
        <v>629.7166666666667</v>
      </c>
      <c r="I254" s="272">
        <v>643.33333333333348</v>
      </c>
      <c r="J254" s="272">
        <v>652.06666666666672</v>
      </c>
      <c r="K254" s="271">
        <v>634.6</v>
      </c>
      <c r="L254" s="271">
        <v>612.25</v>
      </c>
      <c r="M254" s="271">
        <v>5.9335800000000001</v>
      </c>
      <c r="N254" s="1"/>
      <c r="O254" s="1"/>
    </row>
    <row r="255" spans="1:15" ht="12.75" customHeight="1">
      <c r="A255" s="30">
        <v>245</v>
      </c>
      <c r="B255" s="281" t="s">
        <v>131</v>
      </c>
      <c r="C255" s="271">
        <v>1976.65</v>
      </c>
      <c r="D255" s="272">
        <v>1961.2333333333336</v>
      </c>
      <c r="E255" s="272">
        <v>1932.0666666666671</v>
      </c>
      <c r="F255" s="272">
        <v>1887.4833333333336</v>
      </c>
      <c r="G255" s="272">
        <v>1858.3166666666671</v>
      </c>
      <c r="H255" s="272">
        <v>2005.8166666666671</v>
      </c>
      <c r="I255" s="272">
        <v>2034.9833333333336</v>
      </c>
      <c r="J255" s="272">
        <v>2079.5666666666671</v>
      </c>
      <c r="K255" s="271">
        <v>1990.4</v>
      </c>
      <c r="L255" s="271">
        <v>1916.65</v>
      </c>
      <c r="M255" s="271">
        <v>8.6349900000000002</v>
      </c>
      <c r="N255" s="1"/>
      <c r="O255" s="1"/>
    </row>
    <row r="256" spans="1:15" ht="12.75" customHeight="1">
      <c r="A256" s="30">
        <v>246</v>
      </c>
      <c r="B256" s="281" t="s">
        <v>264</v>
      </c>
      <c r="C256" s="271">
        <v>977.95</v>
      </c>
      <c r="D256" s="272">
        <v>980.01666666666677</v>
      </c>
      <c r="E256" s="272">
        <v>966.18333333333351</v>
      </c>
      <c r="F256" s="272">
        <v>954.41666666666674</v>
      </c>
      <c r="G256" s="272">
        <v>940.58333333333348</v>
      </c>
      <c r="H256" s="272">
        <v>991.78333333333353</v>
      </c>
      <c r="I256" s="272">
        <v>1005.6166666666668</v>
      </c>
      <c r="J256" s="272">
        <v>1017.3833333333336</v>
      </c>
      <c r="K256" s="271">
        <v>993.85</v>
      </c>
      <c r="L256" s="271">
        <v>968.25</v>
      </c>
      <c r="M256" s="271">
        <v>0.78713999999999995</v>
      </c>
      <c r="N256" s="1"/>
      <c r="O256" s="1"/>
    </row>
    <row r="257" spans="1:15" ht="12.75" customHeight="1">
      <c r="A257" s="30">
        <v>247</v>
      </c>
      <c r="B257" s="281" t="s">
        <v>401</v>
      </c>
      <c r="C257" s="271">
        <v>1794.2</v>
      </c>
      <c r="D257" s="272">
        <v>1779.6833333333334</v>
      </c>
      <c r="E257" s="272">
        <v>1759.4666666666667</v>
      </c>
      <c r="F257" s="272">
        <v>1724.7333333333333</v>
      </c>
      <c r="G257" s="272">
        <v>1704.5166666666667</v>
      </c>
      <c r="H257" s="272">
        <v>1814.4166666666667</v>
      </c>
      <c r="I257" s="272">
        <v>1834.6333333333334</v>
      </c>
      <c r="J257" s="272">
        <v>1869.3666666666668</v>
      </c>
      <c r="K257" s="271">
        <v>1799.9</v>
      </c>
      <c r="L257" s="271">
        <v>1744.95</v>
      </c>
      <c r="M257" s="271">
        <v>0.38547999999999999</v>
      </c>
      <c r="N257" s="1"/>
      <c r="O257" s="1"/>
    </row>
    <row r="258" spans="1:15" ht="12.75" customHeight="1">
      <c r="A258" s="30">
        <v>248</v>
      </c>
      <c r="B258" s="281" t="s">
        <v>402</v>
      </c>
      <c r="C258" s="271">
        <v>2555.85</v>
      </c>
      <c r="D258" s="272">
        <v>2546.4</v>
      </c>
      <c r="E258" s="272">
        <v>2522.4500000000003</v>
      </c>
      <c r="F258" s="272">
        <v>2489.0500000000002</v>
      </c>
      <c r="G258" s="272">
        <v>2465.1000000000004</v>
      </c>
      <c r="H258" s="272">
        <v>2579.8000000000002</v>
      </c>
      <c r="I258" s="272">
        <v>2603.75</v>
      </c>
      <c r="J258" s="272">
        <v>2637.15</v>
      </c>
      <c r="K258" s="271">
        <v>2570.35</v>
      </c>
      <c r="L258" s="271">
        <v>2513</v>
      </c>
      <c r="M258" s="271">
        <v>0.49601000000000001</v>
      </c>
      <c r="N258" s="1"/>
      <c r="O258" s="1"/>
    </row>
    <row r="259" spans="1:15" ht="12.75" customHeight="1">
      <c r="A259" s="30">
        <v>249</v>
      </c>
      <c r="B259" s="281" t="s">
        <v>403</v>
      </c>
      <c r="C259" s="271">
        <v>463.45</v>
      </c>
      <c r="D259" s="272">
        <v>460.95</v>
      </c>
      <c r="E259" s="272">
        <v>455.9</v>
      </c>
      <c r="F259" s="272">
        <v>448.34999999999997</v>
      </c>
      <c r="G259" s="272">
        <v>443.29999999999995</v>
      </c>
      <c r="H259" s="272">
        <v>468.5</v>
      </c>
      <c r="I259" s="272">
        <v>473.55000000000007</v>
      </c>
      <c r="J259" s="272">
        <v>481.1</v>
      </c>
      <c r="K259" s="271">
        <v>466</v>
      </c>
      <c r="L259" s="271">
        <v>453.4</v>
      </c>
      <c r="M259" s="271">
        <v>1.67103</v>
      </c>
      <c r="N259" s="1"/>
      <c r="O259" s="1"/>
    </row>
    <row r="260" spans="1:15" ht="12.75" customHeight="1">
      <c r="A260" s="30">
        <v>250</v>
      </c>
      <c r="B260" s="281" t="s">
        <v>404</v>
      </c>
      <c r="C260" s="271">
        <v>384.95</v>
      </c>
      <c r="D260" s="272">
        <v>385.36666666666662</v>
      </c>
      <c r="E260" s="272">
        <v>376.68333333333322</v>
      </c>
      <c r="F260" s="272">
        <v>368.41666666666663</v>
      </c>
      <c r="G260" s="272">
        <v>359.73333333333323</v>
      </c>
      <c r="H260" s="272">
        <v>393.63333333333321</v>
      </c>
      <c r="I260" s="272">
        <v>402.31666666666661</v>
      </c>
      <c r="J260" s="272">
        <v>410.5833333333332</v>
      </c>
      <c r="K260" s="271">
        <v>394.05</v>
      </c>
      <c r="L260" s="271">
        <v>377.1</v>
      </c>
      <c r="M260" s="271">
        <v>18.257829999999998</v>
      </c>
      <c r="N260" s="1"/>
      <c r="O260" s="1"/>
    </row>
    <row r="261" spans="1:15" ht="12.75" customHeight="1">
      <c r="A261" s="30">
        <v>251</v>
      </c>
      <c r="B261" s="281" t="s">
        <v>405</v>
      </c>
      <c r="C261" s="271">
        <v>62.65</v>
      </c>
      <c r="D261" s="272">
        <v>63.050000000000004</v>
      </c>
      <c r="E261" s="272">
        <v>61.7</v>
      </c>
      <c r="F261" s="272">
        <v>60.75</v>
      </c>
      <c r="G261" s="272">
        <v>59.4</v>
      </c>
      <c r="H261" s="272">
        <v>64</v>
      </c>
      <c r="I261" s="272">
        <v>65.350000000000023</v>
      </c>
      <c r="J261" s="272">
        <v>66.300000000000011</v>
      </c>
      <c r="K261" s="271">
        <v>64.400000000000006</v>
      </c>
      <c r="L261" s="271">
        <v>62.1</v>
      </c>
      <c r="M261" s="271">
        <v>10.205019999999999</v>
      </c>
      <c r="N261" s="1"/>
      <c r="O261" s="1"/>
    </row>
    <row r="262" spans="1:15" ht="12.75" customHeight="1">
      <c r="A262" s="30">
        <v>252</v>
      </c>
      <c r="B262" s="281" t="s">
        <v>265</v>
      </c>
      <c r="C262" s="271">
        <v>264.5</v>
      </c>
      <c r="D262" s="272">
        <v>261.90000000000003</v>
      </c>
      <c r="E262" s="272">
        <v>257.10000000000008</v>
      </c>
      <c r="F262" s="272">
        <v>249.70000000000005</v>
      </c>
      <c r="G262" s="272">
        <v>244.90000000000009</v>
      </c>
      <c r="H262" s="272">
        <v>269.30000000000007</v>
      </c>
      <c r="I262" s="272">
        <v>274.10000000000002</v>
      </c>
      <c r="J262" s="272">
        <v>281.50000000000006</v>
      </c>
      <c r="K262" s="271">
        <v>266.7</v>
      </c>
      <c r="L262" s="271">
        <v>254.5</v>
      </c>
      <c r="M262" s="271">
        <v>23.504670000000001</v>
      </c>
      <c r="N262" s="1"/>
      <c r="O262" s="1"/>
    </row>
    <row r="263" spans="1:15" ht="12.75" customHeight="1">
      <c r="A263" s="30">
        <v>253</v>
      </c>
      <c r="B263" s="281" t="s">
        <v>139</v>
      </c>
      <c r="C263" s="271">
        <v>652.79999999999995</v>
      </c>
      <c r="D263" s="272">
        <v>652.86666666666667</v>
      </c>
      <c r="E263" s="272">
        <v>644.93333333333339</v>
      </c>
      <c r="F263" s="272">
        <v>637.06666666666672</v>
      </c>
      <c r="G263" s="272">
        <v>629.13333333333344</v>
      </c>
      <c r="H263" s="272">
        <v>660.73333333333335</v>
      </c>
      <c r="I263" s="272">
        <v>668.66666666666652</v>
      </c>
      <c r="J263" s="272">
        <v>676.5333333333333</v>
      </c>
      <c r="K263" s="271">
        <v>660.8</v>
      </c>
      <c r="L263" s="271">
        <v>645</v>
      </c>
      <c r="M263" s="271">
        <v>44.463830000000002</v>
      </c>
      <c r="N263" s="1"/>
      <c r="O263" s="1"/>
    </row>
    <row r="264" spans="1:15" ht="12.75" customHeight="1">
      <c r="A264" s="30">
        <v>254</v>
      </c>
      <c r="B264" s="281" t="s">
        <v>406</v>
      </c>
      <c r="C264" s="271">
        <v>123.95</v>
      </c>
      <c r="D264" s="272">
        <v>125.28333333333335</v>
      </c>
      <c r="E264" s="272">
        <v>121.9666666666667</v>
      </c>
      <c r="F264" s="272">
        <v>119.98333333333335</v>
      </c>
      <c r="G264" s="272">
        <v>116.6666666666667</v>
      </c>
      <c r="H264" s="272">
        <v>127.26666666666669</v>
      </c>
      <c r="I264" s="272">
        <v>130.58333333333331</v>
      </c>
      <c r="J264" s="272">
        <v>132.56666666666669</v>
      </c>
      <c r="K264" s="271">
        <v>128.6</v>
      </c>
      <c r="L264" s="271">
        <v>123.3</v>
      </c>
      <c r="M264" s="271">
        <v>9.6069800000000001</v>
      </c>
      <c r="N264" s="1"/>
      <c r="O264" s="1"/>
    </row>
    <row r="265" spans="1:15" ht="12.75" customHeight="1">
      <c r="A265" s="30">
        <v>255</v>
      </c>
      <c r="B265" s="281" t="s">
        <v>407</v>
      </c>
      <c r="C265" s="271">
        <v>116.65</v>
      </c>
      <c r="D265" s="272">
        <v>116.64999999999999</v>
      </c>
      <c r="E265" s="272">
        <v>113.79999999999998</v>
      </c>
      <c r="F265" s="272">
        <v>110.94999999999999</v>
      </c>
      <c r="G265" s="272">
        <v>108.09999999999998</v>
      </c>
      <c r="H265" s="272">
        <v>119.49999999999999</v>
      </c>
      <c r="I265" s="272">
        <v>122.34999999999998</v>
      </c>
      <c r="J265" s="272">
        <v>125.19999999999999</v>
      </c>
      <c r="K265" s="271">
        <v>119.5</v>
      </c>
      <c r="L265" s="271">
        <v>113.8</v>
      </c>
      <c r="M265" s="271">
        <v>12.021649999999999</v>
      </c>
      <c r="N265" s="1"/>
      <c r="O265" s="1"/>
    </row>
    <row r="266" spans="1:15" ht="12.75" customHeight="1">
      <c r="A266" s="30">
        <v>256</v>
      </c>
      <c r="B266" s="281" t="s">
        <v>138</v>
      </c>
      <c r="C266" s="271">
        <v>377.65</v>
      </c>
      <c r="D266" s="272">
        <v>379.75</v>
      </c>
      <c r="E266" s="272">
        <v>370</v>
      </c>
      <c r="F266" s="272">
        <v>362.35</v>
      </c>
      <c r="G266" s="272">
        <v>352.6</v>
      </c>
      <c r="H266" s="272">
        <v>387.4</v>
      </c>
      <c r="I266" s="272">
        <v>397.15</v>
      </c>
      <c r="J266" s="272">
        <v>404.79999999999995</v>
      </c>
      <c r="K266" s="271">
        <v>389.5</v>
      </c>
      <c r="L266" s="271">
        <v>372.1</v>
      </c>
      <c r="M266" s="271">
        <v>42.119909999999997</v>
      </c>
      <c r="N266" s="1"/>
      <c r="O266" s="1"/>
    </row>
    <row r="267" spans="1:15" ht="12.75" customHeight="1">
      <c r="A267" s="30">
        <v>257</v>
      </c>
      <c r="B267" s="281" t="s">
        <v>140</v>
      </c>
      <c r="C267" s="271">
        <v>573.20000000000005</v>
      </c>
      <c r="D267" s="272">
        <v>571.63333333333333</v>
      </c>
      <c r="E267" s="272">
        <v>563.26666666666665</v>
      </c>
      <c r="F267" s="272">
        <v>553.33333333333337</v>
      </c>
      <c r="G267" s="272">
        <v>544.9666666666667</v>
      </c>
      <c r="H267" s="272">
        <v>581.56666666666661</v>
      </c>
      <c r="I267" s="272">
        <v>589.93333333333317</v>
      </c>
      <c r="J267" s="272">
        <v>599.86666666666656</v>
      </c>
      <c r="K267" s="271">
        <v>580</v>
      </c>
      <c r="L267" s="271">
        <v>561.70000000000005</v>
      </c>
      <c r="M267" s="271">
        <v>43.117719999999998</v>
      </c>
      <c r="N267" s="1"/>
      <c r="O267" s="1"/>
    </row>
    <row r="268" spans="1:15" ht="12.75" customHeight="1">
      <c r="A268" s="30">
        <v>258</v>
      </c>
      <c r="B268" s="281" t="s">
        <v>801</v>
      </c>
      <c r="C268" s="271">
        <v>514.15</v>
      </c>
      <c r="D268" s="272">
        <v>520.41666666666663</v>
      </c>
      <c r="E268" s="272">
        <v>505.83333333333326</v>
      </c>
      <c r="F268" s="272">
        <v>497.51666666666665</v>
      </c>
      <c r="G268" s="272">
        <v>482.93333333333328</v>
      </c>
      <c r="H268" s="272">
        <v>528.73333333333323</v>
      </c>
      <c r="I268" s="272">
        <v>543.31666666666649</v>
      </c>
      <c r="J268" s="272">
        <v>551.63333333333321</v>
      </c>
      <c r="K268" s="271">
        <v>535</v>
      </c>
      <c r="L268" s="271">
        <v>512.1</v>
      </c>
      <c r="M268" s="271">
        <v>3.4987200000000001</v>
      </c>
      <c r="N268" s="1"/>
      <c r="O268" s="1"/>
    </row>
    <row r="269" spans="1:15" ht="12.75" customHeight="1">
      <c r="A269" s="30">
        <v>259</v>
      </c>
      <c r="B269" s="281" t="s">
        <v>802</v>
      </c>
      <c r="C269" s="271">
        <v>348.05</v>
      </c>
      <c r="D269" s="272">
        <v>350.90000000000003</v>
      </c>
      <c r="E269" s="272">
        <v>342.15000000000009</v>
      </c>
      <c r="F269" s="272">
        <v>336.25000000000006</v>
      </c>
      <c r="G269" s="272">
        <v>327.50000000000011</v>
      </c>
      <c r="H269" s="272">
        <v>356.80000000000007</v>
      </c>
      <c r="I269" s="272">
        <v>365.54999999999995</v>
      </c>
      <c r="J269" s="272">
        <v>371.45000000000005</v>
      </c>
      <c r="K269" s="271">
        <v>359.65</v>
      </c>
      <c r="L269" s="271">
        <v>345</v>
      </c>
      <c r="M269" s="271">
        <v>2.98054</v>
      </c>
      <c r="N269" s="1"/>
      <c r="O269" s="1"/>
    </row>
    <row r="270" spans="1:15" ht="12.75" customHeight="1">
      <c r="A270" s="30">
        <v>260</v>
      </c>
      <c r="B270" s="281" t="s">
        <v>408</v>
      </c>
      <c r="C270" s="271">
        <v>604.20000000000005</v>
      </c>
      <c r="D270" s="272">
        <v>607.68333333333339</v>
      </c>
      <c r="E270" s="272">
        <v>594.61666666666679</v>
      </c>
      <c r="F270" s="272">
        <v>585.03333333333342</v>
      </c>
      <c r="G270" s="272">
        <v>571.96666666666681</v>
      </c>
      <c r="H270" s="272">
        <v>617.26666666666677</v>
      </c>
      <c r="I270" s="272">
        <v>630.33333333333337</v>
      </c>
      <c r="J270" s="272">
        <v>639.91666666666674</v>
      </c>
      <c r="K270" s="271">
        <v>620.75</v>
      </c>
      <c r="L270" s="271">
        <v>598.1</v>
      </c>
      <c r="M270" s="271">
        <v>4.7994500000000002</v>
      </c>
      <c r="N270" s="1"/>
      <c r="O270" s="1"/>
    </row>
    <row r="271" spans="1:15" ht="12.75" customHeight="1">
      <c r="A271" s="30">
        <v>261</v>
      </c>
      <c r="B271" s="281" t="s">
        <v>409</v>
      </c>
      <c r="C271" s="271">
        <v>175.1</v>
      </c>
      <c r="D271" s="272">
        <v>174.23333333333332</v>
      </c>
      <c r="E271" s="272">
        <v>171.76666666666665</v>
      </c>
      <c r="F271" s="272">
        <v>168.43333333333334</v>
      </c>
      <c r="G271" s="272">
        <v>165.96666666666667</v>
      </c>
      <c r="H271" s="272">
        <v>177.56666666666663</v>
      </c>
      <c r="I271" s="272">
        <v>180.03333333333327</v>
      </c>
      <c r="J271" s="272">
        <v>183.36666666666662</v>
      </c>
      <c r="K271" s="271">
        <v>176.7</v>
      </c>
      <c r="L271" s="271">
        <v>170.9</v>
      </c>
      <c r="M271" s="271">
        <v>3.14289</v>
      </c>
      <c r="N271" s="1"/>
      <c r="O271" s="1"/>
    </row>
    <row r="272" spans="1:15" ht="12.75" customHeight="1">
      <c r="A272" s="30">
        <v>262</v>
      </c>
      <c r="B272" s="281" t="s">
        <v>410</v>
      </c>
      <c r="C272" s="271">
        <v>574.5</v>
      </c>
      <c r="D272" s="272">
        <v>577.16666666666663</v>
      </c>
      <c r="E272" s="272">
        <v>568.33333333333326</v>
      </c>
      <c r="F272" s="272">
        <v>562.16666666666663</v>
      </c>
      <c r="G272" s="272">
        <v>553.33333333333326</v>
      </c>
      <c r="H272" s="272">
        <v>583.33333333333326</v>
      </c>
      <c r="I272" s="272">
        <v>592.16666666666652</v>
      </c>
      <c r="J272" s="272">
        <v>598.33333333333326</v>
      </c>
      <c r="K272" s="271">
        <v>586</v>
      </c>
      <c r="L272" s="271">
        <v>571</v>
      </c>
      <c r="M272" s="271">
        <v>1.72506</v>
      </c>
      <c r="N272" s="1"/>
      <c r="O272" s="1"/>
    </row>
    <row r="273" spans="1:15" ht="12.75" customHeight="1">
      <c r="A273" s="30">
        <v>263</v>
      </c>
      <c r="B273" s="281" t="s">
        <v>411</v>
      </c>
      <c r="C273" s="271">
        <v>1298.3</v>
      </c>
      <c r="D273" s="272">
        <v>1296.0999999999999</v>
      </c>
      <c r="E273" s="272">
        <v>1277.3499999999999</v>
      </c>
      <c r="F273" s="272">
        <v>1256.4000000000001</v>
      </c>
      <c r="G273" s="272">
        <v>1237.6500000000001</v>
      </c>
      <c r="H273" s="272">
        <v>1317.0499999999997</v>
      </c>
      <c r="I273" s="272">
        <v>1335.7999999999997</v>
      </c>
      <c r="J273" s="272">
        <v>1356.7499999999995</v>
      </c>
      <c r="K273" s="271">
        <v>1314.85</v>
      </c>
      <c r="L273" s="271">
        <v>1275.1500000000001</v>
      </c>
      <c r="M273" s="271">
        <v>1.95441</v>
      </c>
      <c r="N273" s="1"/>
      <c r="O273" s="1"/>
    </row>
    <row r="274" spans="1:15" ht="12.75" customHeight="1">
      <c r="A274" s="30">
        <v>264</v>
      </c>
      <c r="B274" s="281" t="s">
        <v>412</v>
      </c>
      <c r="C274" s="271">
        <v>268</v>
      </c>
      <c r="D274" s="272">
        <v>265.48333333333335</v>
      </c>
      <c r="E274" s="272">
        <v>261.56666666666672</v>
      </c>
      <c r="F274" s="272">
        <v>255.13333333333338</v>
      </c>
      <c r="G274" s="272">
        <v>251.21666666666675</v>
      </c>
      <c r="H274" s="272">
        <v>271.91666666666669</v>
      </c>
      <c r="I274" s="272">
        <v>275.83333333333331</v>
      </c>
      <c r="J274" s="272">
        <v>282.26666666666665</v>
      </c>
      <c r="K274" s="271">
        <v>269.39999999999998</v>
      </c>
      <c r="L274" s="271">
        <v>259.05</v>
      </c>
      <c r="M274" s="271">
        <v>1.43811</v>
      </c>
      <c r="N274" s="1"/>
      <c r="O274" s="1"/>
    </row>
    <row r="275" spans="1:15" ht="12.75" customHeight="1">
      <c r="A275" s="30">
        <v>265</v>
      </c>
      <c r="B275" s="281" t="s">
        <v>413</v>
      </c>
      <c r="C275" s="271">
        <v>537.6</v>
      </c>
      <c r="D275" s="272">
        <v>533.88333333333333</v>
      </c>
      <c r="E275" s="272">
        <v>526.76666666666665</v>
      </c>
      <c r="F275" s="272">
        <v>515.93333333333328</v>
      </c>
      <c r="G275" s="272">
        <v>508.81666666666661</v>
      </c>
      <c r="H275" s="272">
        <v>544.7166666666667</v>
      </c>
      <c r="I275" s="272">
        <v>551.83333333333326</v>
      </c>
      <c r="J275" s="272">
        <v>562.66666666666674</v>
      </c>
      <c r="K275" s="271">
        <v>541</v>
      </c>
      <c r="L275" s="271">
        <v>523.04999999999995</v>
      </c>
      <c r="M275" s="271">
        <v>12.62612</v>
      </c>
      <c r="N275" s="1"/>
      <c r="O275" s="1"/>
    </row>
    <row r="276" spans="1:15" ht="12.75" customHeight="1">
      <c r="A276" s="30">
        <v>266</v>
      </c>
      <c r="B276" s="281" t="s">
        <v>414</v>
      </c>
      <c r="C276" s="271">
        <v>244.4</v>
      </c>
      <c r="D276" s="272">
        <v>243.9</v>
      </c>
      <c r="E276" s="272">
        <v>241.10000000000002</v>
      </c>
      <c r="F276" s="272">
        <v>237.8</v>
      </c>
      <c r="G276" s="272">
        <v>235.00000000000003</v>
      </c>
      <c r="H276" s="272">
        <v>247.20000000000002</v>
      </c>
      <c r="I276" s="272">
        <v>250.00000000000003</v>
      </c>
      <c r="J276" s="272">
        <v>253.3</v>
      </c>
      <c r="K276" s="271">
        <v>246.7</v>
      </c>
      <c r="L276" s="271">
        <v>240.6</v>
      </c>
      <c r="M276" s="271">
        <v>1.8583700000000001</v>
      </c>
      <c r="N276" s="1"/>
      <c r="O276" s="1"/>
    </row>
    <row r="277" spans="1:15" ht="12.75" customHeight="1">
      <c r="A277" s="30">
        <v>267</v>
      </c>
      <c r="B277" s="281" t="s">
        <v>415</v>
      </c>
      <c r="C277" s="271">
        <v>1135.0999999999999</v>
      </c>
      <c r="D277" s="272">
        <v>1143.2</v>
      </c>
      <c r="E277" s="272">
        <v>1121.9000000000001</v>
      </c>
      <c r="F277" s="272">
        <v>1108.7</v>
      </c>
      <c r="G277" s="272">
        <v>1087.4000000000001</v>
      </c>
      <c r="H277" s="272">
        <v>1156.4000000000001</v>
      </c>
      <c r="I277" s="272">
        <v>1177.6999999999998</v>
      </c>
      <c r="J277" s="272">
        <v>1190.9000000000001</v>
      </c>
      <c r="K277" s="271">
        <v>1164.5</v>
      </c>
      <c r="L277" s="271">
        <v>1130</v>
      </c>
      <c r="M277" s="271">
        <v>2.7309999999999999</v>
      </c>
      <c r="N277" s="1"/>
      <c r="O277" s="1"/>
    </row>
    <row r="278" spans="1:15" ht="12.75" customHeight="1">
      <c r="A278" s="30">
        <v>268</v>
      </c>
      <c r="B278" s="281" t="s">
        <v>416</v>
      </c>
      <c r="C278" s="271">
        <v>373</v>
      </c>
      <c r="D278" s="272">
        <v>372.48333333333335</v>
      </c>
      <c r="E278" s="272">
        <v>370.4666666666667</v>
      </c>
      <c r="F278" s="272">
        <v>367.93333333333334</v>
      </c>
      <c r="G278" s="272">
        <v>365.91666666666669</v>
      </c>
      <c r="H278" s="272">
        <v>375.01666666666671</v>
      </c>
      <c r="I278" s="272">
        <v>377.03333333333336</v>
      </c>
      <c r="J278" s="272">
        <v>379.56666666666672</v>
      </c>
      <c r="K278" s="271">
        <v>374.5</v>
      </c>
      <c r="L278" s="271">
        <v>369.95</v>
      </c>
      <c r="M278" s="271">
        <v>0.41098000000000001</v>
      </c>
      <c r="N278" s="1"/>
      <c r="O278" s="1"/>
    </row>
    <row r="279" spans="1:15" ht="12.75" customHeight="1">
      <c r="A279" s="30">
        <v>269</v>
      </c>
      <c r="B279" s="281" t="s">
        <v>803</v>
      </c>
      <c r="C279" s="271">
        <v>66.5</v>
      </c>
      <c r="D279" s="272">
        <v>66.266666666666666</v>
      </c>
      <c r="E279" s="272">
        <v>65.733333333333334</v>
      </c>
      <c r="F279" s="272">
        <v>64.966666666666669</v>
      </c>
      <c r="G279" s="272">
        <v>64.433333333333337</v>
      </c>
      <c r="H279" s="272">
        <v>67.033333333333331</v>
      </c>
      <c r="I279" s="272">
        <v>67.566666666666663</v>
      </c>
      <c r="J279" s="272">
        <v>68.333333333333329</v>
      </c>
      <c r="K279" s="271">
        <v>66.8</v>
      </c>
      <c r="L279" s="271">
        <v>65.5</v>
      </c>
      <c r="M279" s="271">
        <v>5.6695500000000001</v>
      </c>
      <c r="N279" s="1"/>
      <c r="O279" s="1"/>
    </row>
    <row r="280" spans="1:15" ht="12.75" customHeight="1">
      <c r="A280" s="30">
        <v>270</v>
      </c>
      <c r="B280" s="281" t="s">
        <v>417</v>
      </c>
      <c r="C280" s="271">
        <v>501.35</v>
      </c>
      <c r="D280" s="272">
        <v>509.11666666666662</v>
      </c>
      <c r="E280" s="272">
        <v>482.33333333333326</v>
      </c>
      <c r="F280" s="272">
        <v>463.31666666666666</v>
      </c>
      <c r="G280" s="272">
        <v>436.5333333333333</v>
      </c>
      <c r="H280" s="272">
        <v>528.13333333333321</v>
      </c>
      <c r="I280" s="272">
        <v>554.91666666666663</v>
      </c>
      <c r="J280" s="272">
        <v>573.93333333333317</v>
      </c>
      <c r="K280" s="271">
        <v>535.9</v>
      </c>
      <c r="L280" s="271">
        <v>490.1</v>
      </c>
      <c r="M280" s="271">
        <v>38.916580000000003</v>
      </c>
      <c r="N280" s="1"/>
      <c r="O280" s="1"/>
    </row>
    <row r="281" spans="1:15" ht="12.75" customHeight="1">
      <c r="A281" s="30">
        <v>271</v>
      </c>
      <c r="B281" s="281" t="s">
        <v>418</v>
      </c>
      <c r="C281" s="271">
        <v>58.05</v>
      </c>
      <c r="D281" s="272">
        <v>58.133333333333333</v>
      </c>
      <c r="E281" s="272">
        <v>57.066666666666663</v>
      </c>
      <c r="F281" s="272">
        <v>56.083333333333329</v>
      </c>
      <c r="G281" s="272">
        <v>55.016666666666659</v>
      </c>
      <c r="H281" s="272">
        <v>59.116666666666667</v>
      </c>
      <c r="I281" s="272">
        <v>60.183333333333344</v>
      </c>
      <c r="J281" s="272">
        <v>61.166666666666671</v>
      </c>
      <c r="K281" s="271">
        <v>59.2</v>
      </c>
      <c r="L281" s="271">
        <v>57.15</v>
      </c>
      <c r="M281" s="271">
        <v>41.435499999999998</v>
      </c>
      <c r="N281" s="1"/>
      <c r="O281" s="1"/>
    </row>
    <row r="282" spans="1:15" ht="12.75" customHeight="1">
      <c r="A282" s="30">
        <v>272</v>
      </c>
      <c r="B282" s="281" t="s">
        <v>419</v>
      </c>
      <c r="C282" s="271">
        <v>463.35</v>
      </c>
      <c r="D282" s="272">
        <v>464.48333333333335</v>
      </c>
      <c r="E282" s="272">
        <v>456.9666666666667</v>
      </c>
      <c r="F282" s="272">
        <v>450.58333333333337</v>
      </c>
      <c r="G282" s="272">
        <v>443.06666666666672</v>
      </c>
      <c r="H282" s="272">
        <v>470.86666666666667</v>
      </c>
      <c r="I282" s="272">
        <v>478.38333333333333</v>
      </c>
      <c r="J282" s="272">
        <v>484.76666666666665</v>
      </c>
      <c r="K282" s="271">
        <v>472</v>
      </c>
      <c r="L282" s="271">
        <v>458.1</v>
      </c>
      <c r="M282" s="271">
        <v>2.2223199999999999</v>
      </c>
      <c r="N282" s="1"/>
      <c r="O282" s="1"/>
    </row>
    <row r="283" spans="1:15" ht="12.75" customHeight="1">
      <c r="A283" s="30">
        <v>273</v>
      </c>
      <c r="B283" s="281" t="s">
        <v>141</v>
      </c>
      <c r="C283" s="271">
        <v>1851.1</v>
      </c>
      <c r="D283" s="272">
        <v>1856.9666666666665</v>
      </c>
      <c r="E283" s="272">
        <v>1834.133333333333</v>
      </c>
      <c r="F283" s="272">
        <v>1817.1666666666665</v>
      </c>
      <c r="G283" s="272">
        <v>1794.333333333333</v>
      </c>
      <c r="H283" s="272">
        <v>1873.9333333333329</v>
      </c>
      <c r="I283" s="272">
        <v>1896.7666666666664</v>
      </c>
      <c r="J283" s="272">
        <v>1913.7333333333329</v>
      </c>
      <c r="K283" s="271">
        <v>1879.8</v>
      </c>
      <c r="L283" s="271">
        <v>1840</v>
      </c>
      <c r="M283" s="271">
        <v>25.35679</v>
      </c>
      <c r="N283" s="1"/>
      <c r="O283" s="1"/>
    </row>
    <row r="284" spans="1:15" ht="12.75" customHeight="1">
      <c r="A284" s="30">
        <v>274</v>
      </c>
      <c r="B284" s="281" t="s">
        <v>785</v>
      </c>
      <c r="C284" s="271">
        <v>1228.75</v>
      </c>
      <c r="D284" s="272">
        <v>1236.2166666666667</v>
      </c>
      <c r="E284" s="272">
        <v>1212.4333333333334</v>
      </c>
      <c r="F284" s="272">
        <v>1196.1166666666668</v>
      </c>
      <c r="G284" s="272">
        <v>1172.3333333333335</v>
      </c>
      <c r="H284" s="272">
        <v>1252.5333333333333</v>
      </c>
      <c r="I284" s="272">
        <v>1276.3166666666666</v>
      </c>
      <c r="J284" s="272">
        <v>1292.6333333333332</v>
      </c>
      <c r="K284" s="271">
        <v>1260</v>
      </c>
      <c r="L284" s="271">
        <v>1219.9000000000001</v>
      </c>
      <c r="M284" s="271">
        <v>0.14379</v>
      </c>
      <c r="N284" s="1"/>
      <c r="O284" s="1"/>
    </row>
    <row r="285" spans="1:15" ht="12.75" customHeight="1">
      <c r="A285" s="30">
        <v>275</v>
      </c>
      <c r="B285" s="281" t="s">
        <v>142</v>
      </c>
      <c r="C285" s="271">
        <v>74.45</v>
      </c>
      <c r="D285" s="272">
        <v>75.016666666666666</v>
      </c>
      <c r="E285" s="272">
        <v>73.083333333333329</v>
      </c>
      <c r="F285" s="272">
        <v>71.716666666666669</v>
      </c>
      <c r="G285" s="272">
        <v>69.783333333333331</v>
      </c>
      <c r="H285" s="272">
        <v>76.383333333333326</v>
      </c>
      <c r="I285" s="272">
        <v>78.316666666666663</v>
      </c>
      <c r="J285" s="272">
        <v>79.683333333333323</v>
      </c>
      <c r="K285" s="271">
        <v>76.95</v>
      </c>
      <c r="L285" s="271">
        <v>73.650000000000006</v>
      </c>
      <c r="M285" s="271">
        <v>57.250239999999998</v>
      </c>
      <c r="N285" s="1"/>
      <c r="O285" s="1"/>
    </row>
    <row r="286" spans="1:15" ht="12.75" customHeight="1">
      <c r="A286" s="30">
        <v>276</v>
      </c>
      <c r="B286" s="281" t="s">
        <v>147</v>
      </c>
      <c r="C286" s="271">
        <v>3474.7</v>
      </c>
      <c r="D286" s="272">
        <v>3478.2000000000003</v>
      </c>
      <c r="E286" s="272">
        <v>3446.5000000000005</v>
      </c>
      <c r="F286" s="272">
        <v>3418.3</v>
      </c>
      <c r="G286" s="272">
        <v>3386.6000000000004</v>
      </c>
      <c r="H286" s="272">
        <v>3506.4000000000005</v>
      </c>
      <c r="I286" s="272">
        <v>3538.1000000000004</v>
      </c>
      <c r="J286" s="272">
        <v>3566.3000000000006</v>
      </c>
      <c r="K286" s="271">
        <v>3509.9</v>
      </c>
      <c r="L286" s="271">
        <v>3450</v>
      </c>
      <c r="M286" s="271">
        <v>3.3400500000000002</v>
      </c>
      <c r="N286" s="1"/>
      <c r="O286" s="1"/>
    </row>
    <row r="287" spans="1:15" ht="12.75" customHeight="1">
      <c r="A287" s="30">
        <v>277</v>
      </c>
      <c r="B287" s="281" t="s">
        <v>144</v>
      </c>
      <c r="C287" s="271">
        <v>385.25</v>
      </c>
      <c r="D287" s="272">
        <v>387.26666666666665</v>
      </c>
      <c r="E287" s="272">
        <v>379.5333333333333</v>
      </c>
      <c r="F287" s="272">
        <v>373.81666666666666</v>
      </c>
      <c r="G287" s="272">
        <v>366.08333333333331</v>
      </c>
      <c r="H287" s="272">
        <v>392.98333333333329</v>
      </c>
      <c r="I287" s="272">
        <v>400.71666666666664</v>
      </c>
      <c r="J287" s="272">
        <v>406.43333333333328</v>
      </c>
      <c r="K287" s="271">
        <v>395</v>
      </c>
      <c r="L287" s="271">
        <v>381.55</v>
      </c>
      <c r="M287" s="271">
        <v>15.86117</v>
      </c>
      <c r="N287" s="1"/>
      <c r="O287" s="1"/>
    </row>
    <row r="288" spans="1:15" ht="12.75" customHeight="1">
      <c r="A288" s="30">
        <v>278</v>
      </c>
      <c r="B288" s="281" t="s">
        <v>420</v>
      </c>
      <c r="C288" s="271">
        <v>10617</v>
      </c>
      <c r="D288" s="272">
        <v>10597.683333333332</v>
      </c>
      <c r="E288" s="272">
        <v>10520.366666666665</v>
      </c>
      <c r="F288" s="272">
        <v>10423.733333333332</v>
      </c>
      <c r="G288" s="272">
        <v>10346.416666666664</v>
      </c>
      <c r="H288" s="272">
        <v>10694.316666666666</v>
      </c>
      <c r="I288" s="272">
        <v>10771.633333333335</v>
      </c>
      <c r="J288" s="272">
        <v>10868.266666666666</v>
      </c>
      <c r="K288" s="271">
        <v>10675</v>
      </c>
      <c r="L288" s="271">
        <v>10501.05</v>
      </c>
      <c r="M288" s="271">
        <v>3.4479999999999997E-2</v>
      </c>
      <c r="N288" s="1"/>
      <c r="O288" s="1"/>
    </row>
    <row r="289" spans="1:15" ht="12.75" customHeight="1">
      <c r="A289" s="30">
        <v>279</v>
      </c>
      <c r="B289" s="281" t="s">
        <v>146</v>
      </c>
      <c r="C289" s="271">
        <v>4785.95</v>
      </c>
      <c r="D289" s="272">
        <v>4762.6500000000005</v>
      </c>
      <c r="E289" s="272">
        <v>4703.3000000000011</v>
      </c>
      <c r="F289" s="272">
        <v>4620.6500000000005</v>
      </c>
      <c r="G289" s="272">
        <v>4561.3000000000011</v>
      </c>
      <c r="H289" s="272">
        <v>4845.3000000000011</v>
      </c>
      <c r="I289" s="272">
        <v>4904.6500000000015</v>
      </c>
      <c r="J289" s="272">
        <v>4987.3000000000011</v>
      </c>
      <c r="K289" s="271">
        <v>4822</v>
      </c>
      <c r="L289" s="271">
        <v>4680</v>
      </c>
      <c r="M289" s="271">
        <v>7.2474299999999996</v>
      </c>
      <c r="N289" s="1"/>
      <c r="O289" s="1"/>
    </row>
    <row r="290" spans="1:15" ht="12.75" customHeight="1">
      <c r="A290" s="30">
        <v>280</v>
      </c>
      <c r="B290" s="281" t="s">
        <v>145</v>
      </c>
      <c r="C290" s="271">
        <v>1789.8</v>
      </c>
      <c r="D290" s="272">
        <v>1788.9333333333334</v>
      </c>
      <c r="E290" s="272">
        <v>1773.8666666666668</v>
      </c>
      <c r="F290" s="272">
        <v>1757.9333333333334</v>
      </c>
      <c r="G290" s="272">
        <v>1742.8666666666668</v>
      </c>
      <c r="H290" s="272">
        <v>1804.8666666666668</v>
      </c>
      <c r="I290" s="272">
        <v>1819.9333333333334</v>
      </c>
      <c r="J290" s="272">
        <v>1835.8666666666668</v>
      </c>
      <c r="K290" s="271">
        <v>1804</v>
      </c>
      <c r="L290" s="271">
        <v>1773</v>
      </c>
      <c r="M290" s="271">
        <v>12.642989999999999</v>
      </c>
      <c r="N290" s="1"/>
      <c r="O290" s="1"/>
    </row>
    <row r="291" spans="1:15" ht="12.75" customHeight="1">
      <c r="A291" s="30">
        <v>281</v>
      </c>
      <c r="B291" s="281" t="s">
        <v>856</v>
      </c>
      <c r="C291" s="271">
        <v>368.85</v>
      </c>
      <c r="D291" s="272">
        <v>370.68333333333334</v>
      </c>
      <c r="E291" s="272">
        <v>365.9666666666667</v>
      </c>
      <c r="F291" s="272">
        <v>363.08333333333337</v>
      </c>
      <c r="G291" s="272">
        <v>358.36666666666673</v>
      </c>
      <c r="H291" s="272">
        <v>373.56666666666666</v>
      </c>
      <c r="I291" s="272">
        <v>378.28333333333325</v>
      </c>
      <c r="J291" s="272">
        <v>381.16666666666663</v>
      </c>
      <c r="K291" s="271">
        <v>375.4</v>
      </c>
      <c r="L291" s="271">
        <v>367.8</v>
      </c>
      <c r="M291" s="271">
        <v>2.4965199999999999</v>
      </c>
      <c r="N291" s="1"/>
      <c r="O291" s="1"/>
    </row>
    <row r="292" spans="1:15" ht="12.75" customHeight="1">
      <c r="A292" s="30">
        <v>282</v>
      </c>
      <c r="B292" s="281" t="s">
        <v>266</v>
      </c>
      <c r="C292" s="271">
        <v>522.25</v>
      </c>
      <c r="D292" s="272">
        <v>522.28333333333342</v>
      </c>
      <c r="E292" s="272">
        <v>517.16666666666686</v>
      </c>
      <c r="F292" s="272">
        <v>512.08333333333348</v>
      </c>
      <c r="G292" s="272">
        <v>506.96666666666692</v>
      </c>
      <c r="H292" s="272">
        <v>527.36666666666679</v>
      </c>
      <c r="I292" s="272">
        <v>532.48333333333335</v>
      </c>
      <c r="J292" s="272">
        <v>537.56666666666672</v>
      </c>
      <c r="K292" s="271">
        <v>527.4</v>
      </c>
      <c r="L292" s="271">
        <v>517.20000000000005</v>
      </c>
      <c r="M292" s="271">
        <v>9.1010200000000001</v>
      </c>
      <c r="N292" s="1"/>
      <c r="O292" s="1"/>
    </row>
    <row r="293" spans="1:15" ht="12.75" customHeight="1">
      <c r="A293" s="30">
        <v>283</v>
      </c>
      <c r="B293" s="281" t="s">
        <v>805</v>
      </c>
      <c r="C293" s="271">
        <v>310.89999999999998</v>
      </c>
      <c r="D293" s="272">
        <v>312.61666666666662</v>
      </c>
      <c r="E293" s="272">
        <v>307.58333333333326</v>
      </c>
      <c r="F293" s="272">
        <v>304.26666666666665</v>
      </c>
      <c r="G293" s="272">
        <v>299.23333333333329</v>
      </c>
      <c r="H293" s="272">
        <v>315.93333333333322</v>
      </c>
      <c r="I293" s="272">
        <v>320.96666666666664</v>
      </c>
      <c r="J293" s="272">
        <v>324.28333333333319</v>
      </c>
      <c r="K293" s="271">
        <v>317.64999999999998</v>
      </c>
      <c r="L293" s="271">
        <v>309.3</v>
      </c>
      <c r="M293" s="271">
        <v>9.5451499999999996</v>
      </c>
      <c r="N293" s="1"/>
      <c r="O293" s="1"/>
    </row>
    <row r="294" spans="1:15" ht="12.75" customHeight="1">
      <c r="A294" s="30">
        <v>284</v>
      </c>
      <c r="B294" s="281" t="s">
        <v>421</v>
      </c>
      <c r="C294" s="271">
        <v>3679.95</v>
      </c>
      <c r="D294" s="272">
        <v>3688.9833333333336</v>
      </c>
      <c r="E294" s="272">
        <v>3640.9666666666672</v>
      </c>
      <c r="F294" s="272">
        <v>3601.9833333333336</v>
      </c>
      <c r="G294" s="272">
        <v>3553.9666666666672</v>
      </c>
      <c r="H294" s="272">
        <v>3727.9666666666672</v>
      </c>
      <c r="I294" s="272">
        <v>3775.9833333333336</v>
      </c>
      <c r="J294" s="272">
        <v>3814.9666666666672</v>
      </c>
      <c r="K294" s="271">
        <v>3737</v>
      </c>
      <c r="L294" s="271">
        <v>3650</v>
      </c>
      <c r="M294" s="271">
        <v>0.54186000000000001</v>
      </c>
      <c r="N294" s="1"/>
      <c r="O294" s="1"/>
    </row>
    <row r="295" spans="1:15" ht="12.75" customHeight="1">
      <c r="A295" s="30">
        <v>285</v>
      </c>
      <c r="B295" s="281" t="s">
        <v>148</v>
      </c>
      <c r="C295" s="271">
        <v>627.6</v>
      </c>
      <c r="D295" s="272">
        <v>632.08333333333337</v>
      </c>
      <c r="E295" s="272">
        <v>620.16666666666674</v>
      </c>
      <c r="F295" s="272">
        <v>612.73333333333335</v>
      </c>
      <c r="G295" s="272">
        <v>600.81666666666672</v>
      </c>
      <c r="H295" s="272">
        <v>639.51666666666677</v>
      </c>
      <c r="I295" s="272">
        <v>651.43333333333351</v>
      </c>
      <c r="J295" s="272">
        <v>658.86666666666679</v>
      </c>
      <c r="K295" s="271">
        <v>644</v>
      </c>
      <c r="L295" s="271">
        <v>624.65</v>
      </c>
      <c r="M295" s="271">
        <v>11.8604</v>
      </c>
      <c r="N295" s="1"/>
      <c r="O295" s="1"/>
    </row>
    <row r="296" spans="1:15" ht="12.75" customHeight="1">
      <c r="A296" s="30">
        <v>286</v>
      </c>
      <c r="B296" s="281" t="s">
        <v>422</v>
      </c>
      <c r="C296" s="271">
        <v>1969.7</v>
      </c>
      <c r="D296" s="272">
        <v>1966.2333333333333</v>
      </c>
      <c r="E296" s="272">
        <v>1915.9166666666667</v>
      </c>
      <c r="F296" s="272">
        <v>1862.1333333333334</v>
      </c>
      <c r="G296" s="272">
        <v>1811.8166666666668</v>
      </c>
      <c r="H296" s="272">
        <v>2020.0166666666667</v>
      </c>
      <c r="I296" s="272">
        <v>2070.333333333333</v>
      </c>
      <c r="J296" s="272">
        <v>2124.1166666666668</v>
      </c>
      <c r="K296" s="271">
        <v>2016.55</v>
      </c>
      <c r="L296" s="271">
        <v>1912.45</v>
      </c>
      <c r="M296" s="271">
        <v>1.27179</v>
      </c>
      <c r="N296" s="1"/>
      <c r="O296" s="1"/>
    </row>
    <row r="297" spans="1:15" ht="12.75" customHeight="1">
      <c r="A297" s="30">
        <v>287</v>
      </c>
      <c r="B297" s="281" t="s">
        <v>423</v>
      </c>
      <c r="C297" s="271">
        <v>39.700000000000003</v>
      </c>
      <c r="D297" s="272">
        <v>39.966666666666669</v>
      </c>
      <c r="E297" s="272">
        <v>39.233333333333334</v>
      </c>
      <c r="F297" s="272">
        <v>38.766666666666666</v>
      </c>
      <c r="G297" s="272">
        <v>38.033333333333331</v>
      </c>
      <c r="H297" s="272">
        <v>40.433333333333337</v>
      </c>
      <c r="I297" s="272">
        <v>41.166666666666671</v>
      </c>
      <c r="J297" s="272">
        <v>41.63333333333334</v>
      </c>
      <c r="K297" s="271">
        <v>40.700000000000003</v>
      </c>
      <c r="L297" s="271">
        <v>39.5</v>
      </c>
      <c r="M297" s="271">
        <v>6.0875700000000004</v>
      </c>
      <c r="N297" s="1"/>
      <c r="O297" s="1"/>
    </row>
    <row r="298" spans="1:15" ht="12.75" customHeight="1">
      <c r="A298" s="30">
        <v>288</v>
      </c>
      <c r="B298" s="281" t="s">
        <v>424</v>
      </c>
      <c r="C298" s="271">
        <v>166.5</v>
      </c>
      <c r="D298" s="272">
        <v>169.36666666666667</v>
      </c>
      <c r="E298" s="272">
        <v>160.13333333333335</v>
      </c>
      <c r="F298" s="272">
        <v>153.76666666666668</v>
      </c>
      <c r="G298" s="272">
        <v>144.53333333333336</v>
      </c>
      <c r="H298" s="272">
        <v>175.73333333333335</v>
      </c>
      <c r="I298" s="272">
        <v>184.9666666666667</v>
      </c>
      <c r="J298" s="272">
        <v>191.33333333333334</v>
      </c>
      <c r="K298" s="271">
        <v>178.6</v>
      </c>
      <c r="L298" s="271">
        <v>163</v>
      </c>
      <c r="M298" s="271">
        <v>66.086619999999996</v>
      </c>
      <c r="N298" s="1"/>
      <c r="O298" s="1"/>
    </row>
    <row r="299" spans="1:15" ht="12.75" customHeight="1">
      <c r="A299" s="30">
        <v>289</v>
      </c>
      <c r="B299" s="281" t="s">
        <v>160</v>
      </c>
      <c r="C299" s="271">
        <v>88738.95</v>
      </c>
      <c r="D299" s="272">
        <v>88301.900000000009</v>
      </c>
      <c r="E299" s="272">
        <v>87653.800000000017</v>
      </c>
      <c r="F299" s="272">
        <v>86568.650000000009</v>
      </c>
      <c r="G299" s="272">
        <v>85920.550000000017</v>
      </c>
      <c r="H299" s="272">
        <v>89387.050000000017</v>
      </c>
      <c r="I299" s="272">
        <v>90035.150000000023</v>
      </c>
      <c r="J299" s="272">
        <v>91120.300000000017</v>
      </c>
      <c r="K299" s="271">
        <v>88950</v>
      </c>
      <c r="L299" s="271">
        <v>87216.75</v>
      </c>
      <c r="M299" s="271">
        <v>0.154</v>
      </c>
      <c r="N299" s="1"/>
      <c r="O299" s="1"/>
    </row>
    <row r="300" spans="1:15" ht="12.75" customHeight="1">
      <c r="A300" s="30">
        <v>290</v>
      </c>
      <c r="B300" s="281" t="s">
        <v>857</v>
      </c>
      <c r="C300" s="271">
        <v>1435.6</v>
      </c>
      <c r="D300" s="272">
        <v>1424.2666666666667</v>
      </c>
      <c r="E300" s="272">
        <v>1401.5333333333333</v>
      </c>
      <c r="F300" s="272">
        <v>1367.4666666666667</v>
      </c>
      <c r="G300" s="272">
        <v>1344.7333333333333</v>
      </c>
      <c r="H300" s="272">
        <v>1458.3333333333333</v>
      </c>
      <c r="I300" s="272">
        <v>1481.0666666666664</v>
      </c>
      <c r="J300" s="272">
        <v>1515.1333333333332</v>
      </c>
      <c r="K300" s="271">
        <v>1447</v>
      </c>
      <c r="L300" s="271">
        <v>1390.2</v>
      </c>
      <c r="M300" s="271">
        <v>2.6044</v>
      </c>
      <c r="N300" s="1"/>
      <c r="O300" s="1"/>
    </row>
    <row r="301" spans="1:15" ht="12.75" customHeight="1">
      <c r="A301" s="30">
        <v>291</v>
      </c>
      <c r="B301" s="281" t="s">
        <v>804</v>
      </c>
      <c r="C301" s="271">
        <v>1104.8499999999999</v>
      </c>
      <c r="D301" s="272">
        <v>1102.8333333333333</v>
      </c>
      <c r="E301" s="272">
        <v>1092.0166666666664</v>
      </c>
      <c r="F301" s="272">
        <v>1079.1833333333332</v>
      </c>
      <c r="G301" s="272">
        <v>1068.3666666666663</v>
      </c>
      <c r="H301" s="272">
        <v>1115.6666666666665</v>
      </c>
      <c r="I301" s="272">
        <v>1126.4833333333336</v>
      </c>
      <c r="J301" s="272">
        <v>1139.3166666666666</v>
      </c>
      <c r="K301" s="271">
        <v>1113.6500000000001</v>
      </c>
      <c r="L301" s="271">
        <v>1090</v>
      </c>
      <c r="M301" s="271">
        <v>2.4036400000000002</v>
      </c>
      <c r="N301" s="1"/>
      <c r="O301" s="1"/>
    </row>
    <row r="302" spans="1:15" ht="12.75" customHeight="1">
      <c r="A302" s="30">
        <v>292</v>
      </c>
      <c r="B302" s="281" t="s">
        <v>157</v>
      </c>
      <c r="C302" s="271">
        <v>785.3</v>
      </c>
      <c r="D302" s="272">
        <v>786.1</v>
      </c>
      <c r="E302" s="272">
        <v>776.75</v>
      </c>
      <c r="F302" s="272">
        <v>768.19999999999993</v>
      </c>
      <c r="G302" s="272">
        <v>758.84999999999991</v>
      </c>
      <c r="H302" s="272">
        <v>794.65000000000009</v>
      </c>
      <c r="I302" s="272">
        <v>804.00000000000023</v>
      </c>
      <c r="J302" s="272">
        <v>812.55000000000018</v>
      </c>
      <c r="K302" s="271">
        <v>795.45</v>
      </c>
      <c r="L302" s="271">
        <v>777.55</v>
      </c>
      <c r="M302" s="271">
        <v>4.2839200000000002</v>
      </c>
      <c r="N302" s="1"/>
      <c r="O302" s="1"/>
    </row>
    <row r="303" spans="1:15" ht="12.75" customHeight="1">
      <c r="A303" s="30">
        <v>293</v>
      </c>
      <c r="B303" s="281" t="s">
        <v>150</v>
      </c>
      <c r="C303" s="271">
        <v>190</v>
      </c>
      <c r="D303" s="272">
        <v>190.75</v>
      </c>
      <c r="E303" s="272">
        <v>186.65</v>
      </c>
      <c r="F303" s="272">
        <v>183.3</v>
      </c>
      <c r="G303" s="272">
        <v>179.20000000000002</v>
      </c>
      <c r="H303" s="272">
        <v>194.1</v>
      </c>
      <c r="I303" s="272">
        <v>198.20000000000002</v>
      </c>
      <c r="J303" s="272">
        <v>201.54999999999998</v>
      </c>
      <c r="K303" s="271">
        <v>194.85</v>
      </c>
      <c r="L303" s="271">
        <v>187.4</v>
      </c>
      <c r="M303" s="271">
        <v>85.329549999999998</v>
      </c>
      <c r="N303" s="1"/>
      <c r="O303" s="1"/>
    </row>
    <row r="304" spans="1:15" ht="12.75" customHeight="1">
      <c r="A304" s="30">
        <v>294</v>
      </c>
      <c r="B304" s="281" t="s">
        <v>149</v>
      </c>
      <c r="C304" s="271">
        <v>1253.7</v>
      </c>
      <c r="D304" s="272">
        <v>1248.2166666666667</v>
      </c>
      <c r="E304" s="272">
        <v>1236.4833333333333</v>
      </c>
      <c r="F304" s="272">
        <v>1219.2666666666667</v>
      </c>
      <c r="G304" s="272">
        <v>1207.5333333333333</v>
      </c>
      <c r="H304" s="272">
        <v>1265.4333333333334</v>
      </c>
      <c r="I304" s="272">
        <v>1277.166666666667</v>
      </c>
      <c r="J304" s="272">
        <v>1294.3833333333334</v>
      </c>
      <c r="K304" s="271">
        <v>1259.95</v>
      </c>
      <c r="L304" s="271">
        <v>1231</v>
      </c>
      <c r="M304" s="271">
        <v>38.205030000000001</v>
      </c>
      <c r="N304" s="1"/>
      <c r="O304" s="1"/>
    </row>
    <row r="305" spans="1:15" ht="12.75" customHeight="1">
      <c r="A305" s="30">
        <v>295</v>
      </c>
      <c r="B305" s="281" t="s">
        <v>425</v>
      </c>
      <c r="C305" s="271">
        <v>266.2</v>
      </c>
      <c r="D305" s="272">
        <v>269.75</v>
      </c>
      <c r="E305" s="272">
        <v>260.5</v>
      </c>
      <c r="F305" s="272">
        <v>254.8</v>
      </c>
      <c r="G305" s="272">
        <v>245.55</v>
      </c>
      <c r="H305" s="272">
        <v>275.45</v>
      </c>
      <c r="I305" s="272">
        <v>284.7</v>
      </c>
      <c r="J305" s="272">
        <v>290.39999999999998</v>
      </c>
      <c r="K305" s="271">
        <v>279</v>
      </c>
      <c r="L305" s="271">
        <v>264.05</v>
      </c>
      <c r="M305" s="271">
        <v>4.4468199999999998</v>
      </c>
      <c r="N305" s="1"/>
      <c r="O305" s="1"/>
    </row>
    <row r="306" spans="1:15" ht="12.75" customHeight="1">
      <c r="A306" s="30">
        <v>296</v>
      </c>
      <c r="B306" s="281" t="s">
        <v>426</v>
      </c>
      <c r="C306" s="271">
        <v>228.6</v>
      </c>
      <c r="D306" s="272">
        <v>229.2833333333333</v>
      </c>
      <c r="E306" s="272">
        <v>225.36666666666662</v>
      </c>
      <c r="F306" s="272">
        <v>222.13333333333333</v>
      </c>
      <c r="G306" s="272">
        <v>218.21666666666664</v>
      </c>
      <c r="H306" s="272">
        <v>232.51666666666659</v>
      </c>
      <c r="I306" s="272">
        <v>236.43333333333328</v>
      </c>
      <c r="J306" s="272">
        <v>239.66666666666657</v>
      </c>
      <c r="K306" s="271">
        <v>233.2</v>
      </c>
      <c r="L306" s="271">
        <v>226.05</v>
      </c>
      <c r="M306" s="271">
        <v>1.8357699999999999</v>
      </c>
      <c r="N306" s="1"/>
      <c r="O306" s="1"/>
    </row>
    <row r="307" spans="1:15" ht="12.75" customHeight="1">
      <c r="A307" s="30">
        <v>297</v>
      </c>
      <c r="B307" s="281" t="s">
        <v>427</v>
      </c>
      <c r="C307" s="271">
        <v>477.05</v>
      </c>
      <c r="D307" s="272">
        <v>478.36666666666662</v>
      </c>
      <c r="E307" s="272">
        <v>472.78333333333325</v>
      </c>
      <c r="F307" s="272">
        <v>468.51666666666665</v>
      </c>
      <c r="G307" s="272">
        <v>462.93333333333328</v>
      </c>
      <c r="H307" s="272">
        <v>482.63333333333321</v>
      </c>
      <c r="I307" s="272">
        <v>488.21666666666658</v>
      </c>
      <c r="J307" s="272">
        <v>492.48333333333318</v>
      </c>
      <c r="K307" s="271">
        <v>483.95</v>
      </c>
      <c r="L307" s="271">
        <v>474.1</v>
      </c>
      <c r="M307" s="271">
        <v>4.6855599999999997</v>
      </c>
      <c r="N307" s="1"/>
      <c r="O307" s="1"/>
    </row>
    <row r="308" spans="1:15" ht="12.75" customHeight="1">
      <c r="A308" s="30">
        <v>298</v>
      </c>
      <c r="B308" s="281" t="s">
        <v>151</v>
      </c>
      <c r="C308" s="271">
        <v>101.95</v>
      </c>
      <c r="D308" s="272">
        <v>102.01666666666667</v>
      </c>
      <c r="E308" s="272">
        <v>100.08333333333333</v>
      </c>
      <c r="F308" s="272">
        <v>98.216666666666669</v>
      </c>
      <c r="G308" s="272">
        <v>96.283333333333331</v>
      </c>
      <c r="H308" s="272">
        <v>103.88333333333333</v>
      </c>
      <c r="I308" s="272">
        <v>105.81666666666666</v>
      </c>
      <c r="J308" s="272">
        <v>107.68333333333332</v>
      </c>
      <c r="K308" s="271">
        <v>103.95</v>
      </c>
      <c r="L308" s="271">
        <v>100.15</v>
      </c>
      <c r="M308" s="271">
        <v>48.349330000000002</v>
      </c>
      <c r="N308" s="1"/>
      <c r="O308" s="1"/>
    </row>
    <row r="309" spans="1:15" ht="12.75" customHeight="1">
      <c r="A309" s="30">
        <v>299</v>
      </c>
      <c r="B309" s="281" t="s">
        <v>428</v>
      </c>
      <c r="C309" s="271">
        <v>72.25</v>
      </c>
      <c r="D309" s="272">
        <v>72.599999999999994</v>
      </c>
      <c r="E309" s="272">
        <v>71.499999999999986</v>
      </c>
      <c r="F309" s="272">
        <v>70.749999999999986</v>
      </c>
      <c r="G309" s="272">
        <v>69.649999999999977</v>
      </c>
      <c r="H309" s="272">
        <v>73.349999999999994</v>
      </c>
      <c r="I309" s="272">
        <v>74.450000000000017</v>
      </c>
      <c r="J309" s="272">
        <v>75.2</v>
      </c>
      <c r="K309" s="271">
        <v>73.7</v>
      </c>
      <c r="L309" s="271">
        <v>71.849999999999994</v>
      </c>
      <c r="M309" s="271">
        <v>22.26239</v>
      </c>
      <c r="N309" s="1"/>
      <c r="O309" s="1"/>
    </row>
    <row r="310" spans="1:15" ht="12.75" customHeight="1">
      <c r="A310" s="30">
        <v>300</v>
      </c>
      <c r="B310" s="281" t="s">
        <v>152</v>
      </c>
      <c r="C310" s="271">
        <v>520.45000000000005</v>
      </c>
      <c r="D310" s="272">
        <v>519.95000000000005</v>
      </c>
      <c r="E310" s="272">
        <v>515.05000000000007</v>
      </c>
      <c r="F310" s="272">
        <v>509.65</v>
      </c>
      <c r="G310" s="272">
        <v>504.75</v>
      </c>
      <c r="H310" s="272">
        <v>525.35000000000014</v>
      </c>
      <c r="I310" s="272">
        <v>530.25000000000023</v>
      </c>
      <c r="J310" s="272">
        <v>535.6500000000002</v>
      </c>
      <c r="K310" s="271">
        <v>524.85</v>
      </c>
      <c r="L310" s="271">
        <v>514.54999999999995</v>
      </c>
      <c r="M310" s="271">
        <v>13.086919999999999</v>
      </c>
      <c r="N310" s="1"/>
      <c r="O310" s="1"/>
    </row>
    <row r="311" spans="1:15" ht="12.75" customHeight="1">
      <c r="A311" s="30">
        <v>301</v>
      </c>
      <c r="B311" s="281" t="s">
        <v>153</v>
      </c>
      <c r="C311" s="271">
        <v>8959.4500000000007</v>
      </c>
      <c r="D311" s="272">
        <v>8986.6</v>
      </c>
      <c r="E311" s="272">
        <v>8828.4500000000007</v>
      </c>
      <c r="F311" s="272">
        <v>8697.4500000000007</v>
      </c>
      <c r="G311" s="272">
        <v>8539.3000000000011</v>
      </c>
      <c r="H311" s="272">
        <v>9117.6</v>
      </c>
      <c r="I311" s="272">
        <v>9275.7499999999982</v>
      </c>
      <c r="J311" s="272">
        <v>9406.75</v>
      </c>
      <c r="K311" s="271">
        <v>9144.75</v>
      </c>
      <c r="L311" s="271">
        <v>8855.6</v>
      </c>
      <c r="M311" s="271">
        <v>7.5372899999999996</v>
      </c>
      <c r="N311" s="1"/>
      <c r="O311" s="1"/>
    </row>
    <row r="312" spans="1:15" ht="12.75" customHeight="1">
      <c r="A312" s="30">
        <v>302</v>
      </c>
      <c r="B312" s="281" t="s">
        <v>806</v>
      </c>
      <c r="C312" s="271">
        <v>2094.1999999999998</v>
      </c>
      <c r="D312" s="272">
        <v>2108.5</v>
      </c>
      <c r="E312" s="272">
        <v>2066.6999999999998</v>
      </c>
      <c r="F312" s="272">
        <v>2039.1999999999998</v>
      </c>
      <c r="G312" s="272">
        <v>1997.3999999999996</v>
      </c>
      <c r="H312" s="272">
        <v>2136</v>
      </c>
      <c r="I312" s="272">
        <v>2177.8000000000002</v>
      </c>
      <c r="J312" s="272">
        <v>2205.3000000000002</v>
      </c>
      <c r="K312" s="271">
        <v>2150.3000000000002</v>
      </c>
      <c r="L312" s="271">
        <v>2081</v>
      </c>
      <c r="M312" s="271">
        <v>1.8581700000000001</v>
      </c>
      <c r="N312" s="1"/>
      <c r="O312" s="1"/>
    </row>
    <row r="313" spans="1:15" ht="12.75" customHeight="1">
      <c r="A313" s="30">
        <v>303</v>
      </c>
      <c r="B313" s="281" t="s">
        <v>156</v>
      </c>
      <c r="C313" s="271">
        <v>828.4</v>
      </c>
      <c r="D313" s="272">
        <v>829.83333333333337</v>
      </c>
      <c r="E313" s="272">
        <v>810.86666666666679</v>
      </c>
      <c r="F313" s="272">
        <v>793.33333333333337</v>
      </c>
      <c r="G313" s="272">
        <v>774.36666666666679</v>
      </c>
      <c r="H313" s="272">
        <v>847.36666666666679</v>
      </c>
      <c r="I313" s="272">
        <v>866.33333333333326</v>
      </c>
      <c r="J313" s="272">
        <v>883.86666666666679</v>
      </c>
      <c r="K313" s="271">
        <v>848.8</v>
      </c>
      <c r="L313" s="271">
        <v>812.3</v>
      </c>
      <c r="M313" s="271">
        <v>4.8005000000000004</v>
      </c>
      <c r="N313" s="1"/>
      <c r="O313" s="1"/>
    </row>
    <row r="314" spans="1:15" ht="12.75" customHeight="1">
      <c r="A314" s="30">
        <v>304</v>
      </c>
      <c r="B314" s="281" t="s">
        <v>429</v>
      </c>
      <c r="C314" s="271">
        <v>369.95</v>
      </c>
      <c r="D314" s="272">
        <v>368.59999999999997</v>
      </c>
      <c r="E314" s="272">
        <v>366.39999999999992</v>
      </c>
      <c r="F314" s="272">
        <v>362.84999999999997</v>
      </c>
      <c r="G314" s="272">
        <v>360.64999999999992</v>
      </c>
      <c r="H314" s="272">
        <v>372.14999999999992</v>
      </c>
      <c r="I314" s="272">
        <v>374.34999999999997</v>
      </c>
      <c r="J314" s="272">
        <v>377.89999999999992</v>
      </c>
      <c r="K314" s="271">
        <v>370.8</v>
      </c>
      <c r="L314" s="271">
        <v>365.05</v>
      </c>
      <c r="M314" s="271">
        <v>3.70329</v>
      </c>
      <c r="N314" s="1"/>
      <c r="O314" s="1"/>
    </row>
    <row r="315" spans="1:15" ht="12.75" customHeight="1">
      <c r="A315" s="30">
        <v>305</v>
      </c>
      <c r="B315" s="281" t="s">
        <v>430</v>
      </c>
      <c r="C315" s="271">
        <v>273.5</v>
      </c>
      <c r="D315" s="272">
        <v>275.78333333333336</v>
      </c>
      <c r="E315" s="272">
        <v>269.56666666666672</v>
      </c>
      <c r="F315" s="272">
        <v>265.63333333333338</v>
      </c>
      <c r="G315" s="272">
        <v>259.41666666666674</v>
      </c>
      <c r="H315" s="272">
        <v>279.7166666666667</v>
      </c>
      <c r="I315" s="272">
        <v>285.93333333333328</v>
      </c>
      <c r="J315" s="272">
        <v>289.86666666666667</v>
      </c>
      <c r="K315" s="271">
        <v>282</v>
      </c>
      <c r="L315" s="271">
        <v>271.85000000000002</v>
      </c>
      <c r="M315" s="271">
        <v>1.8966099999999999</v>
      </c>
      <c r="N315" s="1"/>
      <c r="O315" s="1"/>
    </row>
    <row r="316" spans="1:15" ht="12.75" customHeight="1">
      <c r="A316" s="30">
        <v>306</v>
      </c>
      <c r="B316" s="281" t="s">
        <v>858</v>
      </c>
      <c r="C316" s="271">
        <v>748.95</v>
      </c>
      <c r="D316" s="272">
        <v>751.33333333333337</v>
      </c>
      <c r="E316" s="272">
        <v>738.4666666666667</v>
      </c>
      <c r="F316" s="272">
        <v>727.98333333333335</v>
      </c>
      <c r="G316" s="272">
        <v>715.11666666666667</v>
      </c>
      <c r="H316" s="272">
        <v>761.81666666666672</v>
      </c>
      <c r="I316" s="272">
        <v>774.68333333333328</v>
      </c>
      <c r="J316" s="272">
        <v>785.16666666666674</v>
      </c>
      <c r="K316" s="271">
        <v>764.2</v>
      </c>
      <c r="L316" s="271">
        <v>740.85</v>
      </c>
      <c r="M316" s="271">
        <v>0.37795000000000001</v>
      </c>
      <c r="N316" s="1"/>
      <c r="O316" s="1"/>
    </row>
    <row r="317" spans="1:15" ht="12.75" customHeight="1">
      <c r="A317" s="30">
        <v>307</v>
      </c>
      <c r="B317" s="281" t="s">
        <v>859</v>
      </c>
      <c r="C317" s="271">
        <v>766.8</v>
      </c>
      <c r="D317" s="272">
        <v>763.7166666666667</v>
      </c>
      <c r="E317" s="272">
        <v>754.43333333333339</v>
      </c>
      <c r="F317" s="272">
        <v>742.06666666666672</v>
      </c>
      <c r="G317" s="272">
        <v>732.78333333333342</v>
      </c>
      <c r="H317" s="272">
        <v>776.08333333333337</v>
      </c>
      <c r="I317" s="272">
        <v>785.36666666666667</v>
      </c>
      <c r="J317" s="272">
        <v>797.73333333333335</v>
      </c>
      <c r="K317" s="271">
        <v>773</v>
      </c>
      <c r="L317" s="271">
        <v>751.35</v>
      </c>
      <c r="M317" s="271">
        <v>4.09788</v>
      </c>
      <c r="N317" s="1"/>
      <c r="O317" s="1"/>
    </row>
    <row r="318" spans="1:15" ht="12.75" customHeight="1">
      <c r="A318" s="30">
        <v>308</v>
      </c>
      <c r="B318" s="281" t="s">
        <v>155</v>
      </c>
      <c r="C318" s="271">
        <v>1556.95</v>
      </c>
      <c r="D318" s="272">
        <v>1563.1499999999999</v>
      </c>
      <c r="E318" s="272">
        <v>1539.8499999999997</v>
      </c>
      <c r="F318" s="272">
        <v>1522.7499999999998</v>
      </c>
      <c r="G318" s="272">
        <v>1499.4499999999996</v>
      </c>
      <c r="H318" s="272">
        <v>1580.2499999999998</v>
      </c>
      <c r="I318" s="272">
        <v>1603.55</v>
      </c>
      <c r="J318" s="272">
        <v>1620.6499999999999</v>
      </c>
      <c r="K318" s="271">
        <v>1586.45</v>
      </c>
      <c r="L318" s="271">
        <v>1546.05</v>
      </c>
      <c r="M318" s="271">
        <v>1.21818</v>
      </c>
      <c r="N318" s="1"/>
      <c r="O318" s="1"/>
    </row>
    <row r="319" spans="1:15" ht="12.75" customHeight="1">
      <c r="A319" s="30">
        <v>309</v>
      </c>
      <c r="B319" s="281" t="s">
        <v>158</v>
      </c>
      <c r="C319" s="271">
        <v>3434.95</v>
      </c>
      <c r="D319" s="272">
        <v>3419.65</v>
      </c>
      <c r="E319" s="272">
        <v>3377.3</v>
      </c>
      <c r="F319" s="272">
        <v>3319.65</v>
      </c>
      <c r="G319" s="272">
        <v>3277.3</v>
      </c>
      <c r="H319" s="272">
        <v>3477.3</v>
      </c>
      <c r="I319" s="272">
        <v>3519.6499999999996</v>
      </c>
      <c r="J319" s="272">
        <v>3577.3</v>
      </c>
      <c r="K319" s="271">
        <v>3462</v>
      </c>
      <c r="L319" s="271">
        <v>3362</v>
      </c>
      <c r="M319" s="271">
        <v>9.7321399999999993</v>
      </c>
      <c r="N319" s="1"/>
      <c r="O319" s="1"/>
    </row>
    <row r="320" spans="1:15" ht="12.75" customHeight="1">
      <c r="A320" s="30">
        <v>310</v>
      </c>
      <c r="B320" s="281" t="s">
        <v>431</v>
      </c>
      <c r="C320" s="271">
        <v>532.29999999999995</v>
      </c>
      <c r="D320" s="272">
        <v>534.66666666666663</v>
      </c>
      <c r="E320" s="272">
        <v>524.63333333333321</v>
      </c>
      <c r="F320" s="272">
        <v>516.96666666666658</v>
      </c>
      <c r="G320" s="272">
        <v>506.93333333333317</v>
      </c>
      <c r="H320" s="272">
        <v>542.33333333333326</v>
      </c>
      <c r="I320" s="272">
        <v>552.36666666666679</v>
      </c>
      <c r="J320" s="272">
        <v>560.0333333333333</v>
      </c>
      <c r="K320" s="271">
        <v>544.70000000000005</v>
      </c>
      <c r="L320" s="271">
        <v>527</v>
      </c>
      <c r="M320" s="271">
        <v>3.2732100000000002</v>
      </c>
      <c r="N320" s="1"/>
      <c r="O320" s="1"/>
    </row>
    <row r="321" spans="1:15" ht="12.75" customHeight="1">
      <c r="A321" s="30">
        <v>311</v>
      </c>
      <c r="B321" s="281" t="s">
        <v>433</v>
      </c>
      <c r="C321" s="271">
        <v>764.4</v>
      </c>
      <c r="D321" s="272">
        <v>768.58333333333337</v>
      </c>
      <c r="E321" s="272">
        <v>753.16666666666674</v>
      </c>
      <c r="F321" s="272">
        <v>741.93333333333339</v>
      </c>
      <c r="G321" s="272">
        <v>726.51666666666677</v>
      </c>
      <c r="H321" s="272">
        <v>779.81666666666672</v>
      </c>
      <c r="I321" s="272">
        <v>795.23333333333346</v>
      </c>
      <c r="J321" s="272">
        <v>806.4666666666667</v>
      </c>
      <c r="K321" s="271">
        <v>784</v>
      </c>
      <c r="L321" s="271">
        <v>757.35</v>
      </c>
      <c r="M321" s="271">
        <v>0.47287000000000001</v>
      </c>
      <c r="N321" s="1"/>
      <c r="O321" s="1"/>
    </row>
    <row r="322" spans="1:15" ht="12.75" customHeight="1">
      <c r="A322" s="30">
        <v>312</v>
      </c>
      <c r="B322" s="281" t="s">
        <v>159</v>
      </c>
      <c r="C322" s="271">
        <v>2320</v>
      </c>
      <c r="D322" s="272">
        <v>2303</v>
      </c>
      <c r="E322" s="272">
        <v>2278</v>
      </c>
      <c r="F322" s="272">
        <v>2236</v>
      </c>
      <c r="G322" s="272">
        <v>2211</v>
      </c>
      <c r="H322" s="272">
        <v>2345</v>
      </c>
      <c r="I322" s="272">
        <v>2370</v>
      </c>
      <c r="J322" s="272">
        <v>2412</v>
      </c>
      <c r="K322" s="271">
        <v>2328</v>
      </c>
      <c r="L322" s="271">
        <v>2261</v>
      </c>
      <c r="M322" s="271">
        <v>6.7285000000000004</v>
      </c>
      <c r="N322" s="1"/>
      <c r="O322" s="1"/>
    </row>
    <row r="323" spans="1:15" ht="12.75" customHeight="1">
      <c r="A323" s="30">
        <v>313</v>
      </c>
      <c r="B323" s="281" t="s">
        <v>434</v>
      </c>
      <c r="C323" s="271">
        <v>1318</v>
      </c>
      <c r="D323" s="272">
        <v>1318.9833333333333</v>
      </c>
      <c r="E323" s="272">
        <v>1310.0166666666667</v>
      </c>
      <c r="F323" s="272">
        <v>1302.0333333333333</v>
      </c>
      <c r="G323" s="272">
        <v>1293.0666666666666</v>
      </c>
      <c r="H323" s="272">
        <v>1326.9666666666667</v>
      </c>
      <c r="I323" s="272">
        <v>1335.9333333333334</v>
      </c>
      <c r="J323" s="272">
        <v>1343.9166666666667</v>
      </c>
      <c r="K323" s="271">
        <v>1327.95</v>
      </c>
      <c r="L323" s="271">
        <v>1311</v>
      </c>
      <c r="M323" s="271">
        <v>2.2738999999999998</v>
      </c>
      <c r="N323" s="1"/>
      <c r="O323" s="1"/>
    </row>
    <row r="324" spans="1:15" ht="12.75" customHeight="1">
      <c r="A324" s="30">
        <v>314</v>
      </c>
      <c r="B324" s="281" t="s">
        <v>161</v>
      </c>
      <c r="C324" s="271">
        <v>1107.1500000000001</v>
      </c>
      <c r="D324" s="272">
        <v>1104.7333333333333</v>
      </c>
      <c r="E324" s="272">
        <v>1094.4666666666667</v>
      </c>
      <c r="F324" s="272">
        <v>1081.7833333333333</v>
      </c>
      <c r="G324" s="272">
        <v>1071.5166666666667</v>
      </c>
      <c r="H324" s="272">
        <v>1117.4166666666667</v>
      </c>
      <c r="I324" s="272">
        <v>1127.6833333333336</v>
      </c>
      <c r="J324" s="272">
        <v>1140.3666666666668</v>
      </c>
      <c r="K324" s="271">
        <v>1115</v>
      </c>
      <c r="L324" s="271">
        <v>1092.05</v>
      </c>
      <c r="M324" s="271">
        <v>6.2012600000000004</v>
      </c>
      <c r="N324" s="1"/>
      <c r="O324" s="1"/>
    </row>
    <row r="325" spans="1:15" ht="12.75" customHeight="1">
      <c r="A325" s="30">
        <v>315</v>
      </c>
      <c r="B325" s="281" t="s">
        <v>267</v>
      </c>
      <c r="C325" s="271">
        <v>749.3</v>
      </c>
      <c r="D325" s="272">
        <v>748.75</v>
      </c>
      <c r="E325" s="272">
        <v>736.05</v>
      </c>
      <c r="F325" s="272">
        <v>722.8</v>
      </c>
      <c r="G325" s="272">
        <v>710.09999999999991</v>
      </c>
      <c r="H325" s="272">
        <v>762</v>
      </c>
      <c r="I325" s="272">
        <v>774.7</v>
      </c>
      <c r="J325" s="272">
        <v>787.95</v>
      </c>
      <c r="K325" s="271">
        <v>761.45</v>
      </c>
      <c r="L325" s="271">
        <v>735.5</v>
      </c>
      <c r="M325" s="271">
        <v>4.9288800000000004</v>
      </c>
      <c r="N325" s="1"/>
      <c r="O325" s="1"/>
    </row>
    <row r="326" spans="1:15" ht="12.75" customHeight="1">
      <c r="A326" s="30">
        <v>316</v>
      </c>
      <c r="B326" s="281" t="s">
        <v>435</v>
      </c>
      <c r="C326" s="271">
        <v>32.9</v>
      </c>
      <c r="D326" s="272">
        <v>33.049999999999997</v>
      </c>
      <c r="E326" s="272">
        <v>32.649999999999991</v>
      </c>
      <c r="F326" s="272">
        <v>32.399999999999991</v>
      </c>
      <c r="G326" s="272">
        <v>31.999999999999986</v>
      </c>
      <c r="H326" s="272">
        <v>33.299999999999997</v>
      </c>
      <c r="I326" s="272">
        <v>33.700000000000003</v>
      </c>
      <c r="J326" s="272">
        <v>33.950000000000003</v>
      </c>
      <c r="K326" s="271">
        <v>33.450000000000003</v>
      </c>
      <c r="L326" s="271">
        <v>32.799999999999997</v>
      </c>
      <c r="M326" s="271">
        <v>20.704419999999999</v>
      </c>
      <c r="N326" s="1"/>
      <c r="O326" s="1"/>
    </row>
    <row r="327" spans="1:15" ht="12.75" customHeight="1">
      <c r="A327" s="30">
        <v>317</v>
      </c>
      <c r="B327" s="281" t="s">
        <v>436</v>
      </c>
      <c r="C327" s="271">
        <v>61</v>
      </c>
      <c r="D327" s="272">
        <v>61.366666666666667</v>
      </c>
      <c r="E327" s="272">
        <v>60.283333333333331</v>
      </c>
      <c r="F327" s="272">
        <v>59.566666666666663</v>
      </c>
      <c r="G327" s="272">
        <v>58.483333333333327</v>
      </c>
      <c r="H327" s="272">
        <v>62.083333333333336</v>
      </c>
      <c r="I327" s="272">
        <v>63.166666666666664</v>
      </c>
      <c r="J327" s="272">
        <v>63.88333333333334</v>
      </c>
      <c r="K327" s="271">
        <v>62.45</v>
      </c>
      <c r="L327" s="271">
        <v>60.65</v>
      </c>
      <c r="M327" s="271">
        <v>16.96059</v>
      </c>
      <c r="N327" s="1"/>
      <c r="O327" s="1"/>
    </row>
    <row r="328" spans="1:15" ht="12.75" customHeight="1">
      <c r="A328" s="30">
        <v>318</v>
      </c>
      <c r="B328" s="281" t="s">
        <v>437</v>
      </c>
      <c r="C328" s="271">
        <v>583.29999999999995</v>
      </c>
      <c r="D328" s="272">
        <v>582.76666666666665</v>
      </c>
      <c r="E328" s="272">
        <v>575.5333333333333</v>
      </c>
      <c r="F328" s="272">
        <v>567.76666666666665</v>
      </c>
      <c r="G328" s="272">
        <v>560.5333333333333</v>
      </c>
      <c r="H328" s="272">
        <v>590.5333333333333</v>
      </c>
      <c r="I328" s="272">
        <v>597.76666666666665</v>
      </c>
      <c r="J328" s="272">
        <v>605.5333333333333</v>
      </c>
      <c r="K328" s="271">
        <v>590</v>
      </c>
      <c r="L328" s="271">
        <v>575</v>
      </c>
      <c r="M328" s="271">
        <v>0.37985000000000002</v>
      </c>
      <c r="N328" s="1"/>
      <c r="O328" s="1"/>
    </row>
    <row r="329" spans="1:15" ht="12.75" customHeight="1">
      <c r="A329" s="30">
        <v>319</v>
      </c>
      <c r="B329" s="281" t="s">
        <v>438</v>
      </c>
      <c r="C329" s="271">
        <v>35.950000000000003</v>
      </c>
      <c r="D329" s="272">
        <v>35.949999999999996</v>
      </c>
      <c r="E329" s="272">
        <v>35.399999999999991</v>
      </c>
      <c r="F329" s="272">
        <v>34.849999999999994</v>
      </c>
      <c r="G329" s="272">
        <v>34.29999999999999</v>
      </c>
      <c r="H329" s="272">
        <v>36.499999999999993</v>
      </c>
      <c r="I329" s="272">
        <v>37.04999999999999</v>
      </c>
      <c r="J329" s="272">
        <v>37.599999999999994</v>
      </c>
      <c r="K329" s="271">
        <v>36.5</v>
      </c>
      <c r="L329" s="271">
        <v>35.4</v>
      </c>
      <c r="M329" s="271">
        <v>156.65450999999999</v>
      </c>
      <c r="N329" s="1"/>
      <c r="O329" s="1"/>
    </row>
    <row r="330" spans="1:15" ht="12.75" customHeight="1">
      <c r="A330" s="30">
        <v>320</v>
      </c>
      <c r="B330" s="281" t="s">
        <v>439</v>
      </c>
      <c r="C330" s="271">
        <v>70.599999999999994</v>
      </c>
      <c r="D330" s="272">
        <v>70.833333333333329</v>
      </c>
      <c r="E330" s="272">
        <v>69.216666666666654</v>
      </c>
      <c r="F330" s="272">
        <v>67.833333333333329</v>
      </c>
      <c r="G330" s="272">
        <v>66.216666666666654</v>
      </c>
      <c r="H330" s="272">
        <v>72.216666666666654</v>
      </c>
      <c r="I330" s="272">
        <v>73.833333333333329</v>
      </c>
      <c r="J330" s="272">
        <v>75.216666666666654</v>
      </c>
      <c r="K330" s="271">
        <v>72.45</v>
      </c>
      <c r="L330" s="271">
        <v>69.45</v>
      </c>
      <c r="M330" s="271">
        <v>28.559090000000001</v>
      </c>
      <c r="N330" s="1"/>
      <c r="O330" s="1"/>
    </row>
    <row r="331" spans="1:15" ht="12.75" customHeight="1">
      <c r="A331" s="30">
        <v>321</v>
      </c>
      <c r="B331" s="281" t="s">
        <v>167</v>
      </c>
      <c r="C331" s="271">
        <v>106</v>
      </c>
      <c r="D331" s="272">
        <v>106.18333333333334</v>
      </c>
      <c r="E331" s="272">
        <v>104.06666666666668</v>
      </c>
      <c r="F331" s="272">
        <v>102.13333333333334</v>
      </c>
      <c r="G331" s="272">
        <v>100.01666666666668</v>
      </c>
      <c r="H331" s="272">
        <v>108.11666666666667</v>
      </c>
      <c r="I331" s="272">
        <v>110.23333333333335</v>
      </c>
      <c r="J331" s="272">
        <v>112.16666666666667</v>
      </c>
      <c r="K331" s="271">
        <v>108.3</v>
      </c>
      <c r="L331" s="271">
        <v>104.25</v>
      </c>
      <c r="M331" s="271">
        <v>115.09717000000001</v>
      </c>
      <c r="N331" s="1"/>
      <c r="O331" s="1"/>
    </row>
    <row r="332" spans="1:15" ht="12.75" customHeight="1">
      <c r="A332" s="30">
        <v>322</v>
      </c>
      <c r="B332" s="281" t="s">
        <v>440</v>
      </c>
      <c r="C332" s="271">
        <v>266.60000000000002</v>
      </c>
      <c r="D332" s="272">
        <v>268.7833333333333</v>
      </c>
      <c r="E332" s="272">
        <v>262.11666666666662</v>
      </c>
      <c r="F332" s="272">
        <v>257.63333333333333</v>
      </c>
      <c r="G332" s="272">
        <v>250.96666666666664</v>
      </c>
      <c r="H332" s="272">
        <v>273.26666666666659</v>
      </c>
      <c r="I332" s="272">
        <v>279.93333333333334</v>
      </c>
      <c r="J332" s="272">
        <v>284.41666666666657</v>
      </c>
      <c r="K332" s="271">
        <v>275.45</v>
      </c>
      <c r="L332" s="271">
        <v>264.3</v>
      </c>
      <c r="M332" s="271">
        <v>6.8556600000000003</v>
      </c>
      <c r="N332" s="1"/>
      <c r="O332" s="1"/>
    </row>
    <row r="333" spans="1:15" ht="12.75" customHeight="1">
      <c r="A333" s="30">
        <v>323</v>
      </c>
      <c r="B333" s="281" t="s">
        <v>169</v>
      </c>
      <c r="C333" s="271">
        <v>159.65</v>
      </c>
      <c r="D333" s="272">
        <v>159.26666666666668</v>
      </c>
      <c r="E333" s="272">
        <v>157.58333333333337</v>
      </c>
      <c r="F333" s="272">
        <v>155.51666666666668</v>
      </c>
      <c r="G333" s="272">
        <v>153.83333333333337</v>
      </c>
      <c r="H333" s="272">
        <v>161.33333333333337</v>
      </c>
      <c r="I333" s="272">
        <v>163.01666666666671</v>
      </c>
      <c r="J333" s="272">
        <v>165.08333333333337</v>
      </c>
      <c r="K333" s="271">
        <v>160.94999999999999</v>
      </c>
      <c r="L333" s="271">
        <v>157.19999999999999</v>
      </c>
      <c r="M333" s="271">
        <v>101.47608</v>
      </c>
      <c r="N333" s="1"/>
      <c r="O333" s="1"/>
    </row>
    <row r="334" spans="1:15" ht="12.75" customHeight="1">
      <c r="A334" s="30">
        <v>324</v>
      </c>
      <c r="B334" s="281" t="s">
        <v>441</v>
      </c>
      <c r="C334" s="271">
        <v>639.6</v>
      </c>
      <c r="D334" s="272">
        <v>646.2166666666667</v>
      </c>
      <c r="E334" s="272">
        <v>629.48333333333335</v>
      </c>
      <c r="F334" s="272">
        <v>619.36666666666667</v>
      </c>
      <c r="G334" s="272">
        <v>602.63333333333333</v>
      </c>
      <c r="H334" s="272">
        <v>656.33333333333337</v>
      </c>
      <c r="I334" s="272">
        <v>673.06666666666672</v>
      </c>
      <c r="J334" s="272">
        <v>683.18333333333339</v>
      </c>
      <c r="K334" s="271">
        <v>662.95</v>
      </c>
      <c r="L334" s="271">
        <v>636.1</v>
      </c>
      <c r="M334" s="271">
        <v>2.6179299999999999</v>
      </c>
      <c r="N334" s="1"/>
      <c r="O334" s="1"/>
    </row>
    <row r="335" spans="1:15" ht="12.75" customHeight="1">
      <c r="A335" s="30">
        <v>325</v>
      </c>
      <c r="B335" s="281" t="s">
        <v>163</v>
      </c>
      <c r="C335" s="271">
        <v>77.45</v>
      </c>
      <c r="D335" s="272">
        <v>77.416666666666671</v>
      </c>
      <c r="E335" s="272">
        <v>76.13333333333334</v>
      </c>
      <c r="F335" s="272">
        <v>74.816666666666663</v>
      </c>
      <c r="G335" s="272">
        <v>73.533333333333331</v>
      </c>
      <c r="H335" s="272">
        <v>78.733333333333348</v>
      </c>
      <c r="I335" s="272">
        <v>80.01666666666668</v>
      </c>
      <c r="J335" s="272">
        <v>81.333333333333357</v>
      </c>
      <c r="K335" s="271">
        <v>78.7</v>
      </c>
      <c r="L335" s="271">
        <v>76.099999999999994</v>
      </c>
      <c r="M335" s="271">
        <v>107.43004999999999</v>
      </c>
      <c r="N335" s="1"/>
      <c r="O335" s="1"/>
    </row>
    <row r="336" spans="1:15" ht="12.75" customHeight="1">
      <c r="A336" s="30">
        <v>326</v>
      </c>
      <c r="B336" s="281" t="s">
        <v>165</v>
      </c>
      <c r="C336" s="271">
        <v>4255.6499999999996</v>
      </c>
      <c r="D336" s="272">
        <v>4258.95</v>
      </c>
      <c r="E336" s="272">
        <v>4217.8999999999996</v>
      </c>
      <c r="F336" s="272">
        <v>4180.1499999999996</v>
      </c>
      <c r="G336" s="272">
        <v>4139.0999999999995</v>
      </c>
      <c r="H336" s="272">
        <v>4296.7</v>
      </c>
      <c r="I336" s="272">
        <v>4337.7500000000009</v>
      </c>
      <c r="J336" s="272">
        <v>4375.5</v>
      </c>
      <c r="K336" s="271">
        <v>4300</v>
      </c>
      <c r="L336" s="271">
        <v>4221.2</v>
      </c>
      <c r="M336" s="271">
        <v>2.1911399999999999</v>
      </c>
      <c r="N336" s="1"/>
      <c r="O336" s="1"/>
    </row>
    <row r="337" spans="1:15" ht="12.75" customHeight="1">
      <c r="A337" s="30">
        <v>327</v>
      </c>
      <c r="B337" s="281" t="s">
        <v>807</v>
      </c>
      <c r="C337" s="271">
        <v>710.05</v>
      </c>
      <c r="D337" s="272">
        <v>701.30000000000007</v>
      </c>
      <c r="E337" s="272">
        <v>678.75000000000011</v>
      </c>
      <c r="F337" s="272">
        <v>647.45000000000005</v>
      </c>
      <c r="G337" s="272">
        <v>624.90000000000009</v>
      </c>
      <c r="H337" s="272">
        <v>732.60000000000014</v>
      </c>
      <c r="I337" s="272">
        <v>755.15000000000009</v>
      </c>
      <c r="J337" s="272">
        <v>786.45000000000016</v>
      </c>
      <c r="K337" s="271">
        <v>723.85</v>
      </c>
      <c r="L337" s="271">
        <v>670</v>
      </c>
      <c r="M337" s="271">
        <v>58.317799999999998</v>
      </c>
      <c r="N337" s="1"/>
      <c r="O337" s="1"/>
    </row>
    <row r="338" spans="1:15" ht="12.75" customHeight="1">
      <c r="A338" s="30">
        <v>328</v>
      </c>
      <c r="B338" s="281" t="s">
        <v>166</v>
      </c>
      <c r="C338" s="271">
        <v>19365.900000000001</v>
      </c>
      <c r="D338" s="272">
        <v>19320.716666666667</v>
      </c>
      <c r="E338" s="272">
        <v>19095.183333333334</v>
      </c>
      <c r="F338" s="272">
        <v>18824.466666666667</v>
      </c>
      <c r="G338" s="272">
        <v>18598.933333333334</v>
      </c>
      <c r="H338" s="272">
        <v>19591.433333333334</v>
      </c>
      <c r="I338" s="272">
        <v>19816.966666666667</v>
      </c>
      <c r="J338" s="272">
        <v>20087.683333333334</v>
      </c>
      <c r="K338" s="271">
        <v>19546.25</v>
      </c>
      <c r="L338" s="271">
        <v>19050</v>
      </c>
      <c r="M338" s="271">
        <v>0.51324999999999998</v>
      </c>
      <c r="N338" s="1"/>
      <c r="O338" s="1"/>
    </row>
    <row r="339" spans="1:15" ht="12.75" customHeight="1">
      <c r="A339" s="30">
        <v>329</v>
      </c>
      <c r="B339" s="281" t="s">
        <v>442</v>
      </c>
      <c r="C339" s="271">
        <v>69.2</v>
      </c>
      <c r="D339" s="272">
        <v>68.783333333333331</v>
      </c>
      <c r="E339" s="272">
        <v>67.266666666666666</v>
      </c>
      <c r="F339" s="272">
        <v>65.333333333333329</v>
      </c>
      <c r="G339" s="272">
        <v>63.816666666666663</v>
      </c>
      <c r="H339" s="272">
        <v>70.716666666666669</v>
      </c>
      <c r="I339" s="272">
        <v>72.23333333333332</v>
      </c>
      <c r="J339" s="272">
        <v>74.166666666666671</v>
      </c>
      <c r="K339" s="271">
        <v>70.3</v>
      </c>
      <c r="L339" s="271">
        <v>66.849999999999994</v>
      </c>
      <c r="M339" s="271">
        <v>18.990359999999999</v>
      </c>
      <c r="N339" s="1"/>
      <c r="O339" s="1"/>
    </row>
    <row r="340" spans="1:15" ht="12.75" customHeight="1">
      <c r="A340" s="30">
        <v>330</v>
      </c>
      <c r="B340" s="281" t="s">
        <v>162</v>
      </c>
      <c r="C340" s="271">
        <v>298.75</v>
      </c>
      <c r="D340" s="272">
        <v>294.58333333333331</v>
      </c>
      <c r="E340" s="272">
        <v>289.16666666666663</v>
      </c>
      <c r="F340" s="272">
        <v>279.58333333333331</v>
      </c>
      <c r="G340" s="272">
        <v>274.16666666666663</v>
      </c>
      <c r="H340" s="272">
        <v>304.16666666666663</v>
      </c>
      <c r="I340" s="272">
        <v>309.58333333333326</v>
      </c>
      <c r="J340" s="272">
        <v>319.16666666666663</v>
      </c>
      <c r="K340" s="271">
        <v>300</v>
      </c>
      <c r="L340" s="271">
        <v>285</v>
      </c>
      <c r="M340" s="271">
        <v>14.05104</v>
      </c>
      <c r="N340" s="1"/>
      <c r="O340" s="1"/>
    </row>
    <row r="341" spans="1:15" ht="12.75" customHeight="1">
      <c r="A341" s="30">
        <v>331</v>
      </c>
      <c r="B341" s="281" t="s">
        <v>860</v>
      </c>
      <c r="C341" s="271">
        <v>343.3</v>
      </c>
      <c r="D341" s="272">
        <v>344.75</v>
      </c>
      <c r="E341" s="272">
        <v>336.6</v>
      </c>
      <c r="F341" s="272">
        <v>329.90000000000003</v>
      </c>
      <c r="G341" s="272">
        <v>321.75000000000006</v>
      </c>
      <c r="H341" s="272">
        <v>351.45</v>
      </c>
      <c r="I341" s="272">
        <v>359.59999999999997</v>
      </c>
      <c r="J341" s="272">
        <v>366.29999999999995</v>
      </c>
      <c r="K341" s="271">
        <v>352.9</v>
      </c>
      <c r="L341" s="271">
        <v>338.05</v>
      </c>
      <c r="M341" s="271">
        <v>6.4458299999999999</v>
      </c>
      <c r="N341" s="1"/>
      <c r="O341" s="1"/>
    </row>
    <row r="342" spans="1:15" ht="12.75" customHeight="1">
      <c r="A342" s="30">
        <v>332</v>
      </c>
      <c r="B342" s="281" t="s">
        <v>268</v>
      </c>
      <c r="C342" s="271">
        <v>907.05</v>
      </c>
      <c r="D342" s="272">
        <v>908.23333333333323</v>
      </c>
      <c r="E342" s="272">
        <v>894.46666666666647</v>
      </c>
      <c r="F342" s="272">
        <v>881.88333333333321</v>
      </c>
      <c r="G342" s="272">
        <v>868.11666666666645</v>
      </c>
      <c r="H342" s="272">
        <v>920.81666666666649</v>
      </c>
      <c r="I342" s="272">
        <v>934.58333333333314</v>
      </c>
      <c r="J342" s="272">
        <v>947.16666666666652</v>
      </c>
      <c r="K342" s="271">
        <v>922</v>
      </c>
      <c r="L342" s="271">
        <v>895.65</v>
      </c>
      <c r="M342" s="271">
        <v>2.97079</v>
      </c>
      <c r="N342" s="1"/>
      <c r="O342" s="1"/>
    </row>
    <row r="343" spans="1:15" ht="12.75" customHeight="1">
      <c r="A343" s="30">
        <v>333</v>
      </c>
      <c r="B343" s="281" t="s">
        <v>170</v>
      </c>
      <c r="C343" s="271">
        <v>135.65</v>
      </c>
      <c r="D343" s="272">
        <v>135.96666666666667</v>
      </c>
      <c r="E343" s="272">
        <v>133.48333333333335</v>
      </c>
      <c r="F343" s="272">
        <v>131.31666666666669</v>
      </c>
      <c r="G343" s="272">
        <v>128.83333333333337</v>
      </c>
      <c r="H343" s="272">
        <v>138.13333333333333</v>
      </c>
      <c r="I343" s="272">
        <v>140.61666666666662</v>
      </c>
      <c r="J343" s="272">
        <v>142.7833333333333</v>
      </c>
      <c r="K343" s="271">
        <v>138.44999999999999</v>
      </c>
      <c r="L343" s="271">
        <v>133.80000000000001</v>
      </c>
      <c r="M343" s="271">
        <v>158.53542999999999</v>
      </c>
      <c r="N343" s="1"/>
      <c r="O343" s="1"/>
    </row>
    <row r="344" spans="1:15" ht="12.75" customHeight="1">
      <c r="A344" s="30">
        <v>334</v>
      </c>
      <c r="B344" s="281" t="s">
        <v>269</v>
      </c>
      <c r="C344" s="271">
        <v>189.35</v>
      </c>
      <c r="D344" s="272">
        <v>189.91666666666666</v>
      </c>
      <c r="E344" s="272">
        <v>188.0333333333333</v>
      </c>
      <c r="F344" s="272">
        <v>186.71666666666664</v>
      </c>
      <c r="G344" s="272">
        <v>184.83333333333329</v>
      </c>
      <c r="H344" s="272">
        <v>191.23333333333332</v>
      </c>
      <c r="I344" s="272">
        <v>193.1166666666667</v>
      </c>
      <c r="J344" s="272">
        <v>194.43333333333334</v>
      </c>
      <c r="K344" s="271">
        <v>191.8</v>
      </c>
      <c r="L344" s="271">
        <v>188.6</v>
      </c>
      <c r="M344" s="271">
        <v>7.6778899999999997</v>
      </c>
      <c r="N344" s="1"/>
      <c r="O344" s="1"/>
    </row>
    <row r="345" spans="1:15" ht="12.75" customHeight="1">
      <c r="A345" s="30">
        <v>335</v>
      </c>
      <c r="B345" s="281" t="s">
        <v>841</v>
      </c>
      <c r="C345" s="271">
        <v>804.55</v>
      </c>
      <c r="D345" s="272">
        <v>786.41666666666663</v>
      </c>
      <c r="E345" s="272">
        <v>758.88333333333321</v>
      </c>
      <c r="F345" s="272">
        <v>713.21666666666658</v>
      </c>
      <c r="G345" s="272">
        <v>685.68333333333317</v>
      </c>
      <c r="H345" s="272">
        <v>832.08333333333326</v>
      </c>
      <c r="I345" s="272">
        <v>859.61666666666679</v>
      </c>
      <c r="J345" s="272">
        <v>905.2833333333333</v>
      </c>
      <c r="K345" s="271">
        <v>813.95</v>
      </c>
      <c r="L345" s="271">
        <v>740.75</v>
      </c>
      <c r="M345" s="271">
        <v>85.206599999999995</v>
      </c>
      <c r="N345" s="1"/>
      <c r="O345" s="1"/>
    </row>
    <row r="346" spans="1:15" ht="12.75" customHeight="1">
      <c r="A346" s="30">
        <v>336</v>
      </c>
      <c r="B346" s="281" t="s">
        <v>443</v>
      </c>
      <c r="C346" s="271">
        <v>3325.6</v>
      </c>
      <c r="D346" s="272">
        <v>3307.85</v>
      </c>
      <c r="E346" s="272">
        <v>3272.85</v>
      </c>
      <c r="F346" s="272">
        <v>3220.1</v>
      </c>
      <c r="G346" s="272">
        <v>3185.1</v>
      </c>
      <c r="H346" s="272">
        <v>3360.6</v>
      </c>
      <c r="I346" s="272">
        <v>3395.6</v>
      </c>
      <c r="J346" s="272">
        <v>3448.35</v>
      </c>
      <c r="K346" s="271">
        <v>3342.85</v>
      </c>
      <c r="L346" s="271">
        <v>3255.1</v>
      </c>
      <c r="M346" s="271">
        <v>2.1021100000000001</v>
      </c>
      <c r="N346" s="1"/>
      <c r="O346" s="1"/>
    </row>
    <row r="347" spans="1:15" ht="12.75" customHeight="1">
      <c r="A347" s="30">
        <v>337</v>
      </c>
      <c r="B347" s="281" t="s">
        <v>444</v>
      </c>
      <c r="C347" s="271">
        <v>257.64999999999998</v>
      </c>
      <c r="D347" s="272">
        <v>257.55</v>
      </c>
      <c r="E347" s="272">
        <v>254.10000000000002</v>
      </c>
      <c r="F347" s="272">
        <v>250.55</v>
      </c>
      <c r="G347" s="272">
        <v>247.10000000000002</v>
      </c>
      <c r="H347" s="272">
        <v>261.10000000000002</v>
      </c>
      <c r="I347" s="272">
        <v>264.54999999999995</v>
      </c>
      <c r="J347" s="272">
        <v>268.10000000000002</v>
      </c>
      <c r="K347" s="271">
        <v>261</v>
      </c>
      <c r="L347" s="271">
        <v>254</v>
      </c>
      <c r="M347" s="271">
        <v>4.9651199999999998</v>
      </c>
      <c r="N347" s="1"/>
      <c r="O347" s="1"/>
    </row>
    <row r="348" spans="1:15" ht="12.75" customHeight="1">
      <c r="A348" s="30">
        <v>338</v>
      </c>
      <c r="B348" s="281" t="s">
        <v>842</v>
      </c>
      <c r="C348" s="271">
        <v>555.45000000000005</v>
      </c>
      <c r="D348" s="272">
        <v>555.68333333333339</v>
      </c>
      <c r="E348" s="272">
        <v>538.86666666666679</v>
      </c>
      <c r="F348" s="272">
        <v>522.28333333333342</v>
      </c>
      <c r="G348" s="272">
        <v>505.46666666666681</v>
      </c>
      <c r="H348" s="272">
        <v>572.26666666666677</v>
      </c>
      <c r="I348" s="272">
        <v>589.08333333333337</v>
      </c>
      <c r="J348" s="272">
        <v>605.66666666666674</v>
      </c>
      <c r="K348" s="271">
        <v>572.5</v>
      </c>
      <c r="L348" s="271">
        <v>539.1</v>
      </c>
      <c r="M348" s="271">
        <v>19.151430000000001</v>
      </c>
      <c r="N348" s="1"/>
      <c r="O348" s="1"/>
    </row>
    <row r="349" spans="1:15" ht="12.75" customHeight="1">
      <c r="A349" s="30">
        <v>339</v>
      </c>
      <c r="B349" s="281" t="s">
        <v>824</v>
      </c>
      <c r="C349" s="271">
        <v>121.95</v>
      </c>
      <c r="D349" s="272">
        <v>122.81666666666666</v>
      </c>
      <c r="E349" s="272">
        <v>120.18333333333332</v>
      </c>
      <c r="F349" s="272">
        <v>118.41666666666666</v>
      </c>
      <c r="G349" s="272">
        <v>115.78333333333332</v>
      </c>
      <c r="H349" s="272">
        <v>124.58333333333333</v>
      </c>
      <c r="I349" s="272">
        <v>127.21666666666665</v>
      </c>
      <c r="J349" s="272">
        <v>128.98333333333335</v>
      </c>
      <c r="K349" s="271">
        <v>125.45</v>
      </c>
      <c r="L349" s="271">
        <v>121.05</v>
      </c>
      <c r="M349" s="271">
        <v>9.4261400000000002</v>
      </c>
      <c r="N349" s="1"/>
      <c r="O349" s="1"/>
    </row>
    <row r="350" spans="1:15" ht="12.75" customHeight="1">
      <c r="A350" s="30">
        <v>340</v>
      </c>
      <c r="B350" s="281" t="s">
        <v>177</v>
      </c>
      <c r="C350" s="271">
        <v>3028.5</v>
      </c>
      <c r="D350" s="272">
        <v>3030.2000000000003</v>
      </c>
      <c r="E350" s="272">
        <v>2989.2000000000007</v>
      </c>
      <c r="F350" s="272">
        <v>2949.9000000000005</v>
      </c>
      <c r="G350" s="272">
        <v>2908.900000000001</v>
      </c>
      <c r="H350" s="272">
        <v>3069.5000000000005</v>
      </c>
      <c r="I350" s="272">
        <v>3110.4999999999995</v>
      </c>
      <c r="J350" s="272">
        <v>3149.8</v>
      </c>
      <c r="K350" s="271">
        <v>3071.2</v>
      </c>
      <c r="L350" s="271">
        <v>2990.9</v>
      </c>
      <c r="M350" s="271">
        <v>1.91307</v>
      </c>
      <c r="N350" s="1"/>
      <c r="O350" s="1"/>
    </row>
    <row r="351" spans="1:15" ht="12.75" customHeight="1">
      <c r="A351" s="30">
        <v>341</v>
      </c>
      <c r="B351" s="281" t="s">
        <v>446</v>
      </c>
      <c r="C351" s="271">
        <v>347.75</v>
      </c>
      <c r="D351" s="272">
        <v>348.58333333333331</v>
      </c>
      <c r="E351" s="272">
        <v>345.16666666666663</v>
      </c>
      <c r="F351" s="272">
        <v>342.58333333333331</v>
      </c>
      <c r="G351" s="272">
        <v>339.16666666666663</v>
      </c>
      <c r="H351" s="272">
        <v>351.16666666666663</v>
      </c>
      <c r="I351" s="272">
        <v>354.58333333333326</v>
      </c>
      <c r="J351" s="272">
        <v>357.16666666666663</v>
      </c>
      <c r="K351" s="271">
        <v>352</v>
      </c>
      <c r="L351" s="271">
        <v>346</v>
      </c>
      <c r="M351" s="271">
        <v>0.84575</v>
      </c>
      <c r="N351" s="1"/>
      <c r="O351" s="1"/>
    </row>
    <row r="352" spans="1:15" ht="12.75" customHeight="1">
      <c r="A352" s="30">
        <v>342</v>
      </c>
      <c r="B352" s="281" t="s">
        <v>447</v>
      </c>
      <c r="C352" s="271">
        <v>252.8</v>
      </c>
      <c r="D352" s="272">
        <v>252.35</v>
      </c>
      <c r="E352" s="272">
        <v>249.1</v>
      </c>
      <c r="F352" s="272">
        <v>245.4</v>
      </c>
      <c r="G352" s="272">
        <v>242.15</v>
      </c>
      <c r="H352" s="272">
        <v>256.04999999999995</v>
      </c>
      <c r="I352" s="272">
        <v>259.29999999999995</v>
      </c>
      <c r="J352" s="272">
        <v>263</v>
      </c>
      <c r="K352" s="271">
        <v>255.6</v>
      </c>
      <c r="L352" s="271">
        <v>248.65</v>
      </c>
      <c r="M352" s="271">
        <v>1.2197899999999999</v>
      </c>
      <c r="N352" s="1"/>
      <c r="O352" s="1"/>
    </row>
    <row r="353" spans="1:15" ht="12.75" customHeight="1">
      <c r="A353" s="30">
        <v>343</v>
      </c>
      <c r="B353" s="281" t="s">
        <v>181</v>
      </c>
      <c r="C353" s="271">
        <v>2192.9499999999998</v>
      </c>
      <c r="D353" s="272">
        <v>2176.0833333333335</v>
      </c>
      <c r="E353" s="272">
        <v>2152.166666666667</v>
      </c>
      <c r="F353" s="272">
        <v>2111.3833333333337</v>
      </c>
      <c r="G353" s="272">
        <v>2087.4666666666672</v>
      </c>
      <c r="H353" s="272">
        <v>2216.8666666666668</v>
      </c>
      <c r="I353" s="272">
        <v>2240.7833333333338</v>
      </c>
      <c r="J353" s="272">
        <v>2281.5666666666666</v>
      </c>
      <c r="K353" s="271">
        <v>2200</v>
      </c>
      <c r="L353" s="271">
        <v>2135.3000000000002</v>
      </c>
      <c r="M353" s="271">
        <v>7.4867699999999999</v>
      </c>
      <c r="N353" s="1"/>
      <c r="O353" s="1"/>
    </row>
    <row r="354" spans="1:15" ht="12.75" customHeight="1">
      <c r="A354" s="30">
        <v>344</v>
      </c>
      <c r="B354" s="281" t="s">
        <v>171</v>
      </c>
      <c r="C354" s="271">
        <v>48017.599999999999</v>
      </c>
      <c r="D354" s="272">
        <v>48208.733333333337</v>
      </c>
      <c r="E354" s="272">
        <v>47308.866666666676</v>
      </c>
      <c r="F354" s="272">
        <v>46600.133333333339</v>
      </c>
      <c r="G354" s="272">
        <v>45700.266666666677</v>
      </c>
      <c r="H354" s="272">
        <v>48917.466666666674</v>
      </c>
      <c r="I354" s="272">
        <v>49817.333333333343</v>
      </c>
      <c r="J354" s="272">
        <v>50526.066666666673</v>
      </c>
      <c r="K354" s="271">
        <v>49108.6</v>
      </c>
      <c r="L354" s="271">
        <v>47500</v>
      </c>
      <c r="M354" s="271">
        <v>0.2104</v>
      </c>
      <c r="N354" s="1"/>
      <c r="O354" s="1"/>
    </row>
    <row r="355" spans="1:15" ht="12.75" customHeight="1">
      <c r="A355" s="30">
        <v>345</v>
      </c>
      <c r="B355" s="281" t="s">
        <v>448</v>
      </c>
      <c r="C355" s="271">
        <v>3721.85</v>
      </c>
      <c r="D355" s="272">
        <v>3676.6499999999996</v>
      </c>
      <c r="E355" s="272">
        <v>3616.3499999999995</v>
      </c>
      <c r="F355" s="272">
        <v>3510.85</v>
      </c>
      <c r="G355" s="272">
        <v>3450.5499999999997</v>
      </c>
      <c r="H355" s="272">
        <v>3782.1499999999992</v>
      </c>
      <c r="I355" s="272">
        <v>3842.4499999999994</v>
      </c>
      <c r="J355" s="272">
        <v>3947.9499999999989</v>
      </c>
      <c r="K355" s="271">
        <v>3736.95</v>
      </c>
      <c r="L355" s="271">
        <v>3571.15</v>
      </c>
      <c r="M355" s="271">
        <v>5.7819000000000003</v>
      </c>
      <c r="N355" s="1"/>
      <c r="O355" s="1"/>
    </row>
    <row r="356" spans="1:15" ht="12.75" customHeight="1">
      <c r="A356" s="30">
        <v>346</v>
      </c>
      <c r="B356" s="281" t="s">
        <v>173</v>
      </c>
      <c r="C356" s="271">
        <v>219</v>
      </c>
      <c r="D356" s="272">
        <v>221.04999999999998</v>
      </c>
      <c r="E356" s="272">
        <v>215.44999999999996</v>
      </c>
      <c r="F356" s="272">
        <v>211.89999999999998</v>
      </c>
      <c r="G356" s="272">
        <v>206.29999999999995</v>
      </c>
      <c r="H356" s="272">
        <v>224.59999999999997</v>
      </c>
      <c r="I356" s="272">
        <v>230.2</v>
      </c>
      <c r="J356" s="272">
        <v>233.74999999999997</v>
      </c>
      <c r="K356" s="271">
        <v>226.65</v>
      </c>
      <c r="L356" s="271">
        <v>217.5</v>
      </c>
      <c r="M356" s="271">
        <v>13.514760000000001</v>
      </c>
      <c r="N356" s="1"/>
      <c r="O356" s="1"/>
    </row>
    <row r="357" spans="1:15" ht="12.75" customHeight="1">
      <c r="A357" s="30">
        <v>347</v>
      </c>
      <c r="B357" s="281" t="s">
        <v>175</v>
      </c>
      <c r="C357" s="271">
        <v>4242.95</v>
      </c>
      <c r="D357" s="272">
        <v>4254.2</v>
      </c>
      <c r="E357" s="272">
        <v>4210.7999999999993</v>
      </c>
      <c r="F357" s="272">
        <v>4178.6499999999996</v>
      </c>
      <c r="G357" s="272">
        <v>4135.2499999999991</v>
      </c>
      <c r="H357" s="272">
        <v>4286.3499999999995</v>
      </c>
      <c r="I357" s="272">
        <v>4329.7499999999991</v>
      </c>
      <c r="J357" s="272">
        <v>4361.8999999999996</v>
      </c>
      <c r="K357" s="271">
        <v>4297.6000000000004</v>
      </c>
      <c r="L357" s="271">
        <v>4222.05</v>
      </c>
      <c r="M357" s="271">
        <v>0.11939</v>
      </c>
      <c r="N357" s="1"/>
      <c r="O357" s="1"/>
    </row>
    <row r="358" spans="1:15" ht="12.75" customHeight="1">
      <c r="A358" s="30">
        <v>348</v>
      </c>
      <c r="B358" s="281" t="s">
        <v>450</v>
      </c>
      <c r="C358" s="271">
        <v>1263.4000000000001</v>
      </c>
      <c r="D358" s="272">
        <v>1258.8666666666668</v>
      </c>
      <c r="E358" s="272">
        <v>1242.7833333333335</v>
      </c>
      <c r="F358" s="272">
        <v>1222.1666666666667</v>
      </c>
      <c r="G358" s="272">
        <v>1206.0833333333335</v>
      </c>
      <c r="H358" s="272">
        <v>1279.4833333333336</v>
      </c>
      <c r="I358" s="272">
        <v>1295.5666666666666</v>
      </c>
      <c r="J358" s="272">
        <v>1316.1833333333336</v>
      </c>
      <c r="K358" s="271">
        <v>1274.95</v>
      </c>
      <c r="L358" s="271">
        <v>1238.25</v>
      </c>
      <c r="M358" s="271">
        <v>0.71653999999999995</v>
      </c>
      <c r="N358" s="1"/>
      <c r="O358" s="1"/>
    </row>
    <row r="359" spans="1:15" ht="12.75" customHeight="1">
      <c r="A359" s="30">
        <v>349</v>
      </c>
      <c r="B359" s="281" t="s">
        <v>176</v>
      </c>
      <c r="C359" s="271">
        <v>2523.25</v>
      </c>
      <c r="D359" s="272">
        <v>2515.85</v>
      </c>
      <c r="E359" s="272">
        <v>2501.6999999999998</v>
      </c>
      <c r="F359" s="272">
        <v>2480.15</v>
      </c>
      <c r="G359" s="272">
        <v>2466</v>
      </c>
      <c r="H359" s="272">
        <v>2537.3999999999996</v>
      </c>
      <c r="I359" s="272">
        <v>2551.5500000000002</v>
      </c>
      <c r="J359" s="272">
        <v>2573.0999999999995</v>
      </c>
      <c r="K359" s="271">
        <v>2530</v>
      </c>
      <c r="L359" s="271">
        <v>2494.3000000000002</v>
      </c>
      <c r="M359" s="271">
        <v>2.16092</v>
      </c>
      <c r="N359" s="1"/>
      <c r="O359" s="1"/>
    </row>
    <row r="360" spans="1:15" ht="12.75" customHeight="1">
      <c r="A360" s="30">
        <v>350</v>
      </c>
      <c r="B360" s="281" t="s">
        <v>172</v>
      </c>
      <c r="C360" s="271">
        <v>1751.45</v>
      </c>
      <c r="D360" s="272">
        <v>1749.4833333333333</v>
      </c>
      <c r="E360" s="272">
        <v>1714.1666666666667</v>
      </c>
      <c r="F360" s="272">
        <v>1676.8833333333334</v>
      </c>
      <c r="G360" s="272">
        <v>1641.5666666666668</v>
      </c>
      <c r="H360" s="272">
        <v>1786.7666666666667</v>
      </c>
      <c r="I360" s="272">
        <v>1822.0833333333333</v>
      </c>
      <c r="J360" s="272">
        <v>1859.3666666666666</v>
      </c>
      <c r="K360" s="271">
        <v>1784.8</v>
      </c>
      <c r="L360" s="271">
        <v>1712.2</v>
      </c>
      <c r="M360" s="271">
        <v>16.161480000000001</v>
      </c>
      <c r="N360" s="1"/>
      <c r="O360" s="1"/>
    </row>
    <row r="361" spans="1:15" ht="12.75" customHeight="1">
      <c r="A361" s="30">
        <v>351</v>
      </c>
      <c r="B361" s="281" t="s">
        <v>451</v>
      </c>
      <c r="C361" s="271">
        <v>754.6</v>
      </c>
      <c r="D361" s="272">
        <v>748.93333333333339</v>
      </c>
      <c r="E361" s="272">
        <v>734.11666666666679</v>
      </c>
      <c r="F361" s="272">
        <v>713.63333333333344</v>
      </c>
      <c r="G361" s="272">
        <v>698.81666666666683</v>
      </c>
      <c r="H361" s="272">
        <v>769.41666666666674</v>
      </c>
      <c r="I361" s="272">
        <v>784.23333333333335</v>
      </c>
      <c r="J361" s="272">
        <v>804.7166666666667</v>
      </c>
      <c r="K361" s="271">
        <v>763.75</v>
      </c>
      <c r="L361" s="271">
        <v>728.45</v>
      </c>
      <c r="M361" s="271">
        <v>0.37947999999999998</v>
      </c>
      <c r="N361" s="1"/>
      <c r="O361" s="1"/>
    </row>
    <row r="362" spans="1:15" ht="12.75" customHeight="1">
      <c r="A362" s="30">
        <v>352</v>
      </c>
      <c r="B362" s="281" t="s">
        <v>270</v>
      </c>
      <c r="C362" s="271">
        <v>2355.75</v>
      </c>
      <c r="D362" s="272">
        <v>2360.4</v>
      </c>
      <c r="E362" s="272">
        <v>2333.5</v>
      </c>
      <c r="F362" s="272">
        <v>2311.25</v>
      </c>
      <c r="G362" s="272">
        <v>2284.35</v>
      </c>
      <c r="H362" s="272">
        <v>2382.65</v>
      </c>
      <c r="I362" s="272">
        <v>2409.5500000000006</v>
      </c>
      <c r="J362" s="272">
        <v>2431.8000000000002</v>
      </c>
      <c r="K362" s="271">
        <v>2387.3000000000002</v>
      </c>
      <c r="L362" s="271">
        <v>2338.15</v>
      </c>
      <c r="M362" s="271">
        <v>2.00623</v>
      </c>
      <c r="N362" s="1"/>
      <c r="O362" s="1"/>
    </row>
    <row r="363" spans="1:15" ht="12.75" customHeight="1">
      <c r="A363" s="30">
        <v>353</v>
      </c>
      <c r="B363" s="281" t="s">
        <v>452</v>
      </c>
      <c r="C363" s="271">
        <v>2399.4</v>
      </c>
      <c r="D363" s="272">
        <v>2419.6666666666665</v>
      </c>
      <c r="E363" s="272">
        <v>2362.333333333333</v>
      </c>
      <c r="F363" s="272">
        <v>2325.2666666666664</v>
      </c>
      <c r="G363" s="272">
        <v>2267.9333333333329</v>
      </c>
      <c r="H363" s="272">
        <v>2456.7333333333331</v>
      </c>
      <c r="I363" s="272">
        <v>2514.0666666666662</v>
      </c>
      <c r="J363" s="272">
        <v>2551.1333333333332</v>
      </c>
      <c r="K363" s="271">
        <v>2477</v>
      </c>
      <c r="L363" s="271">
        <v>2382.6</v>
      </c>
      <c r="M363" s="271">
        <v>1.52217</v>
      </c>
      <c r="N363" s="1"/>
      <c r="O363" s="1"/>
    </row>
    <row r="364" spans="1:15" ht="12.75" customHeight="1">
      <c r="A364" s="30">
        <v>354</v>
      </c>
      <c r="B364" s="281" t="s">
        <v>808</v>
      </c>
      <c r="C364" s="271">
        <v>279.2</v>
      </c>
      <c r="D364" s="272">
        <v>279.98333333333335</v>
      </c>
      <c r="E364" s="272">
        <v>274.26666666666671</v>
      </c>
      <c r="F364" s="272">
        <v>269.33333333333337</v>
      </c>
      <c r="G364" s="272">
        <v>263.61666666666673</v>
      </c>
      <c r="H364" s="272">
        <v>284.91666666666669</v>
      </c>
      <c r="I364" s="272">
        <v>290.63333333333338</v>
      </c>
      <c r="J364" s="272">
        <v>295.56666666666666</v>
      </c>
      <c r="K364" s="271">
        <v>285.7</v>
      </c>
      <c r="L364" s="271">
        <v>275.05</v>
      </c>
      <c r="M364" s="271">
        <v>32.021090000000001</v>
      </c>
      <c r="N364" s="1"/>
      <c r="O364" s="1"/>
    </row>
    <row r="365" spans="1:15" ht="12.75" customHeight="1">
      <c r="A365" s="30">
        <v>355</v>
      </c>
      <c r="B365" s="281" t="s">
        <v>174</v>
      </c>
      <c r="C365" s="271">
        <v>119.45</v>
      </c>
      <c r="D365" s="272">
        <v>118.96666666666668</v>
      </c>
      <c r="E365" s="272">
        <v>118.03333333333336</v>
      </c>
      <c r="F365" s="272">
        <v>116.61666666666667</v>
      </c>
      <c r="G365" s="272">
        <v>115.68333333333335</v>
      </c>
      <c r="H365" s="272">
        <v>120.38333333333337</v>
      </c>
      <c r="I365" s="272">
        <v>121.31666666666668</v>
      </c>
      <c r="J365" s="272">
        <v>122.73333333333338</v>
      </c>
      <c r="K365" s="271">
        <v>119.9</v>
      </c>
      <c r="L365" s="271">
        <v>117.55</v>
      </c>
      <c r="M365" s="271">
        <v>46.74333</v>
      </c>
      <c r="N365" s="1"/>
      <c r="O365" s="1"/>
    </row>
    <row r="366" spans="1:15" ht="12.75" customHeight="1">
      <c r="A366" s="30">
        <v>356</v>
      </c>
      <c r="B366" s="281" t="s">
        <v>179</v>
      </c>
      <c r="C366" s="271">
        <v>223.6</v>
      </c>
      <c r="D366" s="272">
        <v>222.66666666666666</v>
      </c>
      <c r="E366" s="272">
        <v>220.58333333333331</v>
      </c>
      <c r="F366" s="272">
        <v>217.56666666666666</v>
      </c>
      <c r="G366" s="272">
        <v>215.48333333333332</v>
      </c>
      <c r="H366" s="272">
        <v>225.68333333333331</v>
      </c>
      <c r="I366" s="272">
        <v>227.76666666666662</v>
      </c>
      <c r="J366" s="272">
        <v>230.7833333333333</v>
      </c>
      <c r="K366" s="271">
        <v>224.75</v>
      </c>
      <c r="L366" s="271">
        <v>219.65</v>
      </c>
      <c r="M366" s="271">
        <v>93.045289999999994</v>
      </c>
      <c r="N366" s="1"/>
      <c r="O366" s="1"/>
    </row>
    <row r="367" spans="1:15" ht="12.75" customHeight="1">
      <c r="A367" s="30">
        <v>357</v>
      </c>
      <c r="B367" s="281" t="s">
        <v>809</v>
      </c>
      <c r="C367" s="271">
        <v>388.3</v>
      </c>
      <c r="D367" s="272">
        <v>389.98333333333335</v>
      </c>
      <c r="E367" s="272">
        <v>382.91666666666669</v>
      </c>
      <c r="F367" s="272">
        <v>377.53333333333336</v>
      </c>
      <c r="G367" s="272">
        <v>370.4666666666667</v>
      </c>
      <c r="H367" s="272">
        <v>395.36666666666667</v>
      </c>
      <c r="I367" s="272">
        <v>402.43333333333328</v>
      </c>
      <c r="J367" s="272">
        <v>407.81666666666666</v>
      </c>
      <c r="K367" s="271">
        <v>397.05</v>
      </c>
      <c r="L367" s="271">
        <v>384.6</v>
      </c>
      <c r="M367" s="271">
        <v>4.09002</v>
      </c>
      <c r="N367" s="1"/>
      <c r="O367" s="1"/>
    </row>
    <row r="368" spans="1:15" ht="12.75" customHeight="1">
      <c r="A368" s="30">
        <v>358</v>
      </c>
      <c r="B368" s="281" t="s">
        <v>271</v>
      </c>
      <c r="C368" s="271">
        <v>425</v>
      </c>
      <c r="D368" s="272">
        <v>427.38333333333338</v>
      </c>
      <c r="E368" s="272">
        <v>419.96666666666675</v>
      </c>
      <c r="F368" s="272">
        <v>414.93333333333339</v>
      </c>
      <c r="G368" s="272">
        <v>407.51666666666677</v>
      </c>
      <c r="H368" s="272">
        <v>432.41666666666674</v>
      </c>
      <c r="I368" s="272">
        <v>439.83333333333337</v>
      </c>
      <c r="J368" s="272">
        <v>444.86666666666673</v>
      </c>
      <c r="K368" s="271">
        <v>434.8</v>
      </c>
      <c r="L368" s="271">
        <v>422.35</v>
      </c>
      <c r="M368" s="271">
        <v>4.7624199999999997</v>
      </c>
      <c r="N368" s="1"/>
      <c r="O368" s="1"/>
    </row>
    <row r="369" spans="1:15" ht="12.75" customHeight="1">
      <c r="A369" s="30">
        <v>359</v>
      </c>
      <c r="B369" s="281" t="s">
        <v>453</v>
      </c>
      <c r="C369" s="271">
        <v>608.79999999999995</v>
      </c>
      <c r="D369" s="272">
        <v>608.98333333333323</v>
      </c>
      <c r="E369" s="272">
        <v>604.81666666666649</v>
      </c>
      <c r="F369" s="272">
        <v>600.83333333333326</v>
      </c>
      <c r="G369" s="272">
        <v>596.66666666666652</v>
      </c>
      <c r="H369" s="272">
        <v>612.96666666666647</v>
      </c>
      <c r="I369" s="272">
        <v>617.13333333333321</v>
      </c>
      <c r="J369" s="272">
        <v>621.11666666666645</v>
      </c>
      <c r="K369" s="271">
        <v>613.15</v>
      </c>
      <c r="L369" s="271">
        <v>605</v>
      </c>
      <c r="M369" s="271">
        <v>0.61519999999999997</v>
      </c>
      <c r="N369" s="1"/>
      <c r="O369" s="1"/>
    </row>
    <row r="370" spans="1:15" ht="12.75" customHeight="1">
      <c r="A370" s="30">
        <v>360</v>
      </c>
      <c r="B370" s="281" t="s">
        <v>454</v>
      </c>
      <c r="C370" s="271">
        <v>119.4</v>
      </c>
      <c r="D370" s="272">
        <v>118.23333333333335</v>
      </c>
      <c r="E370" s="272">
        <v>114.56666666666669</v>
      </c>
      <c r="F370" s="272">
        <v>109.73333333333335</v>
      </c>
      <c r="G370" s="272">
        <v>106.06666666666669</v>
      </c>
      <c r="H370" s="272">
        <v>123.06666666666669</v>
      </c>
      <c r="I370" s="272">
        <v>126.73333333333335</v>
      </c>
      <c r="J370" s="272">
        <v>131.56666666666669</v>
      </c>
      <c r="K370" s="271">
        <v>121.9</v>
      </c>
      <c r="L370" s="271">
        <v>113.4</v>
      </c>
      <c r="M370" s="271">
        <v>8.4464299999999994</v>
      </c>
      <c r="N370" s="1"/>
      <c r="O370" s="1"/>
    </row>
    <row r="371" spans="1:15" ht="12.75" customHeight="1">
      <c r="A371" s="30">
        <v>361</v>
      </c>
      <c r="B371" s="281" t="s">
        <v>861</v>
      </c>
      <c r="C371" s="271">
        <v>1240.45</v>
      </c>
      <c r="D371" s="272">
        <v>1240.9833333333333</v>
      </c>
      <c r="E371" s="272">
        <v>1222.6166666666668</v>
      </c>
      <c r="F371" s="272">
        <v>1204.7833333333335</v>
      </c>
      <c r="G371" s="272">
        <v>1186.416666666667</v>
      </c>
      <c r="H371" s="272">
        <v>1258.8166666666666</v>
      </c>
      <c r="I371" s="272">
        <v>1277.1833333333329</v>
      </c>
      <c r="J371" s="272">
        <v>1295.0166666666664</v>
      </c>
      <c r="K371" s="271">
        <v>1259.3499999999999</v>
      </c>
      <c r="L371" s="271">
        <v>1223.1500000000001</v>
      </c>
      <c r="M371" s="271">
        <v>0.14896999999999999</v>
      </c>
      <c r="N371" s="1"/>
      <c r="O371" s="1"/>
    </row>
    <row r="372" spans="1:15" ht="12.75" customHeight="1">
      <c r="A372" s="30">
        <v>362</v>
      </c>
      <c r="B372" s="281" t="s">
        <v>455</v>
      </c>
      <c r="C372" s="271">
        <v>4442.75</v>
      </c>
      <c r="D372" s="272">
        <v>4429.7166666666662</v>
      </c>
      <c r="E372" s="272">
        <v>4409.4333333333325</v>
      </c>
      <c r="F372" s="272">
        <v>4376.1166666666659</v>
      </c>
      <c r="G372" s="272">
        <v>4355.8333333333321</v>
      </c>
      <c r="H372" s="272">
        <v>4463.0333333333328</v>
      </c>
      <c r="I372" s="272">
        <v>4483.3166666666675</v>
      </c>
      <c r="J372" s="272">
        <v>4516.6333333333332</v>
      </c>
      <c r="K372" s="271">
        <v>4450</v>
      </c>
      <c r="L372" s="271">
        <v>4396.3999999999996</v>
      </c>
      <c r="M372" s="271">
        <v>3.1710000000000002E-2</v>
      </c>
      <c r="N372" s="1"/>
      <c r="O372" s="1"/>
    </row>
    <row r="373" spans="1:15" ht="12.75" customHeight="1">
      <c r="A373" s="30">
        <v>363</v>
      </c>
      <c r="B373" s="281" t="s">
        <v>272</v>
      </c>
      <c r="C373" s="271">
        <v>14868.6</v>
      </c>
      <c r="D373" s="272">
        <v>14993.416666666666</v>
      </c>
      <c r="E373" s="272">
        <v>14486.833333333332</v>
      </c>
      <c r="F373" s="272">
        <v>14105.066666666666</v>
      </c>
      <c r="G373" s="272">
        <v>13598.483333333332</v>
      </c>
      <c r="H373" s="272">
        <v>15375.183333333332</v>
      </c>
      <c r="I373" s="272">
        <v>15881.766666666665</v>
      </c>
      <c r="J373" s="272">
        <v>16263.533333333333</v>
      </c>
      <c r="K373" s="271">
        <v>15500</v>
      </c>
      <c r="L373" s="271">
        <v>14611.65</v>
      </c>
      <c r="M373" s="271">
        <v>0.22825000000000001</v>
      </c>
      <c r="N373" s="1"/>
      <c r="O373" s="1"/>
    </row>
    <row r="374" spans="1:15" ht="12.75" customHeight="1">
      <c r="A374" s="30">
        <v>364</v>
      </c>
      <c r="B374" s="281" t="s">
        <v>178</v>
      </c>
      <c r="C374" s="271">
        <v>34</v>
      </c>
      <c r="D374" s="272">
        <v>33.866666666666667</v>
      </c>
      <c r="E374" s="272">
        <v>33.383333333333333</v>
      </c>
      <c r="F374" s="272">
        <v>32.766666666666666</v>
      </c>
      <c r="G374" s="272">
        <v>32.283333333333331</v>
      </c>
      <c r="H374" s="272">
        <v>34.483333333333334</v>
      </c>
      <c r="I374" s="272">
        <v>34.966666666666669</v>
      </c>
      <c r="J374" s="272">
        <v>35.583333333333336</v>
      </c>
      <c r="K374" s="271">
        <v>34.35</v>
      </c>
      <c r="L374" s="271">
        <v>33.25</v>
      </c>
      <c r="M374" s="271">
        <v>322.09696000000002</v>
      </c>
      <c r="N374" s="1"/>
      <c r="O374" s="1"/>
    </row>
    <row r="375" spans="1:15" ht="12.75" customHeight="1">
      <c r="A375" s="30">
        <v>365</v>
      </c>
      <c r="B375" s="281" t="s">
        <v>456</v>
      </c>
      <c r="C375" s="271">
        <v>576.9</v>
      </c>
      <c r="D375" s="272">
        <v>581.33333333333337</v>
      </c>
      <c r="E375" s="272">
        <v>567.66666666666674</v>
      </c>
      <c r="F375" s="272">
        <v>558.43333333333339</v>
      </c>
      <c r="G375" s="272">
        <v>544.76666666666677</v>
      </c>
      <c r="H375" s="272">
        <v>590.56666666666672</v>
      </c>
      <c r="I375" s="272">
        <v>604.23333333333346</v>
      </c>
      <c r="J375" s="272">
        <v>613.4666666666667</v>
      </c>
      <c r="K375" s="271">
        <v>595</v>
      </c>
      <c r="L375" s="271">
        <v>572.1</v>
      </c>
      <c r="M375" s="271">
        <v>1.0362199999999999</v>
      </c>
      <c r="N375" s="1"/>
      <c r="O375" s="1"/>
    </row>
    <row r="376" spans="1:15" ht="12.75" customHeight="1">
      <c r="A376" s="30">
        <v>366</v>
      </c>
      <c r="B376" s="281" t="s">
        <v>183</v>
      </c>
      <c r="C376" s="271">
        <v>96.45</v>
      </c>
      <c r="D376" s="272">
        <v>97</v>
      </c>
      <c r="E376" s="272">
        <v>94.5</v>
      </c>
      <c r="F376" s="272">
        <v>92.55</v>
      </c>
      <c r="G376" s="272">
        <v>90.05</v>
      </c>
      <c r="H376" s="272">
        <v>98.95</v>
      </c>
      <c r="I376" s="272">
        <v>101.45</v>
      </c>
      <c r="J376" s="272">
        <v>103.4</v>
      </c>
      <c r="K376" s="271">
        <v>99.5</v>
      </c>
      <c r="L376" s="271">
        <v>95.05</v>
      </c>
      <c r="M376" s="271">
        <v>160.12653</v>
      </c>
      <c r="N376" s="1"/>
      <c r="O376" s="1"/>
    </row>
    <row r="377" spans="1:15" ht="12.75" customHeight="1">
      <c r="A377" s="30">
        <v>367</v>
      </c>
      <c r="B377" s="281" t="s">
        <v>184</v>
      </c>
      <c r="C377" s="271">
        <v>133.75</v>
      </c>
      <c r="D377" s="272">
        <v>133.53333333333333</v>
      </c>
      <c r="E377" s="272">
        <v>132.21666666666667</v>
      </c>
      <c r="F377" s="272">
        <v>130.68333333333334</v>
      </c>
      <c r="G377" s="272">
        <v>129.36666666666667</v>
      </c>
      <c r="H377" s="272">
        <v>135.06666666666666</v>
      </c>
      <c r="I377" s="272">
        <v>136.38333333333333</v>
      </c>
      <c r="J377" s="272">
        <v>137.91666666666666</v>
      </c>
      <c r="K377" s="271">
        <v>134.85</v>
      </c>
      <c r="L377" s="271">
        <v>132</v>
      </c>
      <c r="M377" s="271">
        <v>23.11178</v>
      </c>
      <c r="N377" s="1"/>
      <c r="O377" s="1"/>
    </row>
    <row r="378" spans="1:15" ht="12.75" customHeight="1">
      <c r="A378" s="30">
        <v>368</v>
      </c>
      <c r="B378" s="281" t="s">
        <v>811</v>
      </c>
      <c r="C378" s="271">
        <v>509.25</v>
      </c>
      <c r="D378" s="272">
        <v>506.61666666666662</v>
      </c>
      <c r="E378" s="272">
        <v>502.83333333333326</v>
      </c>
      <c r="F378" s="272">
        <v>496.41666666666663</v>
      </c>
      <c r="G378" s="272">
        <v>492.63333333333327</v>
      </c>
      <c r="H378" s="272">
        <v>513.0333333333333</v>
      </c>
      <c r="I378" s="272">
        <v>516.81666666666661</v>
      </c>
      <c r="J378" s="272">
        <v>523.23333333333323</v>
      </c>
      <c r="K378" s="271">
        <v>510.4</v>
      </c>
      <c r="L378" s="271">
        <v>500.2</v>
      </c>
      <c r="M378" s="271">
        <v>0.90881000000000001</v>
      </c>
      <c r="N378" s="1"/>
      <c r="O378" s="1"/>
    </row>
    <row r="379" spans="1:15" ht="12.75" customHeight="1">
      <c r="A379" s="30">
        <v>369</v>
      </c>
      <c r="B379" s="281" t="s">
        <v>457</v>
      </c>
      <c r="C379" s="271">
        <v>267.25</v>
      </c>
      <c r="D379" s="272">
        <v>268.41666666666669</v>
      </c>
      <c r="E379" s="272">
        <v>261.83333333333337</v>
      </c>
      <c r="F379" s="272">
        <v>256.41666666666669</v>
      </c>
      <c r="G379" s="272">
        <v>249.83333333333337</v>
      </c>
      <c r="H379" s="272">
        <v>273.83333333333337</v>
      </c>
      <c r="I379" s="272">
        <v>280.41666666666674</v>
      </c>
      <c r="J379" s="272">
        <v>285.83333333333337</v>
      </c>
      <c r="K379" s="271">
        <v>275</v>
      </c>
      <c r="L379" s="271">
        <v>263</v>
      </c>
      <c r="M379" s="271">
        <v>1.5018499999999999</v>
      </c>
      <c r="N379" s="1"/>
      <c r="O379" s="1"/>
    </row>
    <row r="380" spans="1:15" ht="12.75" customHeight="1">
      <c r="A380" s="30">
        <v>370</v>
      </c>
      <c r="B380" s="281" t="s">
        <v>458</v>
      </c>
      <c r="C380" s="271">
        <v>929.1</v>
      </c>
      <c r="D380" s="272">
        <v>925.36666666666667</v>
      </c>
      <c r="E380" s="272">
        <v>916.38333333333333</v>
      </c>
      <c r="F380" s="272">
        <v>903.66666666666663</v>
      </c>
      <c r="G380" s="272">
        <v>894.68333333333328</v>
      </c>
      <c r="H380" s="272">
        <v>938.08333333333337</v>
      </c>
      <c r="I380" s="272">
        <v>947.06666666666672</v>
      </c>
      <c r="J380" s="272">
        <v>959.78333333333342</v>
      </c>
      <c r="K380" s="271">
        <v>934.35</v>
      </c>
      <c r="L380" s="271">
        <v>912.65</v>
      </c>
      <c r="M380" s="271">
        <v>1.2556799999999999</v>
      </c>
      <c r="N380" s="1"/>
      <c r="O380" s="1"/>
    </row>
    <row r="381" spans="1:15" ht="12.75" customHeight="1">
      <c r="A381" s="30">
        <v>371</v>
      </c>
      <c r="B381" s="281" t="s">
        <v>459</v>
      </c>
      <c r="C381" s="271">
        <v>31</v>
      </c>
      <c r="D381" s="272">
        <v>31.116666666666664</v>
      </c>
      <c r="E381" s="272">
        <v>30.783333333333328</v>
      </c>
      <c r="F381" s="272">
        <v>30.566666666666663</v>
      </c>
      <c r="G381" s="272">
        <v>30.233333333333327</v>
      </c>
      <c r="H381" s="272">
        <v>31.333333333333329</v>
      </c>
      <c r="I381" s="272">
        <v>31.666666666666664</v>
      </c>
      <c r="J381" s="272">
        <v>31.883333333333329</v>
      </c>
      <c r="K381" s="271">
        <v>31.45</v>
      </c>
      <c r="L381" s="271">
        <v>30.9</v>
      </c>
      <c r="M381" s="271">
        <v>24.002610000000001</v>
      </c>
      <c r="N381" s="1"/>
      <c r="O381" s="1"/>
    </row>
    <row r="382" spans="1:15" ht="12.75" customHeight="1">
      <c r="A382" s="30">
        <v>372</v>
      </c>
      <c r="B382" s="281" t="s">
        <v>810</v>
      </c>
      <c r="C382" s="271">
        <v>99.6</v>
      </c>
      <c r="D382" s="272">
        <v>99.7</v>
      </c>
      <c r="E382" s="272">
        <v>98.5</v>
      </c>
      <c r="F382" s="272">
        <v>97.399999999999991</v>
      </c>
      <c r="G382" s="272">
        <v>96.199999999999989</v>
      </c>
      <c r="H382" s="272">
        <v>100.80000000000001</v>
      </c>
      <c r="I382" s="272">
        <v>102.00000000000003</v>
      </c>
      <c r="J382" s="272">
        <v>103.10000000000002</v>
      </c>
      <c r="K382" s="271">
        <v>100.9</v>
      </c>
      <c r="L382" s="271">
        <v>98.6</v>
      </c>
      <c r="M382" s="271">
        <v>2.2200600000000001</v>
      </c>
      <c r="N382" s="1"/>
      <c r="O382" s="1"/>
    </row>
    <row r="383" spans="1:15" ht="12.75" customHeight="1">
      <c r="A383" s="30">
        <v>373</v>
      </c>
      <c r="B383" s="281" t="s">
        <v>460</v>
      </c>
      <c r="C383" s="271">
        <v>187.75</v>
      </c>
      <c r="D383" s="272">
        <v>188.83333333333334</v>
      </c>
      <c r="E383" s="272">
        <v>184.01666666666668</v>
      </c>
      <c r="F383" s="272">
        <v>180.28333333333333</v>
      </c>
      <c r="G383" s="272">
        <v>175.46666666666667</v>
      </c>
      <c r="H383" s="272">
        <v>192.56666666666669</v>
      </c>
      <c r="I383" s="272">
        <v>197.38333333333335</v>
      </c>
      <c r="J383" s="272">
        <v>201.1166666666667</v>
      </c>
      <c r="K383" s="271">
        <v>193.65</v>
      </c>
      <c r="L383" s="271">
        <v>185.1</v>
      </c>
      <c r="M383" s="271">
        <v>33.046759999999999</v>
      </c>
      <c r="N383" s="1"/>
      <c r="O383" s="1"/>
    </row>
    <row r="384" spans="1:15" ht="12.75" customHeight="1">
      <c r="A384" s="30">
        <v>374</v>
      </c>
      <c r="B384" s="281" t="s">
        <v>461</v>
      </c>
      <c r="C384" s="271">
        <v>619.25</v>
      </c>
      <c r="D384" s="272">
        <v>620.66666666666663</v>
      </c>
      <c r="E384" s="272">
        <v>608.58333333333326</v>
      </c>
      <c r="F384" s="272">
        <v>597.91666666666663</v>
      </c>
      <c r="G384" s="272">
        <v>585.83333333333326</v>
      </c>
      <c r="H384" s="272">
        <v>631.33333333333326</v>
      </c>
      <c r="I384" s="272">
        <v>643.41666666666652</v>
      </c>
      <c r="J384" s="272">
        <v>654.08333333333326</v>
      </c>
      <c r="K384" s="271">
        <v>632.75</v>
      </c>
      <c r="L384" s="271">
        <v>610</v>
      </c>
      <c r="M384" s="271">
        <v>1.6445000000000001</v>
      </c>
      <c r="N384" s="1"/>
      <c r="O384" s="1"/>
    </row>
    <row r="385" spans="1:15" ht="12.75" customHeight="1">
      <c r="A385" s="30">
        <v>375</v>
      </c>
      <c r="B385" s="281" t="s">
        <v>462</v>
      </c>
      <c r="C385" s="271">
        <v>217.8</v>
      </c>
      <c r="D385" s="272">
        <v>216.15</v>
      </c>
      <c r="E385" s="272">
        <v>213.8</v>
      </c>
      <c r="F385" s="272">
        <v>209.8</v>
      </c>
      <c r="G385" s="272">
        <v>207.45000000000002</v>
      </c>
      <c r="H385" s="272">
        <v>220.15</v>
      </c>
      <c r="I385" s="272">
        <v>222.49999999999997</v>
      </c>
      <c r="J385" s="272">
        <v>226.5</v>
      </c>
      <c r="K385" s="271">
        <v>218.5</v>
      </c>
      <c r="L385" s="271">
        <v>212.15</v>
      </c>
      <c r="M385" s="271">
        <v>3.1805599999999998</v>
      </c>
      <c r="N385" s="1"/>
      <c r="O385" s="1"/>
    </row>
    <row r="386" spans="1:15" ht="12.75" customHeight="1">
      <c r="A386" s="30">
        <v>376</v>
      </c>
      <c r="B386" s="281" t="s">
        <v>463</v>
      </c>
      <c r="C386" s="271">
        <v>87.5</v>
      </c>
      <c r="D386" s="272">
        <v>87.899999999999991</v>
      </c>
      <c r="E386" s="272">
        <v>86.59999999999998</v>
      </c>
      <c r="F386" s="272">
        <v>85.699999999999989</v>
      </c>
      <c r="G386" s="272">
        <v>84.399999999999977</v>
      </c>
      <c r="H386" s="272">
        <v>88.799999999999983</v>
      </c>
      <c r="I386" s="272">
        <v>90.1</v>
      </c>
      <c r="J386" s="272">
        <v>90.999999999999986</v>
      </c>
      <c r="K386" s="271">
        <v>89.2</v>
      </c>
      <c r="L386" s="271">
        <v>87</v>
      </c>
      <c r="M386" s="271">
        <v>14.771409999999999</v>
      </c>
      <c r="N386" s="1"/>
      <c r="O386" s="1"/>
    </row>
    <row r="387" spans="1:15" ht="12.75" customHeight="1">
      <c r="A387" s="30">
        <v>377</v>
      </c>
      <c r="B387" s="281" t="s">
        <v>464</v>
      </c>
      <c r="C387" s="271">
        <v>1798.85</v>
      </c>
      <c r="D387" s="272">
        <v>1793.6166666666668</v>
      </c>
      <c r="E387" s="272">
        <v>1772.2333333333336</v>
      </c>
      <c r="F387" s="272">
        <v>1745.6166666666668</v>
      </c>
      <c r="G387" s="272">
        <v>1724.2333333333336</v>
      </c>
      <c r="H387" s="272">
        <v>1820.2333333333336</v>
      </c>
      <c r="I387" s="272">
        <v>1841.6166666666668</v>
      </c>
      <c r="J387" s="272">
        <v>1868.2333333333336</v>
      </c>
      <c r="K387" s="271">
        <v>1815</v>
      </c>
      <c r="L387" s="271">
        <v>1767</v>
      </c>
      <c r="M387" s="271">
        <v>0.12675</v>
      </c>
      <c r="N387" s="1"/>
      <c r="O387" s="1"/>
    </row>
    <row r="388" spans="1:15" ht="12.75" customHeight="1">
      <c r="A388" s="30">
        <v>378</v>
      </c>
      <c r="B388" s="281" t="s">
        <v>862</v>
      </c>
      <c r="C388" s="271">
        <v>44.1</v>
      </c>
      <c r="D388" s="272">
        <v>44.166666666666664</v>
      </c>
      <c r="E388" s="272">
        <v>43.133333333333326</v>
      </c>
      <c r="F388" s="272">
        <v>42.166666666666664</v>
      </c>
      <c r="G388" s="272">
        <v>41.133333333333326</v>
      </c>
      <c r="H388" s="272">
        <v>45.133333333333326</v>
      </c>
      <c r="I388" s="272">
        <v>46.166666666666671</v>
      </c>
      <c r="J388" s="272">
        <v>47.133333333333326</v>
      </c>
      <c r="K388" s="271">
        <v>45.2</v>
      </c>
      <c r="L388" s="271">
        <v>43.2</v>
      </c>
      <c r="M388" s="271">
        <v>9.6369199999999999</v>
      </c>
      <c r="N388" s="1"/>
      <c r="O388" s="1"/>
    </row>
    <row r="389" spans="1:15" ht="12.75" customHeight="1">
      <c r="A389" s="30">
        <v>379</v>
      </c>
      <c r="B389" s="281" t="s">
        <v>465</v>
      </c>
      <c r="C389" s="271">
        <v>127.9</v>
      </c>
      <c r="D389" s="272">
        <v>128.33333333333334</v>
      </c>
      <c r="E389" s="272">
        <v>126.16666666666669</v>
      </c>
      <c r="F389" s="272">
        <v>124.43333333333334</v>
      </c>
      <c r="G389" s="272">
        <v>122.26666666666668</v>
      </c>
      <c r="H389" s="272">
        <v>130.06666666666669</v>
      </c>
      <c r="I389" s="272">
        <v>132.23333333333338</v>
      </c>
      <c r="J389" s="272">
        <v>133.9666666666667</v>
      </c>
      <c r="K389" s="271">
        <v>130.5</v>
      </c>
      <c r="L389" s="271">
        <v>126.6</v>
      </c>
      <c r="M389" s="271">
        <v>12.950710000000001</v>
      </c>
      <c r="N389" s="1"/>
      <c r="O389" s="1"/>
    </row>
    <row r="390" spans="1:15" ht="12.75" customHeight="1">
      <c r="A390" s="30">
        <v>380</v>
      </c>
      <c r="B390" s="281" t="s">
        <v>466</v>
      </c>
      <c r="C390" s="271">
        <v>1014.3</v>
      </c>
      <c r="D390" s="272">
        <v>1016.4166666666666</v>
      </c>
      <c r="E390" s="272">
        <v>1005.8833333333332</v>
      </c>
      <c r="F390" s="272">
        <v>997.46666666666658</v>
      </c>
      <c r="G390" s="272">
        <v>986.93333333333317</v>
      </c>
      <c r="H390" s="272">
        <v>1024.8333333333333</v>
      </c>
      <c r="I390" s="272">
        <v>1035.3666666666668</v>
      </c>
      <c r="J390" s="272">
        <v>1043.7833333333333</v>
      </c>
      <c r="K390" s="271">
        <v>1026.95</v>
      </c>
      <c r="L390" s="271">
        <v>1008</v>
      </c>
      <c r="M390" s="271">
        <v>1.0497700000000001</v>
      </c>
      <c r="N390" s="1"/>
      <c r="O390" s="1"/>
    </row>
    <row r="391" spans="1:15" ht="12.75" customHeight="1">
      <c r="A391" s="30">
        <v>381</v>
      </c>
      <c r="B391" s="281" t="s">
        <v>185</v>
      </c>
      <c r="C391" s="271">
        <v>2606.35</v>
      </c>
      <c r="D391" s="272">
        <v>2594.6</v>
      </c>
      <c r="E391" s="272">
        <v>2579.1999999999998</v>
      </c>
      <c r="F391" s="272">
        <v>2552.0499999999997</v>
      </c>
      <c r="G391" s="272">
        <v>2536.6499999999996</v>
      </c>
      <c r="H391" s="272">
        <v>2621.75</v>
      </c>
      <c r="I391" s="272">
        <v>2637.1500000000005</v>
      </c>
      <c r="J391" s="272">
        <v>2664.3</v>
      </c>
      <c r="K391" s="271">
        <v>2610</v>
      </c>
      <c r="L391" s="271">
        <v>2567.4499999999998</v>
      </c>
      <c r="M391" s="271">
        <v>65.768240000000006</v>
      </c>
      <c r="N391" s="1"/>
      <c r="O391" s="1"/>
    </row>
    <row r="392" spans="1:15" ht="12.75" customHeight="1">
      <c r="A392" s="30">
        <v>382</v>
      </c>
      <c r="B392" s="281" t="s">
        <v>825</v>
      </c>
      <c r="C392" s="271">
        <v>122.9</v>
      </c>
      <c r="D392" s="272">
        <v>122.03333333333335</v>
      </c>
      <c r="E392" s="272">
        <v>119.86666666666669</v>
      </c>
      <c r="F392" s="272">
        <v>116.83333333333334</v>
      </c>
      <c r="G392" s="272">
        <v>114.66666666666669</v>
      </c>
      <c r="H392" s="272">
        <v>125.06666666666669</v>
      </c>
      <c r="I392" s="272">
        <v>127.23333333333335</v>
      </c>
      <c r="J392" s="272">
        <v>130.26666666666671</v>
      </c>
      <c r="K392" s="271">
        <v>124.2</v>
      </c>
      <c r="L392" s="271">
        <v>119</v>
      </c>
      <c r="M392" s="271">
        <v>13.99605</v>
      </c>
      <c r="N392" s="1"/>
      <c r="O392" s="1"/>
    </row>
    <row r="393" spans="1:15" ht="12.75" customHeight="1">
      <c r="A393" s="30">
        <v>383</v>
      </c>
      <c r="B393" s="281" t="s">
        <v>467</v>
      </c>
      <c r="C393" s="271">
        <v>944.85</v>
      </c>
      <c r="D393" s="272">
        <v>935.29999999999984</v>
      </c>
      <c r="E393" s="272">
        <v>905.59999999999968</v>
      </c>
      <c r="F393" s="272">
        <v>866.3499999999998</v>
      </c>
      <c r="G393" s="272">
        <v>836.64999999999964</v>
      </c>
      <c r="H393" s="272">
        <v>974.54999999999973</v>
      </c>
      <c r="I393" s="272">
        <v>1004.2499999999998</v>
      </c>
      <c r="J393" s="272">
        <v>1043.4999999999998</v>
      </c>
      <c r="K393" s="271">
        <v>965</v>
      </c>
      <c r="L393" s="271">
        <v>896.05</v>
      </c>
      <c r="M393" s="271">
        <v>5.1984000000000004</v>
      </c>
      <c r="N393" s="1"/>
      <c r="O393" s="1"/>
    </row>
    <row r="394" spans="1:15" ht="12.75" customHeight="1">
      <c r="A394" s="30">
        <v>384</v>
      </c>
      <c r="B394" s="281" t="s">
        <v>468</v>
      </c>
      <c r="C394" s="271">
        <v>1476.9</v>
      </c>
      <c r="D394" s="272">
        <v>1486.1166666666668</v>
      </c>
      <c r="E394" s="272">
        <v>1453.8333333333335</v>
      </c>
      <c r="F394" s="272">
        <v>1430.7666666666667</v>
      </c>
      <c r="G394" s="272">
        <v>1398.4833333333333</v>
      </c>
      <c r="H394" s="272">
        <v>1509.1833333333336</v>
      </c>
      <c r="I394" s="272">
        <v>1541.4666666666669</v>
      </c>
      <c r="J394" s="272">
        <v>1564.5333333333338</v>
      </c>
      <c r="K394" s="271">
        <v>1518.4</v>
      </c>
      <c r="L394" s="271">
        <v>1463.05</v>
      </c>
      <c r="M394" s="271">
        <v>4.28423</v>
      </c>
      <c r="N394" s="1"/>
      <c r="O394" s="1"/>
    </row>
    <row r="395" spans="1:15" ht="12.75" customHeight="1">
      <c r="A395" s="30">
        <v>385</v>
      </c>
      <c r="B395" s="281" t="s">
        <v>273</v>
      </c>
      <c r="C395" s="271">
        <v>935.9</v>
      </c>
      <c r="D395" s="272">
        <v>938.35</v>
      </c>
      <c r="E395" s="272">
        <v>926.80000000000007</v>
      </c>
      <c r="F395" s="272">
        <v>917.7</v>
      </c>
      <c r="G395" s="272">
        <v>906.15000000000009</v>
      </c>
      <c r="H395" s="272">
        <v>947.45</v>
      </c>
      <c r="I395" s="272">
        <v>959</v>
      </c>
      <c r="J395" s="272">
        <v>968.1</v>
      </c>
      <c r="K395" s="271">
        <v>949.9</v>
      </c>
      <c r="L395" s="271">
        <v>929.25</v>
      </c>
      <c r="M395" s="271">
        <v>10.08595</v>
      </c>
      <c r="N395" s="1"/>
      <c r="O395" s="1"/>
    </row>
    <row r="396" spans="1:15" ht="12.75" customHeight="1">
      <c r="A396" s="30">
        <v>386</v>
      </c>
      <c r="B396" s="281" t="s">
        <v>187</v>
      </c>
      <c r="C396" s="271">
        <v>1283.55</v>
      </c>
      <c r="D396" s="272">
        <v>1276.5666666666666</v>
      </c>
      <c r="E396" s="272">
        <v>1265.5833333333333</v>
      </c>
      <c r="F396" s="272">
        <v>1247.6166666666666</v>
      </c>
      <c r="G396" s="272">
        <v>1236.6333333333332</v>
      </c>
      <c r="H396" s="272">
        <v>1294.5333333333333</v>
      </c>
      <c r="I396" s="272">
        <v>1305.5166666666669</v>
      </c>
      <c r="J396" s="272">
        <v>1323.4833333333333</v>
      </c>
      <c r="K396" s="271">
        <v>1287.55</v>
      </c>
      <c r="L396" s="271">
        <v>1258.5999999999999</v>
      </c>
      <c r="M396" s="271">
        <v>14.09</v>
      </c>
      <c r="N396" s="1"/>
      <c r="O396" s="1"/>
    </row>
    <row r="397" spans="1:15" ht="12.75" customHeight="1">
      <c r="A397" s="30">
        <v>387</v>
      </c>
      <c r="B397" s="281" t="s">
        <v>469</v>
      </c>
      <c r="C397" s="271">
        <v>443.9</v>
      </c>
      <c r="D397" s="272">
        <v>444.84999999999997</v>
      </c>
      <c r="E397" s="272">
        <v>441.04999999999995</v>
      </c>
      <c r="F397" s="272">
        <v>438.2</v>
      </c>
      <c r="G397" s="272">
        <v>434.4</v>
      </c>
      <c r="H397" s="272">
        <v>447.69999999999993</v>
      </c>
      <c r="I397" s="272">
        <v>451.5</v>
      </c>
      <c r="J397" s="272">
        <v>454.34999999999991</v>
      </c>
      <c r="K397" s="271">
        <v>448.65</v>
      </c>
      <c r="L397" s="271">
        <v>442</v>
      </c>
      <c r="M397" s="271">
        <v>0.40699000000000002</v>
      </c>
      <c r="N397" s="1"/>
      <c r="O397" s="1"/>
    </row>
    <row r="398" spans="1:15" ht="12.75" customHeight="1">
      <c r="A398" s="30">
        <v>388</v>
      </c>
      <c r="B398" s="281" t="s">
        <v>470</v>
      </c>
      <c r="C398" s="271">
        <v>28.7</v>
      </c>
      <c r="D398" s="272">
        <v>28.866666666666664</v>
      </c>
      <c r="E398" s="272">
        <v>28.333333333333329</v>
      </c>
      <c r="F398" s="272">
        <v>27.966666666666665</v>
      </c>
      <c r="G398" s="272">
        <v>27.43333333333333</v>
      </c>
      <c r="H398" s="272">
        <v>29.233333333333327</v>
      </c>
      <c r="I398" s="272">
        <v>29.766666666666666</v>
      </c>
      <c r="J398" s="272">
        <v>30.133333333333326</v>
      </c>
      <c r="K398" s="271">
        <v>29.4</v>
      </c>
      <c r="L398" s="271">
        <v>28.5</v>
      </c>
      <c r="M398" s="271">
        <v>17.061959999999999</v>
      </c>
      <c r="N398" s="1"/>
      <c r="O398" s="1"/>
    </row>
    <row r="399" spans="1:15" ht="12.75" customHeight="1">
      <c r="A399" s="30">
        <v>389</v>
      </c>
      <c r="B399" s="281" t="s">
        <v>471</v>
      </c>
      <c r="C399" s="271">
        <v>4321.8500000000004</v>
      </c>
      <c r="D399" s="272">
        <v>4355.7333333333336</v>
      </c>
      <c r="E399" s="272">
        <v>4244.7166666666672</v>
      </c>
      <c r="F399" s="272">
        <v>4167.5833333333339</v>
      </c>
      <c r="G399" s="272">
        <v>4056.5666666666675</v>
      </c>
      <c r="H399" s="272">
        <v>4432.8666666666668</v>
      </c>
      <c r="I399" s="272">
        <v>4543.8833333333332</v>
      </c>
      <c r="J399" s="272">
        <v>4621.0166666666664</v>
      </c>
      <c r="K399" s="271">
        <v>4466.75</v>
      </c>
      <c r="L399" s="271">
        <v>4278.6000000000004</v>
      </c>
      <c r="M399" s="271">
        <v>0.56223999999999996</v>
      </c>
      <c r="N399" s="1"/>
      <c r="O399" s="1"/>
    </row>
    <row r="400" spans="1:15" ht="12.75" customHeight="1">
      <c r="A400" s="30">
        <v>390</v>
      </c>
      <c r="B400" s="281" t="s">
        <v>191</v>
      </c>
      <c r="C400" s="271">
        <v>2450.4</v>
      </c>
      <c r="D400" s="272">
        <v>2446.2166666666667</v>
      </c>
      <c r="E400" s="272">
        <v>2426.3333333333335</v>
      </c>
      <c r="F400" s="272">
        <v>2402.2666666666669</v>
      </c>
      <c r="G400" s="272">
        <v>2382.3833333333337</v>
      </c>
      <c r="H400" s="272">
        <v>2470.2833333333333</v>
      </c>
      <c r="I400" s="272">
        <v>2490.1666666666665</v>
      </c>
      <c r="J400" s="272">
        <v>2514.2333333333331</v>
      </c>
      <c r="K400" s="271">
        <v>2466.1</v>
      </c>
      <c r="L400" s="271">
        <v>2422.15</v>
      </c>
      <c r="M400" s="271">
        <v>2.6269900000000002</v>
      </c>
      <c r="N400" s="1"/>
      <c r="O400" s="1"/>
    </row>
    <row r="401" spans="1:15" ht="12.75" customHeight="1">
      <c r="A401" s="30">
        <v>391</v>
      </c>
      <c r="B401" s="281" t="s">
        <v>274</v>
      </c>
      <c r="C401" s="271">
        <v>6592.4</v>
      </c>
      <c r="D401" s="272">
        <v>6593.4666666666672</v>
      </c>
      <c r="E401" s="272">
        <v>6553.9333333333343</v>
      </c>
      <c r="F401" s="272">
        <v>6515.4666666666672</v>
      </c>
      <c r="G401" s="272">
        <v>6475.9333333333343</v>
      </c>
      <c r="H401" s="272">
        <v>6631.9333333333343</v>
      </c>
      <c r="I401" s="272">
        <v>6671.4666666666672</v>
      </c>
      <c r="J401" s="272">
        <v>6709.9333333333343</v>
      </c>
      <c r="K401" s="271">
        <v>6633</v>
      </c>
      <c r="L401" s="271">
        <v>6555</v>
      </c>
      <c r="M401" s="271">
        <v>0.27102999999999999</v>
      </c>
      <c r="N401" s="1"/>
      <c r="O401" s="1"/>
    </row>
    <row r="402" spans="1:15" ht="12.75" customHeight="1">
      <c r="A402" s="30">
        <v>392</v>
      </c>
      <c r="B402" s="281" t="s">
        <v>863</v>
      </c>
      <c r="C402" s="271">
        <v>1244.05</v>
      </c>
      <c r="D402" s="272">
        <v>1226.5166666666667</v>
      </c>
      <c r="E402" s="272">
        <v>1188.1333333333332</v>
      </c>
      <c r="F402" s="272">
        <v>1132.2166666666665</v>
      </c>
      <c r="G402" s="272">
        <v>1093.833333333333</v>
      </c>
      <c r="H402" s="272">
        <v>1282.4333333333334</v>
      </c>
      <c r="I402" s="272">
        <v>1320.8166666666671</v>
      </c>
      <c r="J402" s="272">
        <v>1376.7333333333336</v>
      </c>
      <c r="K402" s="271">
        <v>1264.9000000000001</v>
      </c>
      <c r="L402" s="271">
        <v>1170.5999999999999</v>
      </c>
      <c r="M402" s="271">
        <v>2.4356399999999998</v>
      </c>
      <c r="N402" s="1"/>
      <c r="O402" s="1"/>
    </row>
    <row r="403" spans="1:15" ht="12.75" customHeight="1">
      <c r="A403" s="30">
        <v>393</v>
      </c>
      <c r="B403" s="281" t="s">
        <v>864</v>
      </c>
      <c r="C403" s="271">
        <v>417.6</v>
      </c>
      <c r="D403" s="272">
        <v>416.23333333333335</v>
      </c>
      <c r="E403" s="272">
        <v>411.4666666666667</v>
      </c>
      <c r="F403" s="272">
        <v>405.33333333333337</v>
      </c>
      <c r="G403" s="272">
        <v>400.56666666666672</v>
      </c>
      <c r="H403" s="272">
        <v>422.36666666666667</v>
      </c>
      <c r="I403" s="272">
        <v>427.13333333333333</v>
      </c>
      <c r="J403" s="272">
        <v>433.26666666666665</v>
      </c>
      <c r="K403" s="271">
        <v>421</v>
      </c>
      <c r="L403" s="271">
        <v>410.1</v>
      </c>
      <c r="M403" s="271">
        <v>2.8860000000000001</v>
      </c>
      <c r="N403" s="1"/>
      <c r="O403" s="1"/>
    </row>
    <row r="404" spans="1:15" ht="12.75" customHeight="1">
      <c r="A404" s="30">
        <v>394</v>
      </c>
      <c r="B404" s="281" t="s">
        <v>472</v>
      </c>
      <c r="C404" s="271">
        <v>2806.15</v>
      </c>
      <c r="D404" s="272">
        <v>2812.7000000000003</v>
      </c>
      <c r="E404" s="272">
        <v>2760.4500000000007</v>
      </c>
      <c r="F404" s="272">
        <v>2714.7500000000005</v>
      </c>
      <c r="G404" s="272">
        <v>2662.5000000000009</v>
      </c>
      <c r="H404" s="272">
        <v>2858.4000000000005</v>
      </c>
      <c r="I404" s="272">
        <v>2910.6499999999996</v>
      </c>
      <c r="J404" s="272">
        <v>2956.3500000000004</v>
      </c>
      <c r="K404" s="271">
        <v>2864.95</v>
      </c>
      <c r="L404" s="271">
        <v>2767</v>
      </c>
      <c r="M404" s="271">
        <v>1.55352</v>
      </c>
      <c r="N404" s="1"/>
      <c r="O404" s="1"/>
    </row>
    <row r="405" spans="1:15" ht="12.75" customHeight="1">
      <c r="A405" s="30">
        <v>395</v>
      </c>
      <c r="B405" s="281" t="s">
        <v>473</v>
      </c>
      <c r="C405" s="271">
        <v>128.94999999999999</v>
      </c>
      <c r="D405" s="272">
        <v>128.85</v>
      </c>
      <c r="E405" s="272">
        <v>125.69999999999999</v>
      </c>
      <c r="F405" s="272">
        <v>122.44999999999999</v>
      </c>
      <c r="G405" s="272">
        <v>119.29999999999998</v>
      </c>
      <c r="H405" s="272">
        <v>132.1</v>
      </c>
      <c r="I405" s="272">
        <v>135.25000000000003</v>
      </c>
      <c r="J405" s="272">
        <v>138.5</v>
      </c>
      <c r="K405" s="271">
        <v>132</v>
      </c>
      <c r="L405" s="271">
        <v>125.6</v>
      </c>
      <c r="M405" s="271">
        <v>12.168329999999999</v>
      </c>
      <c r="N405" s="1"/>
      <c r="O405" s="1"/>
    </row>
    <row r="406" spans="1:15" ht="12.75" customHeight="1">
      <c r="A406" s="30">
        <v>396</v>
      </c>
      <c r="B406" s="281" t="s">
        <v>474</v>
      </c>
      <c r="C406" s="271">
        <v>2923.8</v>
      </c>
      <c r="D406" s="272">
        <v>2944.2666666666669</v>
      </c>
      <c r="E406" s="272">
        <v>2839.6333333333337</v>
      </c>
      <c r="F406" s="272">
        <v>2755.4666666666667</v>
      </c>
      <c r="G406" s="272">
        <v>2650.8333333333335</v>
      </c>
      <c r="H406" s="272">
        <v>3028.4333333333338</v>
      </c>
      <c r="I406" s="272">
        <v>3133.0666666666671</v>
      </c>
      <c r="J406" s="272">
        <v>3217.233333333334</v>
      </c>
      <c r="K406" s="271">
        <v>3048.9</v>
      </c>
      <c r="L406" s="271">
        <v>2860.1</v>
      </c>
      <c r="M406" s="271">
        <v>0.23824000000000001</v>
      </c>
      <c r="N406" s="1"/>
      <c r="O406" s="1"/>
    </row>
    <row r="407" spans="1:15" ht="12.75" customHeight="1">
      <c r="A407" s="30">
        <v>397</v>
      </c>
      <c r="B407" s="281" t="s">
        <v>475</v>
      </c>
      <c r="C407" s="271">
        <v>412.75</v>
      </c>
      <c r="D407" s="272">
        <v>413.93333333333334</v>
      </c>
      <c r="E407" s="272">
        <v>407.9666666666667</v>
      </c>
      <c r="F407" s="272">
        <v>403.18333333333334</v>
      </c>
      <c r="G407" s="272">
        <v>397.2166666666667</v>
      </c>
      <c r="H407" s="272">
        <v>418.7166666666667</v>
      </c>
      <c r="I407" s="272">
        <v>424.68333333333328</v>
      </c>
      <c r="J407" s="272">
        <v>429.4666666666667</v>
      </c>
      <c r="K407" s="271">
        <v>419.9</v>
      </c>
      <c r="L407" s="271">
        <v>409.15</v>
      </c>
      <c r="M407" s="271">
        <v>0.42383999999999999</v>
      </c>
      <c r="N407" s="1"/>
      <c r="O407" s="1"/>
    </row>
    <row r="408" spans="1:15" ht="12.75" customHeight="1">
      <c r="A408" s="30">
        <v>398</v>
      </c>
      <c r="B408" s="281" t="s">
        <v>476</v>
      </c>
      <c r="C408" s="271">
        <v>110.4</v>
      </c>
      <c r="D408" s="272">
        <v>109.78333333333335</v>
      </c>
      <c r="E408" s="272">
        <v>107.86666666666669</v>
      </c>
      <c r="F408" s="272">
        <v>105.33333333333334</v>
      </c>
      <c r="G408" s="272">
        <v>103.41666666666669</v>
      </c>
      <c r="H408" s="272">
        <v>112.31666666666669</v>
      </c>
      <c r="I408" s="272">
        <v>114.23333333333335</v>
      </c>
      <c r="J408" s="272">
        <v>116.76666666666669</v>
      </c>
      <c r="K408" s="271">
        <v>111.7</v>
      </c>
      <c r="L408" s="271">
        <v>107.25</v>
      </c>
      <c r="M408" s="271">
        <v>12.979329999999999</v>
      </c>
      <c r="N408" s="1"/>
      <c r="O408" s="1"/>
    </row>
    <row r="409" spans="1:15" ht="12.75" customHeight="1">
      <c r="A409" s="30">
        <v>399</v>
      </c>
      <c r="B409" s="281" t="s">
        <v>189</v>
      </c>
      <c r="C409" s="271">
        <v>20956.45</v>
      </c>
      <c r="D409" s="272">
        <v>21026.816666666666</v>
      </c>
      <c r="E409" s="272">
        <v>20763.633333333331</v>
      </c>
      <c r="F409" s="272">
        <v>20570.816666666666</v>
      </c>
      <c r="G409" s="272">
        <v>20307.633333333331</v>
      </c>
      <c r="H409" s="272">
        <v>21219.633333333331</v>
      </c>
      <c r="I409" s="272">
        <v>21482.816666666666</v>
      </c>
      <c r="J409" s="272">
        <v>21675.633333333331</v>
      </c>
      <c r="K409" s="271">
        <v>21290</v>
      </c>
      <c r="L409" s="271">
        <v>20834</v>
      </c>
      <c r="M409" s="271">
        <v>0.23018</v>
      </c>
      <c r="N409" s="1"/>
      <c r="O409" s="1"/>
    </row>
    <row r="410" spans="1:15" ht="12.75" customHeight="1">
      <c r="A410" s="30">
        <v>400</v>
      </c>
      <c r="B410" s="281" t="s">
        <v>865</v>
      </c>
      <c r="C410" s="271">
        <v>48.8</v>
      </c>
      <c r="D410" s="272">
        <v>49.20000000000001</v>
      </c>
      <c r="E410" s="272">
        <v>47.800000000000018</v>
      </c>
      <c r="F410" s="272">
        <v>46.800000000000011</v>
      </c>
      <c r="G410" s="272">
        <v>45.40000000000002</v>
      </c>
      <c r="H410" s="272">
        <v>50.200000000000017</v>
      </c>
      <c r="I410" s="272">
        <v>51.600000000000009</v>
      </c>
      <c r="J410" s="272">
        <v>52.600000000000016</v>
      </c>
      <c r="K410" s="271">
        <v>50.6</v>
      </c>
      <c r="L410" s="271">
        <v>48.2</v>
      </c>
      <c r="M410" s="271">
        <v>119.03774</v>
      </c>
      <c r="N410" s="1"/>
      <c r="O410" s="1"/>
    </row>
    <row r="411" spans="1:15" ht="12.75" customHeight="1">
      <c r="A411" s="30">
        <v>401</v>
      </c>
      <c r="B411" s="281" t="s">
        <v>477</v>
      </c>
      <c r="C411" s="271">
        <v>1947.05</v>
      </c>
      <c r="D411" s="272">
        <v>1953.6499999999999</v>
      </c>
      <c r="E411" s="272">
        <v>1925.3999999999996</v>
      </c>
      <c r="F411" s="272">
        <v>1903.7499999999998</v>
      </c>
      <c r="G411" s="272">
        <v>1875.4999999999995</v>
      </c>
      <c r="H411" s="272">
        <v>1975.2999999999997</v>
      </c>
      <c r="I411" s="272">
        <v>2003.5500000000002</v>
      </c>
      <c r="J411" s="272">
        <v>2025.1999999999998</v>
      </c>
      <c r="K411" s="271">
        <v>1981.9</v>
      </c>
      <c r="L411" s="271">
        <v>1932</v>
      </c>
      <c r="M411" s="271">
        <v>0.51207000000000003</v>
      </c>
      <c r="N411" s="1"/>
      <c r="O411" s="1"/>
    </row>
    <row r="412" spans="1:15" ht="12.75" customHeight="1">
      <c r="A412" s="30">
        <v>402</v>
      </c>
      <c r="B412" s="281" t="s">
        <v>192</v>
      </c>
      <c r="C412" s="271">
        <v>1360.25</v>
      </c>
      <c r="D412" s="272">
        <v>1368.2666666666664</v>
      </c>
      <c r="E412" s="272">
        <v>1340.0833333333328</v>
      </c>
      <c r="F412" s="272">
        <v>1319.9166666666663</v>
      </c>
      <c r="G412" s="272">
        <v>1291.7333333333327</v>
      </c>
      <c r="H412" s="272">
        <v>1388.4333333333329</v>
      </c>
      <c r="I412" s="272">
        <v>1416.6166666666663</v>
      </c>
      <c r="J412" s="272">
        <v>1436.7833333333331</v>
      </c>
      <c r="K412" s="271">
        <v>1396.45</v>
      </c>
      <c r="L412" s="271">
        <v>1348.1</v>
      </c>
      <c r="M412" s="271">
        <v>7.4660700000000002</v>
      </c>
      <c r="N412" s="1"/>
      <c r="O412" s="1"/>
    </row>
    <row r="413" spans="1:15" ht="12.75" customHeight="1">
      <c r="A413" s="30">
        <v>403</v>
      </c>
      <c r="B413" s="281" t="s">
        <v>866</v>
      </c>
      <c r="C413" s="271">
        <v>304.89999999999998</v>
      </c>
      <c r="D413" s="272">
        <v>304.21666666666664</v>
      </c>
      <c r="E413" s="272">
        <v>300.5333333333333</v>
      </c>
      <c r="F413" s="272">
        <v>296.16666666666669</v>
      </c>
      <c r="G413" s="272">
        <v>292.48333333333335</v>
      </c>
      <c r="H413" s="272">
        <v>308.58333333333326</v>
      </c>
      <c r="I413" s="272">
        <v>312.26666666666654</v>
      </c>
      <c r="J413" s="272">
        <v>316.63333333333321</v>
      </c>
      <c r="K413" s="271">
        <v>307.89999999999998</v>
      </c>
      <c r="L413" s="271">
        <v>299.85000000000002</v>
      </c>
      <c r="M413" s="271">
        <v>1.89913</v>
      </c>
      <c r="N413" s="1"/>
      <c r="O413" s="1"/>
    </row>
    <row r="414" spans="1:15" ht="12.75" customHeight="1">
      <c r="A414" s="30">
        <v>404</v>
      </c>
      <c r="B414" s="281" t="s">
        <v>190</v>
      </c>
      <c r="C414" s="271">
        <v>2614.65</v>
      </c>
      <c r="D414" s="272">
        <v>2625.5666666666666</v>
      </c>
      <c r="E414" s="272">
        <v>2562.1333333333332</v>
      </c>
      <c r="F414" s="272">
        <v>2509.6166666666668</v>
      </c>
      <c r="G414" s="272">
        <v>2446.1833333333334</v>
      </c>
      <c r="H414" s="272">
        <v>2678.083333333333</v>
      </c>
      <c r="I414" s="272">
        <v>2741.5166666666664</v>
      </c>
      <c r="J414" s="272">
        <v>2794.0333333333328</v>
      </c>
      <c r="K414" s="271">
        <v>2689</v>
      </c>
      <c r="L414" s="271">
        <v>2573.0500000000002</v>
      </c>
      <c r="M414" s="271">
        <v>17.854610000000001</v>
      </c>
      <c r="N414" s="1"/>
      <c r="O414" s="1"/>
    </row>
    <row r="415" spans="1:15" ht="12.75" customHeight="1">
      <c r="A415" s="30">
        <v>405</v>
      </c>
      <c r="B415" s="281" t="s">
        <v>478</v>
      </c>
      <c r="C415" s="271">
        <v>682.25</v>
      </c>
      <c r="D415" s="272">
        <v>683.81666666666661</v>
      </c>
      <c r="E415" s="272">
        <v>674.08333333333326</v>
      </c>
      <c r="F415" s="272">
        <v>665.91666666666663</v>
      </c>
      <c r="G415" s="272">
        <v>656.18333333333328</v>
      </c>
      <c r="H415" s="272">
        <v>691.98333333333323</v>
      </c>
      <c r="I415" s="272">
        <v>701.71666666666658</v>
      </c>
      <c r="J415" s="272">
        <v>709.88333333333321</v>
      </c>
      <c r="K415" s="271">
        <v>693.55</v>
      </c>
      <c r="L415" s="271">
        <v>675.65</v>
      </c>
      <c r="M415" s="271">
        <v>1.6601399999999999</v>
      </c>
      <c r="N415" s="1"/>
      <c r="O415" s="1"/>
    </row>
    <row r="416" spans="1:15" ht="12.75" customHeight="1">
      <c r="A416" s="30">
        <v>406</v>
      </c>
      <c r="B416" s="281" t="s">
        <v>479</v>
      </c>
      <c r="C416" s="271">
        <v>2795</v>
      </c>
      <c r="D416" s="272">
        <v>2770.3833333333332</v>
      </c>
      <c r="E416" s="272">
        <v>2740.7666666666664</v>
      </c>
      <c r="F416" s="272">
        <v>2686.5333333333333</v>
      </c>
      <c r="G416" s="272">
        <v>2656.9166666666665</v>
      </c>
      <c r="H416" s="272">
        <v>2824.6166666666663</v>
      </c>
      <c r="I416" s="272">
        <v>2854.2333333333331</v>
      </c>
      <c r="J416" s="272">
        <v>2908.4666666666662</v>
      </c>
      <c r="K416" s="271">
        <v>2800</v>
      </c>
      <c r="L416" s="271">
        <v>2716.15</v>
      </c>
      <c r="M416" s="271">
        <v>0.54966999999999999</v>
      </c>
      <c r="N416" s="1"/>
      <c r="O416" s="1"/>
    </row>
    <row r="417" spans="1:15" ht="12.75" customHeight="1">
      <c r="A417" s="30">
        <v>407</v>
      </c>
      <c r="B417" s="281" t="s">
        <v>480</v>
      </c>
      <c r="C417" s="271">
        <v>389.5</v>
      </c>
      <c r="D417" s="272">
        <v>391.13333333333338</v>
      </c>
      <c r="E417" s="272">
        <v>385.41666666666674</v>
      </c>
      <c r="F417" s="272">
        <v>381.33333333333337</v>
      </c>
      <c r="G417" s="272">
        <v>375.61666666666673</v>
      </c>
      <c r="H417" s="272">
        <v>395.21666666666675</v>
      </c>
      <c r="I417" s="272">
        <v>400.93333333333334</v>
      </c>
      <c r="J417" s="272">
        <v>405.01666666666677</v>
      </c>
      <c r="K417" s="271">
        <v>396.85</v>
      </c>
      <c r="L417" s="271">
        <v>387.05</v>
      </c>
      <c r="M417" s="271">
        <v>1.0045200000000001</v>
      </c>
      <c r="N417" s="1"/>
      <c r="O417" s="1"/>
    </row>
    <row r="418" spans="1:15" ht="12.75" customHeight="1">
      <c r="A418" s="30">
        <v>408</v>
      </c>
      <c r="B418" s="281" t="s">
        <v>826</v>
      </c>
      <c r="C418" s="271">
        <v>585</v>
      </c>
      <c r="D418" s="272">
        <v>584.75</v>
      </c>
      <c r="E418" s="272">
        <v>579.25</v>
      </c>
      <c r="F418" s="272">
        <v>573.5</v>
      </c>
      <c r="G418" s="272">
        <v>568</v>
      </c>
      <c r="H418" s="272">
        <v>590.5</v>
      </c>
      <c r="I418" s="272">
        <v>596</v>
      </c>
      <c r="J418" s="272">
        <v>601.75</v>
      </c>
      <c r="K418" s="271">
        <v>590.25</v>
      </c>
      <c r="L418" s="271">
        <v>579</v>
      </c>
      <c r="M418" s="271">
        <v>2.8399700000000001</v>
      </c>
      <c r="N418" s="1"/>
      <c r="O418" s="1"/>
    </row>
    <row r="419" spans="1:15" ht="12.75" customHeight="1">
      <c r="A419" s="30">
        <v>409</v>
      </c>
      <c r="B419" s="281" t="s">
        <v>481</v>
      </c>
      <c r="C419" s="271">
        <v>712.55</v>
      </c>
      <c r="D419" s="272">
        <v>709.35</v>
      </c>
      <c r="E419" s="272">
        <v>704.2</v>
      </c>
      <c r="F419" s="272">
        <v>695.85</v>
      </c>
      <c r="G419" s="272">
        <v>690.7</v>
      </c>
      <c r="H419" s="272">
        <v>717.7</v>
      </c>
      <c r="I419" s="272">
        <v>722.84999999999991</v>
      </c>
      <c r="J419" s="272">
        <v>731.2</v>
      </c>
      <c r="K419" s="271">
        <v>714.5</v>
      </c>
      <c r="L419" s="271">
        <v>701</v>
      </c>
      <c r="M419" s="271">
        <v>1.08809</v>
      </c>
      <c r="N419" s="1"/>
      <c r="O419" s="1"/>
    </row>
    <row r="420" spans="1:15" ht="12.75" customHeight="1">
      <c r="A420" s="30">
        <v>410</v>
      </c>
      <c r="B420" s="281" t="s">
        <v>482</v>
      </c>
      <c r="C420" s="271">
        <v>50.1</v>
      </c>
      <c r="D420" s="272">
        <v>48.95000000000001</v>
      </c>
      <c r="E420" s="272">
        <v>45.600000000000023</v>
      </c>
      <c r="F420" s="272">
        <v>41.100000000000016</v>
      </c>
      <c r="G420" s="272">
        <v>37.750000000000028</v>
      </c>
      <c r="H420" s="272">
        <v>53.450000000000017</v>
      </c>
      <c r="I420" s="272">
        <v>56.8</v>
      </c>
      <c r="J420" s="272">
        <v>61.300000000000011</v>
      </c>
      <c r="K420" s="271">
        <v>52.3</v>
      </c>
      <c r="L420" s="271">
        <v>44.45</v>
      </c>
      <c r="M420" s="271">
        <v>492.51526999999999</v>
      </c>
      <c r="N420" s="1"/>
      <c r="O420" s="1"/>
    </row>
    <row r="421" spans="1:15" ht="12.75" customHeight="1">
      <c r="A421" s="30">
        <v>411</v>
      </c>
      <c r="B421" s="281" t="s">
        <v>867</v>
      </c>
      <c r="C421" s="271">
        <v>718.7</v>
      </c>
      <c r="D421" s="272">
        <v>722.9</v>
      </c>
      <c r="E421" s="272">
        <v>710.8</v>
      </c>
      <c r="F421" s="272">
        <v>702.9</v>
      </c>
      <c r="G421" s="272">
        <v>690.8</v>
      </c>
      <c r="H421" s="272">
        <v>730.8</v>
      </c>
      <c r="I421" s="272">
        <v>742.90000000000009</v>
      </c>
      <c r="J421" s="272">
        <v>750.8</v>
      </c>
      <c r="K421" s="271">
        <v>735</v>
      </c>
      <c r="L421" s="271">
        <v>715</v>
      </c>
      <c r="M421" s="271">
        <v>2.3149600000000001</v>
      </c>
      <c r="N421" s="1"/>
      <c r="O421" s="1"/>
    </row>
    <row r="422" spans="1:15" ht="12.75" customHeight="1">
      <c r="A422" s="30">
        <v>412</v>
      </c>
      <c r="B422" s="281" t="s">
        <v>188</v>
      </c>
      <c r="C422" s="271">
        <v>540.85</v>
      </c>
      <c r="D422" s="272">
        <v>540.63333333333333</v>
      </c>
      <c r="E422" s="272">
        <v>534.86666666666667</v>
      </c>
      <c r="F422" s="272">
        <v>528.88333333333333</v>
      </c>
      <c r="G422" s="272">
        <v>523.11666666666667</v>
      </c>
      <c r="H422" s="272">
        <v>546.61666666666667</v>
      </c>
      <c r="I422" s="272">
        <v>552.38333333333333</v>
      </c>
      <c r="J422" s="272">
        <v>558.36666666666667</v>
      </c>
      <c r="K422" s="271">
        <v>546.4</v>
      </c>
      <c r="L422" s="271">
        <v>534.65</v>
      </c>
      <c r="M422" s="271">
        <v>242.62125</v>
      </c>
      <c r="N422" s="1"/>
      <c r="O422" s="1"/>
    </row>
    <row r="423" spans="1:15" ht="12.75" customHeight="1">
      <c r="A423" s="30">
        <v>413</v>
      </c>
      <c r="B423" s="281" t="s">
        <v>186</v>
      </c>
      <c r="C423" s="271">
        <v>76.349999999999994</v>
      </c>
      <c r="D423" s="272">
        <v>76.8</v>
      </c>
      <c r="E423" s="272">
        <v>75</v>
      </c>
      <c r="F423" s="272">
        <v>73.650000000000006</v>
      </c>
      <c r="G423" s="272">
        <v>71.850000000000009</v>
      </c>
      <c r="H423" s="272">
        <v>78.149999999999991</v>
      </c>
      <c r="I423" s="272">
        <v>79.949999999999974</v>
      </c>
      <c r="J423" s="272">
        <v>81.299999999999983</v>
      </c>
      <c r="K423" s="271">
        <v>78.599999999999994</v>
      </c>
      <c r="L423" s="271">
        <v>75.45</v>
      </c>
      <c r="M423" s="271">
        <v>234.93253000000001</v>
      </c>
      <c r="N423" s="1"/>
      <c r="O423" s="1"/>
    </row>
    <row r="424" spans="1:15" ht="12.75" customHeight="1">
      <c r="A424" s="30">
        <v>414</v>
      </c>
      <c r="B424" s="281" t="s">
        <v>483</v>
      </c>
      <c r="C424" s="271">
        <v>296.10000000000002</v>
      </c>
      <c r="D424" s="272">
        <v>297.2166666666667</v>
      </c>
      <c r="E424" s="272">
        <v>291.88333333333338</v>
      </c>
      <c r="F424" s="272">
        <v>287.66666666666669</v>
      </c>
      <c r="G424" s="272">
        <v>282.33333333333337</v>
      </c>
      <c r="H424" s="272">
        <v>301.43333333333339</v>
      </c>
      <c r="I424" s="272">
        <v>306.76666666666665</v>
      </c>
      <c r="J424" s="272">
        <v>310.98333333333341</v>
      </c>
      <c r="K424" s="271">
        <v>302.55</v>
      </c>
      <c r="L424" s="271">
        <v>293</v>
      </c>
      <c r="M424" s="271">
        <v>1.74393</v>
      </c>
      <c r="N424" s="1"/>
      <c r="O424" s="1"/>
    </row>
    <row r="425" spans="1:15" ht="12.75" customHeight="1">
      <c r="A425" s="30">
        <v>415</v>
      </c>
      <c r="B425" s="281" t="s">
        <v>484</v>
      </c>
      <c r="C425" s="271">
        <v>146.85</v>
      </c>
      <c r="D425" s="272">
        <v>148.35</v>
      </c>
      <c r="E425" s="272">
        <v>143.79999999999998</v>
      </c>
      <c r="F425" s="272">
        <v>140.75</v>
      </c>
      <c r="G425" s="272">
        <v>136.19999999999999</v>
      </c>
      <c r="H425" s="272">
        <v>151.39999999999998</v>
      </c>
      <c r="I425" s="272">
        <v>155.94999999999999</v>
      </c>
      <c r="J425" s="272">
        <v>158.99999999999997</v>
      </c>
      <c r="K425" s="271">
        <v>152.9</v>
      </c>
      <c r="L425" s="271">
        <v>145.30000000000001</v>
      </c>
      <c r="M425" s="271">
        <v>8.7329899999999991</v>
      </c>
      <c r="N425" s="1"/>
      <c r="O425" s="1"/>
    </row>
    <row r="426" spans="1:15" ht="12.75" customHeight="1">
      <c r="A426" s="30">
        <v>416</v>
      </c>
      <c r="B426" s="281" t="s">
        <v>485</v>
      </c>
      <c r="C426" s="271">
        <v>351.6</v>
      </c>
      <c r="D426" s="272">
        <v>346.66666666666669</v>
      </c>
      <c r="E426" s="272">
        <v>340.08333333333337</v>
      </c>
      <c r="F426" s="272">
        <v>328.56666666666666</v>
      </c>
      <c r="G426" s="272">
        <v>321.98333333333335</v>
      </c>
      <c r="H426" s="272">
        <v>358.18333333333339</v>
      </c>
      <c r="I426" s="272">
        <v>364.76666666666677</v>
      </c>
      <c r="J426" s="272">
        <v>376.28333333333342</v>
      </c>
      <c r="K426" s="271">
        <v>353.25</v>
      </c>
      <c r="L426" s="271">
        <v>335.15</v>
      </c>
      <c r="M426" s="271">
        <v>13.182650000000001</v>
      </c>
      <c r="N426" s="1"/>
      <c r="O426" s="1"/>
    </row>
    <row r="427" spans="1:15" ht="12.75" customHeight="1">
      <c r="A427" s="30">
        <v>417</v>
      </c>
      <c r="B427" s="281" t="s">
        <v>486</v>
      </c>
      <c r="C427" s="271">
        <v>476.15</v>
      </c>
      <c r="D427" s="272">
        <v>476.45</v>
      </c>
      <c r="E427" s="272">
        <v>470.79999999999995</v>
      </c>
      <c r="F427" s="272">
        <v>465.45</v>
      </c>
      <c r="G427" s="272">
        <v>459.79999999999995</v>
      </c>
      <c r="H427" s="272">
        <v>481.79999999999995</v>
      </c>
      <c r="I427" s="272">
        <v>487.44999999999993</v>
      </c>
      <c r="J427" s="272">
        <v>492.79999999999995</v>
      </c>
      <c r="K427" s="271">
        <v>482.1</v>
      </c>
      <c r="L427" s="271">
        <v>471.1</v>
      </c>
      <c r="M427" s="271">
        <v>0.53308999999999995</v>
      </c>
      <c r="N427" s="1"/>
      <c r="O427" s="1"/>
    </row>
    <row r="428" spans="1:15" ht="12.75" customHeight="1">
      <c r="A428" s="30">
        <v>418</v>
      </c>
      <c r="B428" s="281" t="s">
        <v>487</v>
      </c>
      <c r="C428" s="271">
        <v>472.15</v>
      </c>
      <c r="D428" s="272">
        <v>466.76666666666665</v>
      </c>
      <c r="E428" s="272">
        <v>459.5333333333333</v>
      </c>
      <c r="F428" s="272">
        <v>446.91666666666663</v>
      </c>
      <c r="G428" s="272">
        <v>439.68333333333328</v>
      </c>
      <c r="H428" s="272">
        <v>479.38333333333333</v>
      </c>
      <c r="I428" s="272">
        <v>486.61666666666667</v>
      </c>
      <c r="J428" s="272">
        <v>499.23333333333335</v>
      </c>
      <c r="K428" s="271">
        <v>474</v>
      </c>
      <c r="L428" s="271">
        <v>454.15</v>
      </c>
      <c r="M428" s="271">
        <v>6.6565799999999999</v>
      </c>
      <c r="N428" s="1"/>
      <c r="O428" s="1"/>
    </row>
    <row r="429" spans="1:15" ht="12.75" customHeight="1">
      <c r="A429" s="30">
        <v>419</v>
      </c>
      <c r="B429" s="281" t="s">
        <v>488</v>
      </c>
      <c r="C429" s="271">
        <v>223.15</v>
      </c>
      <c r="D429" s="272">
        <v>223.4</v>
      </c>
      <c r="E429" s="272">
        <v>220.10000000000002</v>
      </c>
      <c r="F429" s="272">
        <v>217.05</v>
      </c>
      <c r="G429" s="272">
        <v>213.75000000000003</v>
      </c>
      <c r="H429" s="272">
        <v>226.45000000000002</v>
      </c>
      <c r="I429" s="272">
        <v>229.75000000000003</v>
      </c>
      <c r="J429" s="272">
        <v>232.8</v>
      </c>
      <c r="K429" s="271">
        <v>226.7</v>
      </c>
      <c r="L429" s="271">
        <v>220.35</v>
      </c>
      <c r="M429" s="271">
        <v>1.6021000000000001</v>
      </c>
      <c r="N429" s="1"/>
      <c r="O429" s="1"/>
    </row>
    <row r="430" spans="1:15" ht="12.75" customHeight="1">
      <c r="A430" s="30">
        <v>420</v>
      </c>
      <c r="B430" s="281" t="s">
        <v>193</v>
      </c>
      <c r="C430" s="271">
        <v>897</v>
      </c>
      <c r="D430" s="272">
        <v>902.7833333333333</v>
      </c>
      <c r="E430" s="272">
        <v>887.76666666666665</v>
      </c>
      <c r="F430" s="272">
        <v>878.5333333333333</v>
      </c>
      <c r="G430" s="272">
        <v>863.51666666666665</v>
      </c>
      <c r="H430" s="272">
        <v>912.01666666666665</v>
      </c>
      <c r="I430" s="272">
        <v>927.0333333333333</v>
      </c>
      <c r="J430" s="272">
        <v>936.26666666666665</v>
      </c>
      <c r="K430" s="271">
        <v>917.8</v>
      </c>
      <c r="L430" s="271">
        <v>893.55</v>
      </c>
      <c r="M430" s="271">
        <v>28.631679999999999</v>
      </c>
      <c r="N430" s="1"/>
      <c r="O430" s="1"/>
    </row>
    <row r="431" spans="1:15" ht="12.75" customHeight="1">
      <c r="A431" s="30">
        <v>421</v>
      </c>
      <c r="B431" s="281" t="s">
        <v>194</v>
      </c>
      <c r="C431" s="271">
        <v>465.95</v>
      </c>
      <c r="D431" s="272">
        <v>466.01666666666671</v>
      </c>
      <c r="E431" s="272">
        <v>458.03333333333342</v>
      </c>
      <c r="F431" s="272">
        <v>450.11666666666673</v>
      </c>
      <c r="G431" s="272">
        <v>442.13333333333344</v>
      </c>
      <c r="H431" s="272">
        <v>473.93333333333339</v>
      </c>
      <c r="I431" s="272">
        <v>481.91666666666663</v>
      </c>
      <c r="J431" s="272">
        <v>489.83333333333337</v>
      </c>
      <c r="K431" s="271">
        <v>474</v>
      </c>
      <c r="L431" s="271">
        <v>458.1</v>
      </c>
      <c r="M431" s="271">
        <v>5.7576000000000001</v>
      </c>
      <c r="N431" s="1"/>
      <c r="O431" s="1"/>
    </row>
    <row r="432" spans="1:15" ht="12.75" customHeight="1">
      <c r="A432" s="30">
        <v>422</v>
      </c>
      <c r="B432" s="281" t="s">
        <v>489</v>
      </c>
      <c r="C432" s="271">
        <v>2067.8000000000002</v>
      </c>
      <c r="D432" s="272">
        <v>2064.9666666666667</v>
      </c>
      <c r="E432" s="272">
        <v>2051.4833333333336</v>
      </c>
      <c r="F432" s="272">
        <v>2035.166666666667</v>
      </c>
      <c r="G432" s="272">
        <v>2021.6833333333338</v>
      </c>
      <c r="H432" s="272">
        <v>2081.2833333333333</v>
      </c>
      <c r="I432" s="272">
        <v>2094.766666666666</v>
      </c>
      <c r="J432" s="272">
        <v>2111.083333333333</v>
      </c>
      <c r="K432" s="271">
        <v>2078.4499999999998</v>
      </c>
      <c r="L432" s="271">
        <v>2048.65</v>
      </c>
      <c r="M432" s="271">
        <v>1.22861</v>
      </c>
      <c r="N432" s="1"/>
      <c r="O432" s="1"/>
    </row>
    <row r="433" spans="1:15" ht="12.75" customHeight="1">
      <c r="A433" s="30">
        <v>423</v>
      </c>
      <c r="B433" s="281" t="s">
        <v>490</v>
      </c>
      <c r="C433" s="271">
        <v>843.15</v>
      </c>
      <c r="D433" s="272">
        <v>850.36666666666679</v>
      </c>
      <c r="E433" s="272">
        <v>832.73333333333358</v>
      </c>
      <c r="F433" s="272">
        <v>822.31666666666683</v>
      </c>
      <c r="G433" s="272">
        <v>804.68333333333362</v>
      </c>
      <c r="H433" s="272">
        <v>860.78333333333353</v>
      </c>
      <c r="I433" s="272">
        <v>878.41666666666674</v>
      </c>
      <c r="J433" s="272">
        <v>888.83333333333348</v>
      </c>
      <c r="K433" s="271">
        <v>868</v>
      </c>
      <c r="L433" s="271">
        <v>839.95</v>
      </c>
      <c r="M433" s="271">
        <v>1.5272399999999999</v>
      </c>
      <c r="N433" s="1"/>
      <c r="O433" s="1"/>
    </row>
    <row r="434" spans="1:15" ht="12.75" customHeight="1">
      <c r="A434" s="30">
        <v>424</v>
      </c>
      <c r="B434" s="281" t="s">
        <v>491</v>
      </c>
      <c r="C434" s="271">
        <v>507.6</v>
      </c>
      <c r="D434" s="272">
        <v>506.56666666666666</v>
      </c>
      <c r="E434" s="272">
        <v>501.13333333333333</v>
      </c>
      <c r="F434" s="272">
        <v>494.66666666666669</v>
      </c>
      <c r="G434" s="272">
        <v>489.23333333333335</v>
      </c>
      <c r="H434" s="272">
        <v>513.0333333333333</v>
      </c>
      <c r="I434" s="272">
        <v>518.46666666666658</v>
      </c>
      <c r="J434" s="272">
        <v>524.93333333333328</v>
      </c>
      <c r="K434" s="271">
        <v>512</v>
      </c>
      <c r="L434" s="271">
        <v>500.1</v>
      </c>
      <c r="M434" s="271">
        <v>2.47784</v>
      </c>
      <c r="N434" s="1"/>
      <c r="O434" s="1"/>
    </row>
    <row r="435" spans="1:15" ht="12.75" customHeight="1">
      <c r="A435" s="30">
        <v>425</v>
      </c>
      <c r="B435" s="281" t="s">
        <v>492</v>
      </c>
      <c r="C435" s="271">
        <v>341.8</v>
      </c>
      <c r="D435" s="272">
        <v>341.65000000000003</v>
      </c>
      <c r="E435" s="272">
        <v>339.15000000000009</v>
      </c>
      <c r="F435" s="272">
        <v>336.50000000000006</v>
      </c>
      <c r="G435" s="272">
        <v>334.00000000000011</v>
      </c>
      <c r="H435" s="272">
        <v>344.30000000000007</v>
      </c>
      <c r="I435" s="272">
        <v>346.79999999999995</v>
      </c>
      <c r="J435" s="272">
        <v>349.45000000000005</v>
      </c>
      <c r="K435" s="271">
        <v>344.15</v>
      </c>
      <c r="L435" s="271">
        <v>339</v>
      </c>
      <c r="M435" s="271">
        <v>1.2947500000000001</v>
      </c>
      <c r="N435" s="1"/>
      <c r="O435" s="1"/>
    </row>
    <row r="436" spans="1:15" ht="12.75" customHeight="1">
      <c r="A436" s="30">
        <v>426</v>
      </c>
      <c r="B436" s="281" t="s">
        <v>493</v>
      </c>
      <c r="C436" s="271">
        <v>1853.3</v>
      </c>
      <c r="D436" s="272">
        <v>1852.5333333333335</v>
      </c>
      <c r="E436" s="272">
        <v>1830.7666666666671</v>
      </c>
      <c r="F436" s="272">
        <v>1808.2333333333336</v>
      </c>
      <c r="G436" s="272">
        <v>1786.4666666666672</v>
      </c>
      <c r="H436" s="272">
        <v>1875.0666666666671</v>
      </c>
      <c r="I436" s="272">
        <v>1896.8333333333335</v>
      </c>
      <c r="J436" s="272">
        <v>1919.366666666667</v>
      </c>
      <c r="K436" s="271">
        <v>1874.3</v>
      </c>
      <c r="L436" s="271">
        <v>1830</v>
      </c>
      <c r="M436" s="271">
        <v>0.22192000000000001</v>
      </c>
      <c r="N436" s="1"/>
      <c r="O436" s="1"/>
    </row>
    <row r="437" spans="1:15" ht="12.75" customHeight="1">
      <c r="A437" s="30">
        <v>427</v>
      </c>
      <c r="B437" s="281" t="s">
        <v>494</v>
      </c>
      <c r="C437" s="271">
        <v>470.9</v>
      </c>
      <c r="D437" s="272">
        <v>469.51666666666665</v>
      </c>
      <c r="E437" s="272">
        <v>466.68333333333328</v>
      </c>
      <c r="F437" s="272">
        <v>462.46666666666664</v>
      </c>
      <c r="G437" s="272">
        <v>459.63333333333327</v>
      </c>
      <c r="H437" s="272">
        <v>473.73333333333329</v>
      </c>
      <c r="I437" s="272">
        <v>476.56666666666666</v>
      </c>
      <c r="J437" s="272">
        <v>480.7833333333333</v>
      </c>
      <c r="K437" s="271">
        <v>472.35</v>
      </c>
      <c r="L437" s="271">
        <v>465.3</v>
      </c>
      <c r="M437" s="271">
        <v>0.64844000000000002</v>
      </c>
      <c r="N437" s="1"/>
      <c r="O437" s="1"/>
    </row>
    <row r="438" spans="1:15" ht="12.75" customHeight="1">
      <c r="A438" s="30">
        <v>428</v>
      </c>
      <c r="B438" s="281" t="s">
        <v>495</v>
      </c>
      <c r="C438" s="271">
        <v>7.1</v>
      </c>
      <c r="D438" s="272">
        <v>7.1333333333333329</v>
      </c>
      <c r="E438" s="272">
        <v>6.9666666666666659</v>
      </c>
      <c r="F438" s="272">
        <v>6.833333333333333</v>
      </c>
      <c r="G438" s="272">
        <v>6.6666666666666661</v>
      </c>
      <c r="H438" s="272">
        <v>7.2666666666666657</v>
      </c>
      <c r="I438" s="272">
        <v>7.4333333333333336</v>
      </c>
      <c r="J438" s="272">
        <v>7.5666666666666655</v>
      </c>
      <c r="K438" s="271">
        <v>7.3</v>
      </c>
      <c r="L438" s="271">
        <v>7</v>
      </c>
      <c r="M438" s="271">
        <v>386.00344000000001</v>
      </c>
      <c r="N438" s="1"/>
      <c r="O438" s="1"/>
    </row>
    <row r="439" spans="1:15" ht="12.75" customHeight="1">
      <c r="A439" s="30">
        <v>429</v>
      </c>
      <c r="B439" s="281" t="s">
        <v>496</v>
      </c>
      <c r="C439" s="271">
        <v>935.05</v>
      </c>
      <c r="D439" s="272">
        <v>940.5</v>
      </c>
      <c r="E439" s="272">
        <v>921</v>
      </c>
      <c r="F439" s="272">
        <v>906.95</v>
      </c>
      <c r="G439" s="272">
        <v>887.45</v>
      </c>
      <c r="H439" s="272">
        <v>954.55</v>
      </c>
      <c r="I439" s="272">
        <v>974.05</v>
      </c>
      <c r="J439" s="272">
        <v>988.09999999999991</v>
      </c>
      <c r="K439" s="271">
        <v>960</v>
      </c>
      <c r="L439" s="271">
        <v>926.45</v>
      </c>
      <c r="M439" s="271">
        <v>0.41607</v>
      </c>
      <c r="N439" s="1"/>
      <c r="O439" s="1"/>
    </row>
    <row r="440" spans="1:15" ht="12.75" customHeight="1">
      <c r="A440" s="30">
        <v>430</v>
      </c>
      <c r="B440" s="281" t="s">
        <v>275</v>
      </c>
      <c r="C440" s="271">
        <v>557.75</v>
      </c>
      <c r="D440" s="272">
        <v>558.35</v>
      </c>
      <c r="E440" s="272">
        <v>551.70000000000005</v>
      </c>
      <c r="F440" s="272">
        <v>545.65</v>
      </c>
      <c r="G440" s="272">
        <v>539</v>
      </c>
      <c r="H440" s="272">
        <v>564.40000000000009</v>
      </c>
      <c r="I440" s="272">
        <v>571.04999999999995</v>
      </c>
      <c r="J440" s="272">
        <v>577.10000000000014</v>
      </c>
      <c r="K440" s="271">
        <v>565</v>
      </c>
      <c r="L440" s="271">
        <v>552.29999999999995</v>
      </c>
      <c r="M440" s="271">
        <v>5.9824400000000004</v>
      </c>
      <c r="N440" s="1"/>
      <c r="O440" s="1"/>
    </row>
    <row r="441" spans="1:15" ht="12.75" customHeight="1">
      <c r="A441" s="30">
        <v>431</v>
      </c>
      <c r="B441" s="281" t="s">
        <v>497</v>
      </c>
      <c r="C441" s="271">
        <v>1776.95</v>
      </c>
      <c r="D441" s="272">
        <v>1795</v>
      </c>
      <c r="E441" s="272">
        <v>1745</v>
      </c>
      <c r="F441" s="272">
        <v>1713.05</v>
      </c>
      <c r="G441" s="272">
        <v>1663.05</v>
      </c>
      <c r="H441" s="272">
        <v>1826.95</v>
      </c>
      <c r="I441" s="272">
        <v>1876.95</v>
      </c>
      <c r="J441" s="272">
        <v>1908.9</v>
      </c>
      <c r="K441" s="271">
        <v>1845</v>
      </c>
      <c r="L441" s="271">
        <v>1763.05</v>
      </c>
      <c r="M441" s="271">
        <v>1.1126400000000001</v>
      </c>
      <c r="N441" s="1"/>
      <c r="O441" s="1"/>
    </row>
    <row r="442" spans="1:15" ht="12.75" customHeight="1">
      <c r="A442" s="30">
        <v>432</v>
      </c>
      <c r="B442" s="281" t="s">
        <v>498</v>
      </c>
      <c r="C442" s="271">
        <v>605.75</v>
      </c>
      <c r="D442" s="272">
        <v>606.86666666666667</v>
      </c>
      <c r="E442" s="272">
        <v>594.58333333333337</v>
      </c>
      <c r="F442" s="272">
        <v>583.41666666666674</v>
      </c>
      <c r="G442" s="272">
        <v>571.13333333333344</v>
      </c>
      <c r="H442" s="272">
        <v>618.0333333333333</v>
      </c>
      <c r="I442" s="272">
        <v>630.31666666666661</v>
      </c>
      <c r="J442" s="272">
        <v>641.48333333333323</v>
      </c>
      <c r="K442" s="271">
        <v>619.15</v>
      </c>
      <c r="L442" s="271">
        <v>595.70000000000005</v>
      </c>
      <c r="M442" s="271">
        <v>0.38844000000000001</v>
      </c>
      <c r="N442" s="1"/>
      <c r="O442" s="1"/>
    </row>
    <row r="443" spans="1:15" ht="12.75" customHeight="1">
      <c r="A443" s="30">
        <v>433</v>
      </c>
      <c r="B443" s="281" t="s">
        <v>499</v>
      </c>
      <c r="C443" s="271">
        <v>891.2</v>
      </c>
      <c r="D443" s="272">
        <v>891.11666666666667</v>
      </c>
      <c r="E443" s="272">
        <v>883.93333333333339</v>
      </c>
      <c r="F443" s="272">
        <v>876.66666666666674</v>
      </c>
      <c r="G443" s="272">
        <v>869.48333333333346</v>
      </c>
      <c r="H443" s="272">
        <v>898.38333333333333</v>
      </c>
      <c r="I443" s="272">
        <v>905.56666666666649</v>
      </c>
      <c r="J443" s="272">
        <v>912.83333333333326</v>
      </c>
      <c r="K443" s="271">
        <v>898.3</v>
      </c>
      <c r="L443" s="271">
        <v>883.85</v>
      </c>
      <c r="M443" s="271">
        <v>0.33987000000000001</v>
      </c>
      <c r="N443" s="1"/>
      <c r="O443" s="1"/>
    </row>
    <row r="444" spans="1:15" ht="12.75" customHeight="1">
      <c r="A444" s="30">
        <v>434</v>
      </c>
      <c r="B444" s="281" t="s">
        <v>500</v>
      </c>
      <c r="C444" s="271">
        <v>38.4</v>
      </c>
      <c r="D444" s="272">
        <v>38.383333333333333</v>
      </c>
      <c r="E444" s="272">
        <v>37.716666666666669</v>
      </c>
      <c r="F444" s="272">
        <v>37.033333333333339</v>
      </c>
      <c r="G444" s="272">
        <v>36.366666666666674</v>
      </c>
      <c r="H444" s="272">
        <v>39.066666666666663</v>
      </c>
      <c r="I444" s="272">
        <v>39.733333333333334</v>
      </c>
      <c r="J444" s="272">
        <v>40.416666666666657</v>
      </c>
      <c r="K444" s="271">
        <v>39.049999999999997</v>
      </c>
      <c r="L444" s="271">
        <v>37.700000000000003</v>
      </c>
      <c r="M444" s="271">
        <v>82.880430000000004</v>
      </c>
      <c r="N444" s="1"/>
      <c r="O444" s="1"/>
    </row>
    <row r="445" spans="1:15" ht="12.75" customHeight="1">
      <c r="A445" s="30">
        <v>435</v>
      </c>
      <c r="B445" s="281" t="s">
        <v>206</v>
      </c>
      <c r="C445" s="271">
        <v>927.75</v>
      </c>
      <c r="D445" s="272">
        <v>929.19999999999993</v>
      </c>
      <c r="E445" s="272">
        <v>914.84999999999991</v>
      </c>
      <c r="F445" s="272">
        <v>901.94999999999993</v>
      </c>
      <c r="G445" s="272">
        <v>887.59999999999991</v>
      </c>
      <c r="H445" s="272">
        <v>942.09999999999991</v>
      </c>
      <c r="I445" s="272">
        <v>956.45</v>
      </c>
      <c r="J445" s="272">
        <v>969.34999999999991</v>
      </c>
      <c r="K445" s="271">
        <v>943.55</v>
      </c>
      <c r="L445" s="271">
        <v>916.3</v>
      </c>
      <c r="M445" s="271">
        <v>12.37195</v>
      </c>
      <c r="N445" s="1"/>
      <c r="O445" s="1"/>
    </row>
    <row r="446" spans="1:15" ht="12.75" customHeight="1">
      <c r="A446" s="30">
        <v>436</v>
      </c>
      <c r="B446" s="281" t="s">
        <v>501</v>
      </c>
      <c r="C446" s="271">
        <v>763.9</v>
      </c>
      <c r="D446" s="272">
        <v>780.73333333333323</v>
      </c>
      <c r="E446" s="272">
        <v>736.46666666666647</v>
      </c>
      <c r="F446" s="272">
        <v>709.03333333333319</v>
      </c>
      <c r="G446" s="272">
        <v>664.76666666666642</v>
      </c>
      <c r="H446" s="272">
        <v>808.16666666666652</v>
      </c>
      <c r="I446" s="272">
        <v>852.43333333333317</v>
      </c>
      <c r="J446" s="272">
        <v>879.86666666666656</v>
      </c>
      <c r="K446" s="271">
        <v>825</v>
      </c>
      <c r="L446" s="271">
        <v>753.3</v>
      </c>
      <c r="M446" s="271">
        <v>26.429649999999999</v>
      </c>
      <c r="N446" s="1"/>
      <c r="O446" s="1"/>
    </row>
    <row r="447" spans="1:15" ht="12.75" customHeight="1">
      <c r="A447" s="30">
        <v>437</v>
      </c>
      <c r="B447" s="281" t="s">
        <v>195</v>
      </c>
      <c r="C447" s="271">
        <v>937.95</v>
      </c>
      <c r="D447" s="272">
        <v>938.2166666666667</v>
      </c>
      <c r="E447" s="272">
        <v>928.83333333333337</v>
      </c>
      <c r="F447" s="272">
        <v>919.7166666666667</v>
      </c>
      <c r="G447" s="272">
        <v>910.33333333333337</v>
      </c>
      <c r="H447" s="272">
        <v>947.33333333333337</v>
      </c>
      <c r="I447" s="272">
        <v>956.71666666666658</v>
      </c>
      <c r="J447" s="272">
        <v>965.83333333333337</v>
      </c>
      <c r="K447" s="271">
        <v>947.6</v>
      </c>
      <c r="L447" s="271">
        <v>929.1</v>
      </c>
      <c r="M447" s="271">
        <v>7.0289900000000003</v>
      </c>
      <c r="N447" s="1"/>
      <c r="O447" s="1"/>
    </row>
    <row r="448" spans="1:15" ht="12.75" customHeight="1">
      <c r="A448" s="30">
        <v>438</v>
      </c>
      <c r="B448" s="281" t="s">
        <v>502</v>
      </c>
      <c r="C448" s="271">
        <v>227.2</v>
      </c>
      <c r="D448" s="272">
        <v>225.9</v>
      </c>
      <c r="E448" s="272">
        <v>222.35000000000002</v>
      </c>
      <c r="F448" s="272">
        <v>217.50000000000003</v>
      </c>
      <c r="G448" s="272">
        <v>213.95000000000005</v>
      </c>
      <c r="H448" s="272">
        <v>230.75</v>
      </c>
      <c r="I448" s="272">
        <v>234.3</v>
      </c>
      <c r="J448" s="272">
        <v>239.14999999999998</v>
      </c>
      <c r="K448" s="271">
        <v>229.45</v>
      </c>
      <c r="L448" s="271">
        <v>221.05</v>
      </c>
      <c r="M448" s="271">
        <v>32.965060000000001</v>
      </c>
      <c r="N448" s="1"/>
      <c r="O448" s="1"/>
    </row>
    <row r="449" spans="1:15" ht="12.75" customHeight="1">
      <c r="A449" s="30">
        <v>439</v>
      </c>
      <c r="B449" s="281" t="s">
        <v>503</v>
      </c>
      <c r="C449" s="271">
        <v>1073.3499999999999</v>
      </c>
      <c r="D449" s="272">
        <v>1069.2166666666665</v>
      </c>
      <c r="E449" s="272">
        <v>1057.4333333333329</v>
      </c>
      <c r="F449" s="272">
        <v>1041.5166666666664</v>
      </c>
      <c r="G449" s="272">
        <v>1029.7333333333329</v>
      </c>
      <c r="H449" s="272">
        <v>1085.133333333333</v>
      </c>
      <c r="I449" s="272">
        <v>1096.9166666666663</v>
      </c>
      <c r="J449" s="272">
        <v>1112.833333333333</v>
      </c>
      <c r="K449" s="271">
        <v>1081</v>
      </c>
      <c r="L449" s="271">
        <v>1053.3</v>
      </c>
      <c r="M449" s="271">
        <v>8.8593799999999998</v>
      </c>
      <c r="N449" s="1"/>
      <c r="O449" s="1"/>
    </row>
    <row r="450" spans="1:15" ht="12.75" customHeight="1">
      <c r="A450" s="30">
        <v>440</v>
      </c>
      <c r="B450" s="281" t="s">
        <v>200</v>
      </c>
      <c r="C450" s="271">
        <v>3339.5</v>
      </c>
      <c r="D450" s="272">
        <v>3321.85</v>
      </c>
      <c r="E450" s="272">
        <v>3294.7</v>
      </c>
      <c r="F450" s="272">
        <v>3249.9</v>
      </c>
      <c r="G450" s="272">
        <v>3222.75</v>
      </c>
      <c r="H450" s="272">
        <v>3366.6499999999996</v>
      </c>
      <c r="I450" s="272">
        <v>3393.8</v>
      </c>
      <c r="J450" s="272">
        <v>3438.5999999999995</v>
      </c>
      <c r="K450" s="271">
        <v>3349</v>
      </c>
      <c r="L450" s="271">
        <v>3277.05</v>
      </c>
      <c r="M450" s="271">
        <v>28.95824</v>
      </c>
      <c r="N450" s="1"/>
      <c r="O450" s="1"/>
    </row>
    <row r="451" spans="1:15" ht="12.75" customHeight="1">
      <c r="A451" s="30">
        <v>441</v>
      </c>
      <c r="B451" s="281" t="s">
        <v>196</v>
      </c>
      <c r="C451" s="271">
        <v>812.75</v>
      </c>
      <c r="D451" s="272">
        <v>809.9</v>
      </c>
      <c r="E451" s="272">
        <v>804.4</v>
      </c>
      <c r="F451" s="272">
        <v>796.05</v>
      </c>
      <c r="G451" s="272">
        <v>790.55</v>
      </c>
      <c r="H451" s="272">
        <v>818.25</v>
      </c>
      <c r="I451" s="272">
        <v>823.75</v>
      </c>
      <c r="J451" s="272">
        <v>832.1</v>
      </c>
      <c r="K451" s="271">
        <v>815.4</v>
      </c>
      <c r="L451" s="271">
        <v>801.55</v>
      </c>
      <c r="M451" s="271">
        <v>9.0841399999999997</v>
      </c>
      <c r="N451" s="1"/>
      <c r="O451" s="1"/>
    </row>
    <row r="452" spans="1:15" ht="12.75" customHeight="1">
      <c r="A452" s="30">
        <v>442</v>
      </c>
      <c r="B452" s="281" t="s">
        <v>276</v>
      </c>
      <c r="C452" s="271">
        <v>8840.2999999999993</v>
      </c>
      <c r="D452" s="272">
        <v>8770.1</v>
      </c>
      <c r="E452" s="272">
        <v>8670.2000000000007</v>
      </c>
      <c r="F452" s="272">
        <v>8500.1</v>
      </c>
      <c r="G452" s="272">
        <v>8400.2000000000007</v>
      </c>
      <c r="H452" s="272">
        <v>8940.2000000000007</v>
      </c>
      <c r="I452" s="272">
        <v>9040.0999999999985</v>
      </c>
      <c r="J452" s="272">
        <v>9210.2000000000007</v>
      </c>
      <c r="K452" s="271">
        <v>8870</v>
      </c>
      <c r="L452" s="271">
        <v>8600</v>
      </c>
      <c r="M452" s="271">
        <v>4.0845000000000002</v>
      </c>
      <c r="N452" s="1"/>
      <c r="O452" s="1"/>
    </row>
    <row r="453" spans="1:15" ht="12.75" customHeight="1">
      <c r="A453" s="30">
        <v>443</v>
      </c>
      <c r="B453" s="281" t="s">
        <v>868</v>
      </c>
      <c r="C453" s="271">
        <v>1466.9</v>
      </c>
      <c r="D453" s="272">
        <v>1467.2833333333335</v>
      </c>
      <c r="E453" s="272">
        <v>1449.616666666667</v>
      </c>
      <c r="F453" s="272">
        <v>1432.3333333333335</v>
      </c>
      <c r="G453" s="272">
        <v>1414.666666666667</v>
      </c>
      <c r="H453" s="272">
        <v>1484.5666666666671</v>
      </c>
      <c r="I453" s="272">
        <v>1502.2333333333336</v>
      </c>
      <c r="J453" s="272">
        <v>1519.5166666666671</v>
      </c>
      <c r="K453" s="271">
        <v>1484.95</v>
      </c>
      <c r="L453" s="271">
        <v>1450</v>
      </c>
      <c r="M453" s="271">
        <v>0.16567999999999999</v>
      </c>
      <c r="N453" s="1"/>
      <c r="O453" s="1"/>
    </row>
    <row r="454" spans="1:15" ht="12.75" customHeight="1">
      <c r="A454" s="30">
        <v>444</v>
      </c>
      <c r="B454" s="281" t="s">
        <v>504</v>
      </c>
      <c r="C454" s="271">
        <v>227.55</v>
      </c>
      <c r="D454" s="272">
        <v>227.18333333333331</v>
      </c>
      <c r="E454" s="272">
        <v>223.86666666666662</v>
      </c>
      <c r="F454" s="272">
        <v>220.18333333333331</v>
      </c>
      <c r="G454" s="272">
        <v>216.86666666666662</v>
      </c>
      <c r="H454" s="272">
        <v>230.86666666666662</v>
      </c>
      <c r="I454" s="272">
        <v>234.18333333333328</v>
      </c>
      <c r="J454" s="272">
        <v>237.86666666666662</v>
      </c>
      <c r="K454" s="271">
        <v>230.5</v>
      </c>
      <c r="L454" s="271">
        <v>223.5</v>
      </c>
      <c r="M454" s="271">
        <v>24.756509999999999</v>
      </c>
      <c r="N454" s="1"/>
      <c r="O454" s="1"/>
    </row>
    <row r="455" spans="1:15" ht="12.75" customHeight="1">
      <c r="A455" s="30">
        <v>445</v>
      </c>
      <c r="B455" s="281" t="s">
        <v>197</v>
      </c>
      <c r="C455" s="271">
        <v>467.8</v>
      </c>
      <c r="D455" s="272">
        <v>467.88333333333338</v>
      </c>
      <c r="E455" s="272">
        <v>459.51666666666677</v>
      </c>
      <c r="F455" s="272">
        <v>451.23333333333341</v>
      </c>
      <c r="G455" s="272">
        <v>442.86666666666679</v>
      </c>
      <c r="H455" s="272">
        <v>476.16666666666674</v>
      </c>
      <c r="I455" s="272">
        <v>484.53333333333342</v>
      </c>
      <c r="J455" s="272">
        <v>492.81666666666672</v>
      </c>
      <c r="K455" s="271">
        <v>476.25</v>
      </c>
      <c r="L455" s="271">
        <v>459.6</v>
      </c>
      <c r="M455" s="271">
        <v>191.25906000000001</v>
      </c>
      <c r="N455" s="1"/>
      <c r="O455" s="1"/>
    </row>
    <row r="456" spans="1:15" ht="12.75" customHeight="1">
      <c r="A456" s="30">
        <v>446</v>
      </c>
      <c r="B456" s="281" t="s">
        <v>198</v>
      </c>
      <c r="C456" s="271">
        <v>232.5</v>
      </c>
      <c r="D456" s="272">
        <v>233.61666666666667</v>
      </c>
      <c r="E456" s="272">
        <v>229.93333333333334</v>
      </c>
      <c r="F456" s="272">
        <v>227.36666666666667</v>
      </c>
      <c r="G456" s="272">
        <v>223.68333333333334</v>
      </c>
      <c r="H456" s="272">
        <v>236.18333333333334</v>
      </c>
      <c r="I456" s="272">
        <v>239.86666666666667</v>
      </c>
      <c r="J456" s="272">
        <v>242.43333333333334</v>
      </c>
      <c r="K456" s="271">
        <v>237.3</v>
      </c>
      <c r="L456" s="271">
        <v>231.05</v>
      </c>
      <c r="M456" s="271">
        <v>256.14729999999997</v>
      </c>
      <c r="N456" s="1"/>
      <c r="O456" s="1"/>
    </row>
    <row r="457" spans="1:15" ht="12.75" customHeight="1">
      <c r="A457" s="30">
        <v>447</v>
      </c>
      <c r="B457" s="281" t="s">
        <v>812</v>
      </c>
      <c r="C457" s="271">
        <v>614.79999999999995</v>
      </c>
      <c r="D457" s="272">
        <v>613.26666666666665</v>
      </c>
      <c r="E457" s="272">
        <v>605.5333333333333</v>
      </c>
      <c r="F457" s="272">
        <v>596.26666666666665</v>
      </c>
      <c r="G457" s="272">
        <v>588.5333333333333</v>
      </c>
      <c r="H457" s="272">
        <v>622.5333333333333</v>
      </c>
      <c r="I457" s="272">
        <v>630.26666666666665</v>
      </c>
      <c r="J457" s="272">
        <v>639.5333333333333</v>
      </c>
      <c r="K457" s="271">
        <v>621</v>
      </c>
      <c r="L457" s="271">
        <v>604</v>
      </c>
      <c r="M457" s="271">
        <v>0.3347</v>
      </c>
      <c r="N457" s="1"/>
      <c r="O457" s="1"/>
    </row>
    <row r="458" spans="1:15" ht="12.75" customHeight="1">
      <c r="A458" s="30">
        <v>448</v>
      </c>
      <c r="B458" s="281" t="s">
        <v>199</v>
      </c>
      <c r="C458" s="271">
        <v>107.05</v>
      </c>
      <c r="D458" s="272">
        <v>107.16666666666667</v>
      </c>
      <c r="E458" s="272">
        <v>105.88333333333334</v>
      </c>
      <c r="F458" s="272">
        <v>104.71666666666667</v>
      </c>
      <c r="G458" s="272">
        <v>103.43333333333334</v>
      </c>
      <c r="H458" s="272">
        <v>108.33333333333334</v>
      </c>
      <c r="I458" s="272">
        <v>109.61666666666667</v>
      </c>
      <c r="J458" s="272">
        <v>110.78333333333335</v>
      </c>
      <c r="K458" s="271">
        <v>108.45</v>
      </c>
      <c r="L458" s="271">
        <v>106</v>
      </c>
      <c r="M458" s="271">
        <v>614.28845999999999</v>
      </c>
      <c r="N458" s="1"/>
      <c r="O458" s="1"/>
    </row>
    <row r="459" spans="1:15" ht="12.75" customHeight="1">
      <c r="A459" s="30">
        <v>449</v>
      </c>
      <c r="B459" s="281" t="s">
        <v>813</v>
      </c>
      <c r="C459" s="271">
        <v>111</v>
      </c>
      <c r="D459" s="272">
        <v>111.83333333333333</v>
      </c>
      <c r="E459" s="272">
        <v>109.66666666666666</v>
      </c>
      <c r="F459" s="272">
        <v>108.33333333333333</v>
      </c>
      <c r="G459" s="272">
        <v>106.16666666666666</v>
      </c>
      <c r="H459" s="272">
        <v>113.16666666666666</v>
      </c>
      <c r="I459" s="272">
        <v>115.33333333333331</v>
      </c>
      <c r="J459" s="272">
        <v>116.66666666666666</v>
      </c>
      <c r="K459" s="271">
        <v>114</v>
      </c>
      <c r="L459" s="271">
        <v>110.5</v>
      </c>
      <c r="M459" s="271">
        <v>23.93206</v>
      </c>
      <c r="N459" s="1"/>
      <c r="O459" s="1"/>
    </row>
    <row r="460" spans="1:15" ht="12.75" customHeight="1">
      <c r="A460" s="30">
        <v>450</v>
      </c>
      <c r="B460" s="281" t="s">
        <v>505</v>
      </c>
      <c r="C460" s="271">
        <v>3230.6</v>
      </c>
      <c r="D460" s="272">
        <v>3249.1833333333329</v>
      </c>
      <c r="E460" s="272">
        <v>3199.4166666666661</v>
      </c>
      <c r="F460" s="272">
        <v>3168.2333333333331</v>
      </c>
      <c r="G460" s="272">
        <v>3118.4666666666662</v>
      </c>
      <c r="H460" s="272">
        <v>3280.3666666666659</v>
      </c>
      <c r="I460" s="272">
        <v>3330.1333333333332</v>
      </c>
      <c r="J460" s="272">
        <v>3361.3166666666657</v>
      </c>
      <c r="K460" s="271">
        <v>3298.95</v>
      </c>
      <c r="L460" s="271">
        <v>3218</v>
      </c>
      <c r="M460" s="271">
        <v>0.13396</v>
      </c>
      <c r="N460" s="1"/>
      <c r="O460" s="1"/>
    </row>
    <row r="461" spans="1:15" ht="12.75" customHeight="1">
      <c r="A461" s="30">
        <v>451</v>
      </c>
      <c r="B461" s="281" t="s">
        <v>201</v>
      </c>
      <c r="C461" s="271">
        <v>1052.6500000000001</v>
      </c>
      <c r="D461" s="272">
        <v>1044.7833333333335</v>
      </c>
      <c r="E461" s="272">
        <v>1032.5666666666671</v>
      </c>
      <c r="F461" s="272">
        <v>1012.4833333333336</v>
      </c>
      <c r="G461" s="272">
        <v>1000.2666666666671</v>
      </c>
      <c r="H461" s="272">
        <v>1064.866666666667</v>
      </c>
      <c r="I461" s="272">
        <v>1077.0833333333337</v>
      </c>
      <c r="J461" s="272">
        <v>1097.166666666667</v>
      </c>
      <c r="K461" s="271">
        <v>1057</v>
      </c>
      <c r="L461" s="271">
        <v>1024.7</v>
      </c>
      <c r="M461" s="271">
        <v>35.09019</v>
      </c>
      <c r="N461" s="1"/>
      <c r="O461" s="1"/>
    </row>
    <row r="462" spans="1:15" ht="12.75" customHeight="1">
      <c r="A462" s="30">
        <v>452</v>
      </c>
      <c r="B462" s="281" t="s">
        <v>506</v>
      </c>
      <c r="C462" s="271">
        <v>89.5</v>
      </c>
      <c r="D462" s="272">
        <v>89.399999999999991</v>
      </c>
      <c r="E462" s="272">
        <v>84.299999999999983</v>
      </c>
      <c r="F462" s="272">
        <v>79.099999999999994</v>
      </c>
      <c r="G462" s="272">
        <v>73.999999999999986</v>
      </c>
      <c r="H462" s="272">
        <v>94.59999999999998</v>
      </c>
      <c r="I462" s="272">
        <v>99.699999999999974</v>
      </c>
      <c r="J462" s="272">
        <v>104.89999999999998</v>
      </c>
      <c r="K462" s="271">
        <v>94.5</v>
      </c>
      <c r="L462" s="271">
        <v>84.2</v>
      </c>
      <c r="M462" s="271">
        <v>82.498829999999998</v>
      </c>
      <c r="N462" s="1"/>
      <c r="O462" s="1"/>
    </row>
    <row r="463" spans="1:15" ht="12.75" customHeight="1">
      <c r="A463" s="30">
        <v>453</v>
      </c>
      <c r="B463" s="281" t="s">
        <v>182</v>
      </c>
      <c r="C463" s="271">
        <v>726.35</v>
      </c>
      <c r="D463" s="272">
        <v>728.11666666666667</v>
      </c>
      <c r="E463" s="272">
        <v>719.88333333333333</v>
      </c>
      <c r="F463" s="272">
        <v>713.41666666666663</v>
      </c>
      <c r="G463" s="272">
        <v>705.18333333333328</v>
      </c>
      <c r="H463" s="272">
        <v>734.58333333333337</v>
      </c>
      <c r="I463" s="272">
        <v>742.81666666666672</v>
      </c>
      <c r="J463" s="272">
        <v>749.28333333333342</v>
      </c>
      <c r="K463" s="271">
        <v>736.35</v>
      </c>
      <c r="L463" s="271">
        <v>721.65</v>
      </c>
      <c r="M463" s="271">
        <v>5.9705399999999997</v>
      </c>
      <c r="N463" s="1"/>
      <c r="O463" s="1"/>
    </row>
    <row r="464" spans="1:15" ht="12.75" customHeight="1">
      <c r="A464" s="30">
        <v>454</v>
      </c>
      <c r="B464" s="281" t="s">
        <v>507</v>
      </c>
      <c r="C464" s="271">
        <v>2010.4</v>
      </c>
      <c r="D464" s="272">
        <v>2034.8</v>
      </c>
      <c r="E464" s="272">
        <v>1960.6</v>
      </c>
      <c r="F464" s="272">
        <v>1910.8</v>
      </c>
      <c r="G464" s="272">
        <v>1836.6</v>
      </c>
      <c r="H464" s="272">
        <v>2084.6</v>
      </c>
      <c r="I464" s="272">
        <v>2158.8000000000002</v>
      </c>
      <c r="J464" s="272">
        <v>2208.6</v>
      </c>
      <c r="K464" s="271">
        <v>2109</v>
      </c>
      <c r="L464" s="271">
        <v>1985</v>
      </c>
      <c r="M464" s="271">
        <v>3.5378099999999999</v>
      </c>
      <c r="N464" s="1"/>
      <c r="O464" s="1"/>
    </row>
    <row r="465" spans="1:15" ht="12.75" customHeight="1">
      <c r="A465" s="30">
        <v>455</v>
      </c>
      <c r="B465" s="281" t="s">
        <v>508</v>
      </c>
      <c r="C465" s="271">
        <v>630.15</v>
      </c>
      <c r="D465" s="272">
        <v>632.81666666666672</v>
      </c>
      <c r="E465" s="272">
        <v>625.63333333333344</v>
      </c>
      <c r="F465" s="272">
        <v>621.11666666666667</v>
      </c>
      <c r="G465" s="272">
        <v>613.93333333333339</v>
      </c>
      <c r="H465" s="272">
        <v>637.33333333333348</v>
      </c>
      <c r="I465" s="272">
        <v>644.51666666666665</v>
      </c>
      <c r="J465" s="272">
        <v>649.03333333333353</v>
      </c>
      <c r="K465" s="271">
        <v>640</v>
      </c>
      <c r="L465" s="271">
        <v>628.29999999999995</v>
      </c>
      <c r="M465" s="271">
        <v>0.50387000000000004</v>
      </c>
      <c r="N465" s="1"/>
      <c r="O465" s="1"/>
    </row>
    <row r="466" spans="1:15" ht="12.75" customHeight="1">
      <c r="A466" s="30">
        <v>456</v>
      </c>
      <c r="B466" s="281" t="s">
        <v>509</v>
      </c>
      <c r="C466" s="271">
        <v>2978.55</v>
      </c>
      <c r="D466" s="272">
        <v>2942.85</v>
      </c>
      <c r="E466" s="272">
        <v>2888.7</v>
      </c>
      <c r="F466" s="272">
        <v>2798.85</v>
      </c>
      <c r="G466" s="272">
        <v>2744.7</v>
      </c>
      <c r="H466" s="272">
        <v>3032.7</v>
      </c>
      <c r="I466" s="272">
        <v>3086.8500000000004</v>
      </c>
      <c r="J466" s="272">
        <v>3176.7</v>
      </c>
      <c r="K466" s="271">
        <v>2997</v>
      </c>
      <c r="L466" s="271">
        <v>2853</v>
      </c>
      <c r="M466" s="271">
        <v>0.79501999999999995</v>
      </c>
      <c r="N466" s="1"/>
      <c r="O466" s="1"/>
    </row>
    <row r="467" spans="1:15" ht="12.75" customHeight="1">
      <c r="A467" s="30">
        <v>457</v>
      </c>
      <c r="B467" s="281" t="s">
        <v>202</v>
      </c>
      <c r="C467" s="271">
        <v>2416.4</v>
      </c>
      <c r="D467" s="272">
        <v>2399.1</v>
      </c>
      <c r="E467" s="272">
        <v>2372.2999999999997</v>
      </c>
      <c r="F467" s="272">
        <v>2328.1999999999998</v>
      </c>
      <c r="G467" s="272">
        <v>2301.3999999999996</v>
      </c>
      <c r="H467" s="272">
        <v>2443.1999999999998</v>
      </c>
      <c r="I467" s="272">
        <v>2470</v>
      </c>
      <c r="J467" s="272">
        <v>2514.1</v>
      </c>
      <c r="K467" s="271">
        <v>2425.9</v>
      </c>
      <c r="L467" s="271">
        <v>2355</v>
      </c>
      <c r="M467" s="271">
        <v>12.07016</v>
      </c>
      <c r="N467" s="1"/>
      <c r="O467" s="1"/>
    </row>
    <row r="468" spans="1:15" ht="12.75" customHeight="1">
      <c r="A468" s="30">
        <v>458</v>
      </c>
      <c r="B468" s="281" t="s">
        <v>203</v>
      </c>
      <c r="C468" s="271">
        <v>1512.9</v>
      </c>
      <c r="D468" s="272">
        <v>1516.6333333333332</v>
      </c>
      <c r="E468" s="272">
        <v>1499.8666666666663</v>
      </c>
      <c r="F468" s="272">
        <v>1486.833333333333</v>
      </c>
      <c r="G468" s="272">
        <v>1470.0666666666662</v>
      </c>
      <c r="H468" s="272">
        <v>1529.6666666666665</v>
      </c>
      <c r="I468" s="272">
        <v>1546.4333333333334</v>
      </c>
      <c r="J468" s="272">
        <v>1559.4666666666667</v>
      </c>
      <c r="K468" s="271">
        <v>1533.4</v>
      </c>
      <c r="L468" s="271">
        <v>1503.6</v>
      </c>
      <c r="M468" s="271">
        <v>1.3149900000000001</v>
      </c>
      <c r="N468" s="1"/>
      <c r="O468" s="1"/>
    </row>
    <row r="469" spans="1:15" ht="12.75" customHeight="1">
      <c r="A469" s="30">
        <v>459</v>
      </c>
      <c r="B469" s="281" t="s">
        <v>204</v>
      </c>
      <c r="C469" s="271">
        <v>533.04999999999995</v>
      </c>
      <c r="D469" s="272">
        <v>530.4</v>
      </c>
      <c r="E469" s="272">
        <v>526.34999999999991</v>
      </c>
      <c r="F469" s="272">
        <v>519.65</v>
      </c>
      <c r="G469" s="272">
        <v>515.59999999999991</v>
      </c>
      <c r="H469" s="272">
        <v>537.09999999999991</v>
      </c>
      <c r="I469" s="272">
        <v>541.14999999999986</v>
      </c>
      <c r="J469" s="272">
        <v>547.84999999999991</v>
      </c>
      <c r="K469" s="271">
        <v>534.45000000000005</v>
      </c>
      <c r="L469" s="271">
        <v>523.70000000000005</v>
      </c>
      <c r="M469" s="271">
        <v>2.3974799999999998</v>
      </c>
      <c r="N469" s="1"/>
      <c r="O469" s="1"/>
    </row>
    <row r="470" spans="1:15" ht="12.75" customHeight="1">
      <c r="A470" s="30">
        <v>460</v>
      </c>
      <c r="B470" s="281" t="s">
        <v>205</v>
      </c>
      <c r="C470" s="271">
        <v>1308.75</v>
      </c>
      <c r="D470" s="272">
        <v>1309.1666666666667</v>
      </c>
      <c r="E470" s="272">
        <v>1291.5833333333335</v>
      </c>
      <c r="F470" s="272">
        <v>1274.4166666666667</v>
      </c>
      <c r="G470" s="272">
        <v>1256.8333333333335</v>
      </c>
      <c r="H470" s="272">
        <v>1326.3333333333335</v>
      </c>
      <c r="I470" s="272">
        <v>1343.916666666667</v>
      </c>
      <c r="J470" s="272">
        <v>1361.0833333333335</v>
      </c>
      <c r="K470" s="271">
        <v>1326.75</v>
      </c>
      <c r="L470" s="271">
        <v>1292</v>
      </c>
      <c r="M470" s="271">
        <v>3.9360599999999999</v>
      </c>
      <c r="N470" s="1"/>
      <c r="O470" s="1"/>
    </row>
    <row r="471" spans="1:15" ht="12.75" customHeight="1">
      <c r="A471" s="30">
        <v>461</v>
      </c>
      <c r="B471" s="281" t="s">
        <v>510</v>
      </c>
      <c r="C471" s="271">
        <v>40.15</v>
      </c>
      <c r="D471" s="272">
        <v>39.93333333333333</v>
      </c>
      <c r="E471" s="272">
        <v>39.416666666666657</v>
      </c>
      <c r="F471" s="272">
        <v>38.68333333333333</v>
      </c>
      <c r="G471" s="272">
        <v>38.166666666666657</v>
      </c>
      <c r="H471" s="272">
        <v>40.666666666666657</v>
      </c>
      <c r="I471" s="272">
        <v>41.183333333333323</v>
      </c>
      <c r="J471" s="272">
        <v>41.916666666666657</v>
      </c>
      <c r="K471" s="271">
        <v>40.450000000000003</v>
      </c>
      <c r="L471" s="271">
        <v>39.200000000000003</v>
      </c>
      <c r="M471" s="271">
        <v>67.450569999999999</v>
      </c>
      <c r="N471" s="1"/>
      <c r="O471" s="1"/>
    </row>
    <row r="472" spans="1:15" ht="12.75" customHeight="1">
      <c r="A472" s="30">
        <v>462</v>
      </c>
      <c r="B472" s="281" t="s">
        <v>869</v>
      </c>
      <c r="C472" s="271">
        <v>245.1</v>
      </c>
      <c r="D472" s="272">
        <v>248.88333333333335</v>
      </c>
      <c r="E472" s="272">
        <v>235.51666666666671</v>
      </c>
      <c r="F472" s="272">
        <v>225.93333333333337</v>
      </c>
      <c r="G472" s="272">
        <v>212.56666666666672</v>
      </c>
      <c r="H472" s="272">
        <v>258.4666666666667</v>
      </c>
      <c r="I472" s="272">
        <v>271.83333333333331</v>
      </c>
      <c r="J472" s="272">
        <v>281.41666666666669</v>
      </c>
      <c r="K472" s="271">
        <v>262.25</v>
      </c>
      <c r="L472" s="271">
        <v>239.3</v>
      </c>
      <c r="M472" s="271">
        <v>13.399319999999999</v>
      </c>
      <c r="N472" s="1"/>
      <c r="O472" s="1"/>
    </row>
    <row r="473" spans="1:15" ht="12.75" customHeight="1">
      <c r="A473" s="30">
        <v>463</v>
      </c>
      <c r="B473" s="281" t="s">
        <v>511</v>
      </c>
      <c r="C473" s="271">
        <v>189.6</v>
      </c>
      <c r="D473" s="272">
        <v>190.35</v>
      </c>
      <c r="E473" s="272">
        <v>185.7</v>
      </c>
      <c r="F473" s="272">
        <v>181.79999999999998</v>
      </c>
      <c r="G473" s="272">
        <v>177.14999999999998</v>
      </c>
      <c r="H473" s="272">
        <v>194.25</v>
      </c>
      <c r="I473" s="272">
        <v>198.90000000000003</v>
      </c>
      <c r="J473" s="272">
        <v>202.8</v>
      </c>
      <c r="K473" s="271">
        <v>195</v>
      </c>
      <c r="L473" s="271">
        <v>186.45</v>
      </c>
      <c r="M473" s="271">
        <v>4.5894700000000004</v>
      </c>
      <c r="N473" s="1"/>
      <c r="O473" s="1"/>
    </row>
    <row r="474" spans="1:15" ht="12.75" customHeight="1">
      <c r="A474" s="30">
        <v>464</v>
      </c>
      <c r="B474" s="281" t="s">
        <v>512</v>
      </c>
      <c r="C474" s="271">
        <v>2116.65</v>
      </c>
      <c r="D474" s="272">
        <v>2102.8166666666671</v>
      </c>
      <c r="E474" s="272">
        <v>2078.8333333333339</v>
      </c>
      <c r="F474" s="272">
        <v>2041.0166666666669</v>
      </c>
      <c r="G474" s="272">
        <v>2017.0333333333338</v>
      </c>
      <c r="H474" s="272">
        <v>2140.6333333333341</v>
      </c>
      <c r="I474" s="272">
        <v>2164.6166666666668</v>
      </c>
      <c r="J474" s="272">
        <v>2202.4333333333343</v>
      </c>
      <c r="K474" s="271">
        <v>2126.8000000000002</v>
      </c>
      <c r="L474" s="271">
        <v>2065</v>
      </c>
      <c r="M474" s="271">
        <v>3.7723100000000001</v>
      </c>
      <c r="N474" s="1"/>
      <c r="O474" s="1"/>
    </row>
    <row r="475" spans="1:15" ht="12.75" customHeight="1">
      <c r="A475" s="30">
        <v>465</v>
      </c>
      <c r="B475" s="281" t="s">
        <v>513</v>
      </c>
      <c r="C475" s="271">
        <v>12.05</v>
      </c>
      <c r="D475" s="272">
        <v>11.983333333333334</v>
      </c>
      <c r="E475" s="272">
        <v>11.766666666666669</v>
      </c>
      <c r="F475" s="272">
        <v>11.483333333333334</v>
      </c>
      <c r="G475" s="272">
        <v>11.266666666666669</v>
      </c>
      <c r="H475" s="272">
        <v>12.266666666666669</v>
      </c>
      <c r="I475" s="272">
        <v>12.483333333333334</v>
      </c>
      <c r="J475" s="272">
        <v>12.766666666666669</v>
      </c>
      <c r="K475" s="271">
        <v>12.2</v>
      </c>
      <c r="L475" s="271">
        <v>11.7</v>
      </c>
      <c r="M475" s="271">
        <v>41.702309999999997</v>
      </c>
      <c r="N475" s="1"/>
      <c r="O475" s="1"/>
    </row>
    <row r="476" spans="1:15" ht="12.75" customHeight="1">
      <c r="A476" s="30">
        <v>466</v>
      </c>
      <c r="B476" s="281" t="s">
        <v>514</v>
      </c>
      <c r="C476" s="271">
        <v>615.79999999999995</v>
      </c>
      <c r="D476" s="272">
        <v>622.91666666666663</v>
      </c>
      <c r="E476" s="272">
        <v>605.83333333333326</v>
      </c>
      <c r="F476" s="272">
        <v>595.86666666666667</v>
      </c>
      <c r="G476" s="272">
        <v>578.7833333333333</v>
      </c>
      <c r="H476" s="272">
        <v>632.88333333333321</v>
      </c>
      <c r="I476" s="272">
        <v>649.96666666666647</v>
      </c>
      <c r="J476" s="272">
        <v>659.93333333333317</v>
      </c>
      <c r="K476" s="271">
        <v>640</v>
      </c>
      <c r="L476" s="271">
        <v>612.95000000000005</v>
      </c>
      <c r="M476" s="271">
        <v>1.6265799999999999</v>
      </c>
      <c r="N476" s="1"/>
      <c r="O476" s="1"/>
    </row>
    <row r="477" spans="1:15" ht="12.75" customHeight="1">
      <c r="A477" s="30">
        <v>467</v>
      </c>
      <c r="B477" s="281" t="s">
        <v>209</v>
      </c>
      <c r="C477" s="271">
        <v>731.35</v>
      </c>
      <c r="D477" s="272">
        <v>733.58333333333337</v>
      </c>
      <c r="E477" s="272">
        <v>722.76666666666677</v>
      </c>
      <c r="F477" s="272">
        <v>714.18333333333339</v>
      </c>
      <c r="G477" s="272">
        <v>703.36666666666679</v>
      </c>
      <c r="H477" s="272">
        <v>742.16666666666674</v>
      </c>
      <c r="I477" s="272">
        <v>752.98333333333335</v>
      </c>
      <c r="J477" s="272">
        <v>761.56666666666672</v>
      </c>
      <c r="K477" s="271">
        <v>744.4</v>
      </c>
      <c r="L477" s="271">
        <v>725</v>
      </c>
      <c r="M477" s="271">
        <v>30.582899999999999</v>
      </c>
      <c r="N477" s="1"/>
      <c r="O477" s="1"/>
    </row>
    <row r="478" spans="1:15" ht="12.75" customHeight="1">
      <c r="A478" s="30">
        <v>468</v>
      </c>
      <c r="B478" s="281" t="s">
        <v>515</v>
      </c>
      <c r="C478" s="271">
        <v>726.65</v>
      </c>
      <c r="D478" s="272">
        <v>716.26666666666677</v>
      </c>
      <c r="E478" s="272">
        <v>700.53333333333353</v>
      </c>
      <c r="F478" s="272">
        <v>674.41666666666674</v>
      </c>
      <c r="G478" s="272">
        <v>658.68333333333351</v>
      </c>
      <c r="H478" s="272">
        <v>742.38333333333355</v>
      </c>
      <c r="I478" s="272">
        <v>758.1166666666669</v>
      </c>
      <c r="J478" s="272">
        <v>784.23333333333358</v>
      </c>
      <c r="K478" s="271">
        <v>732</v>
      </c>
      <c r="L478" s="271">
        <v>690.15</v>
      </c>
      <c r="M478" s="271">
        <v>3.1147</v>
      </c>
      <c r="N478" s="1"/>
      <c r="O478" s="1"/>
    </row>
    <row r="479" spans="1:15" ht="12.75" customHeight="1">
      <c r="A479" s="30">
        <v>469</v>
      </c>
      <c r="B479" s="281" t="s">
        <v>208</v>
      </c>
      <c r="C479" s="271">
        <v>6602.7</v>
      </c>
      <c r="D479" s="272">
        <v>6603.916666666667</v>
      </c>
      <c r="E479" s="272">
        <v>6512.8333333333339</v>
      </c>
      <c r="F479" s="272">
        <v>6422.9666666666672</v>
      </c>
      <c r="G479" s="272">
        <v>6331.8833333333341</v>
      </c>
      <c r="H479" s="272">
        <v>6693.7833333333338</v>
      </c>
      <c r="I479" s="272">
        <v>6784.8666666666677</v>
      </c>
      <c r="J479" s="272">
        <v>6874.7333333333336</v>
      </c>
      <c r="K479" s="271">
        <v>6695</v>
      </c>
      <c r="L479" s="271">
        <v>6514.05</v>
      </c>
      <c r="M479" s="271">
        <v>2.6636000000000002</v>
      </c>
      <c r="N479" s="1"/>
      <c r="O479" s="1"/>
    </row>
    <row r="480" spans="1:15" ht="12.75" customHeight="1">
      <c r="A480" s="30">
        <v>470</v>
      </c>
      <c r="B480" s="281" t="s">
        <v>277</v>
      </c>
      <c r="C480" s="271">
        <v>39.049999999999997</v>
      </c>
      <c r="D480" s="272">
        <v>39.099999999999994</v>
      </c>
      <c r="E480" s="272">
        <v>38.29999999999999</v>
      </c>
      <c r="F480" s="272">
        <v>37.549999999999997</v>
      </c>
      <c r="G480" s="272">
        <v>36.749999999999993</v>
      </c>
      <c r="H480" s="272">
        <v>39.849999999999987</v>
      </c>
      <c r="I480" s="272">
        <v>40.65</v>
      </c>
      <c r="J480" s="272">
        <v>41.399999999999984</v>
      </c>
      <c r="K480" s="271">
        <v>39.9</v>
      </c>
      <c r="L480" s="271">
        <v>38.35</v>
      </c>
      <c r="M480" s="271">
        <v>68.962909999999994</v>
      </c>
      <c r="N480" s="1"/>
      <c r="O480" s="1"/>
    </row>
    <row r="481" spans="1:15" ht="12.75" customHeight="1">
      <c r="A481" s="30">
        <v>471</v>
      </c>
      <c r="B481" s="281" t="s">
        <v>207</v>
      </c>
      <c r="C481" s="271">
        <v>1577.9</v>
      </c>
      <c r="D481" s="272">
        <v>1585.9666666666665</v>
      </c>
      <c r="E481" s="272">
        <v>1566.9333333333329</v>
      </c>
      <c r="F481" s="272">
        <v>1555.9666666666665</v>
      </c>
      <c r="G481" s="272">
        <v>1536.9333333333329</v>
      </c>
      <c r="H481" s="272">
        <v>1596.9333333333329</v>
      </c>
      <c r="I481" s="272">
        <v>1615.9666666666662</v>
      </c>
      <c r="J481" s="272">
        <v>1626.9333333333329</v>
      </c>
      <c r="K481" s="271">
        <v>1605</v>
      </c>
      <c r="L481" s="271">
        <v>1575</v>
      </c>
      <c r="M481" s="271">
        <v>2.81088</v>
      </c>
      <c r="N481" s="1"/>
      <c r="O481" s="1"/>
    </row>
    <row r="482" spans="1:15" ht="12.75" customHeight="1">
      <c r="A482" s="30">
        <v>472</v>
      </c>
      <c r="B482" s="281" t="s">
        <v>154</v>
      </c>
      <c r="C482" s="271">
        <v>775</v>
      </c>
      <c r="D482" s="272">
        <v>775.15</v>
      </c>
      <c r="E482" s="272">
        <v>764.84999999999991</v>
      </c>
      <c r="F482" s="272">
        <v>754.69999999999993</v>
      </c>
      <c r="G482" s="272">
        <v>744.39999999999986</v>
      </c>
      <c r="H482" s="272">
        <v>785.3</v>
      </c>
      <c r="I482" s="272">
        <v>795.59999999999991</v>
      </c>
      <c r="J482" s="272">
        <v>805.75</v>
      </c>
      <c r="K482" s="271">
        <v>785.45</v>
      </c>
      <c r="L482" s="271">
        <v>765</v>
      </c>
      <c r="M482" s="271">
        <v>19.895600000000002</v>
      </c>
      <c r="N482" s="1"/>
      <c r="O482" s="1"/>
    </row>
    <row r="483" spans="1:15" ht="12.75" customHeight="1">
      <c r="A483" s="30">
        <v>473</v>
      </c>
      <c r="B483" s="281" t="s">
        <v>278</v>
      </c>
      <c r="C483" s="271">
        <v>235.9</v>
      </c>
      <c r="D483" s="272">
        <v>238.43333333333331</v>
      </c>
      <c r="E483" s="272">
        <v>232.16666666666663</v>
      </c>
      <c r="F483" s="272">
        <v>228.43333333333331</v>
      </c>
      <c r="G483" s="272">
        <v>222.16666666666663</v>
      </c>
      <c r="H483" s="272">
        <v>242.16666666666663</v>
      </c>
      <c r="I483" s="272">
        <v>248.43333333333334</v>
      </c>
      <c r="J483" s="272">
        <v>252.16666666666663</v>
      </c>
      <c r="K483" s="271">
        <v>244.7</v>
      </c>
      <c r="L483" s="271">
        <v>234.7</v>
      </c>
      <c r="M483" s="271">
        <v>2.6618200000000001</v>
      </c>
      <c r="N483" s="1"/>
      <c r="O483" s="1"/>
    </row>
    <row r="484" spans="1:15" ht="12.75" customHeight="1">
      <c r="A484" s="30">
        <v>474</v>
      </c>
      <c r="B484" s="281" t="s">
        <v>516</v>
      </c>
      <c r="C484" s="271">
        <v>2933.35</v>
      </c>
      <c r="D484" s="272">
        <v>2969.0666666666662</v>
      </c>
      <c r="E484" s="272">
        <v>2876.4333333333325</v>
      </c>
      <c r="F484" s="272">
        <v>2819.5166666666664</v>
      </c>
      <c r="G484" s="272">
        <v>2726.8833333333328</v>
      </c>
      <c r="H484" s="272">
        <v>3025.9833333333322</v>
      </c>
      <c r="I484" s="272">
        <v>3118.6166666666663</v>
      </c>
      <c r="J484" s="272">
        <v>3175.5333333333319</v>
      </c>
      <c r="K484" s="271">
        <v>3061.7</v>
      </c>
      <c r="L484" s="271">
        <v>2912.15</v>
      </c>
      <c r="M484" s="271">
        <v>0.3236</v>
      </c>
      <c r="N484" s="1"/>
      <c r="O484" s="1"/>
    </row>
    <row r="485" spans="1:15" ht="12.75" customHeight="1">
      <c r="A485" s="30">
        <v>475</v>
      </c>
      <c r="B485" s="281" t="s">
        <v>517</v>
      </c>
      <c r="C485" s="271">
        <v>612</v>
      </c>
      <c r="D485" s="272">
        <v>616.30000000000007</v>
      </c>
      <c r="E485" s="272">
        <v>605.60000000000014</v>
      </c>
      <c r="F485" s="272">
        <v>599.20000000000005</v>
      </c>
      <c r="G485" s="272">
        <v>588.50000000000011</v>
      </c>
      <c r="H485" s="272">
        <v>622.70000000000016</v>
      </c>
      <c r="I485" s="272">
        <v>633.4000000000002</v>
      </c>
      <c r="J485" s="272">
        <v>639.80000000000018</v>
      </c>
      <c r="K485" s="271">
        <v>627</v>
      </c>
      <c r="L485" s="271">
        <v>609.9</v>
      </c>
      <c r="M485" s="271">
        <v>1.98305</v>
      </c>
      <c r="N485" s="1"/>
      <c r="O485" s="1"/>
    </row>
    <row r="486" spans="1:15" ht="12.75" customHeight="1">
      <c r="A486" s="30">
        <v>476</v>
      </c>
      <c r="B486" s="281" t="s">
        <v>518</v>
      </c>
      <c r="C486" s="271">
        <v>303.10000000000002</v>
      </c>
      <c r="D486" s="272">
        <v>301.06666666666666</v>
      </c>
      <c r="E486" s="272">
        <v>293.13333333333333</v>
      </c>
      <c r="F486" s="272">
        <v>283.16666666666669</v>
      </c>
      <c r="G486" s="272">
        <v>275.23333333333335</v>
      </c>
      <c r="H486" s="272">
        <v>311.0333333333333</v>
      </c>
      <c r="I486" s="272">
        <v>318.96666666666658</v>
      </c>
      <c r="J486" s="272">
        <v>328.93333333333328</v>
      </c>
      <c r="K486" s="271">
        <v>309</v>
      </c>
      <c r="L486" s="271">
        <v>291.10000000000002</v>
      </c>
      <c r="M486" s="271">
        <v>8.3060299999999998</v>
      </c>
      <c r="N486" s="1"/>
      <c r="O486" s="1"/>
    </row>
    <row r="487" spans="1:15" ht="12.75" customHeight="1">
      <c r="A487" s="30">
        <v>477</v>
      </c>
      <c r="B487" s="281" t="s">
        <v>519</v>
      </c>
      <c r="C487" s="271">
        <v>28.7</v>
      </c>
      <c r="D487" s="272">
        <v>28.883333333333336</v>
      </c>
      <c r="E487" s="272">
        <v>28.316666666666674</v>
      </c>
      <c r="F487" s="272">
        <v>27.933333333333337</v>
      </c>
      <c r="G487" s="272">
        <v>27.366666666666674</v>
      </c>
      <c r="H487" s="272">
        <v>29.266666666666673</v>
      </c>
      <c r="I487" s="272">
        <v>29.833333333333336</v>
      </c>
      <c r="J487" s="272">
        <v>30.216666666666672</v>
      </c>
      <c r="K487" s="271">
        <v>29.45</v>
      </c>
      <c r="L487" s="271">
        <v>28.5</v>
      </c>
      <c r="M487" s="271">
        <v>17.763770000000001</v>
      </c>
      <c r="N487" s="1"/>
      <c r="O487" s="1"/>
    </row>
    <row r="488" spans="1:15" ht="12.75" customHeight="1">
      <c r="A488" s="30">
        <v>478</v>
      </c>
      <c r="B488" s="281" t="s">
        <v>520</v>
      </c>
      <c r="C488" s="271">
        <v>309.35000000000002</v>
      </c>
      <c r="D488" s="272">
        <v>307.88333333333333</v>
      </c>
      <c r="E488" s="272">
        <v>305.11666666666667</v>
      </c>
      <c r="F488" s="272">
        <v>300.88333333333333</v>
      </c>
      <c r="G488" s="272">
        <v>298.11666666666667</v>
      </c>
      <c r="H488" s="272">
        <v>312.11666666666667</v>
      </c>
      <c r="I488" s="272">
        <v>314.88333333333333</v>
      </c>
      <c r="J488" s="272">
        <v>319.11666666666667</v>
      </c>
      <c r="K488" s="271">
        <v>310.64999999999998</v>
      </c>
      <c r="L488" s="271">
        <v>303.64999999999998</v>
      </c>
      <c r="M488" s="271">
        <v>3.2507899999999998</v>
      </c>
      <c r="N488" s="1"/>
      <c r="O488" s="1"/>
    </row>
    <row r="489" spans="1:15" ht="12.75" customHeight="1">
      <c r="A489" s="30">
        <v>479</v>
      </c>
      <c r="B489" s="290" t="s">
        <v>521</v>
      </c>
      <c r="C489" s="291">
        <v>346.65</v>
      </c>
      <c r="D489" s="291">
        <v>347.15000000000003</v>
      </c>
      <c r="E489" s="291">
        <v>340.80000000000007</v>
      </c>
      <c r="F489" s="291">
        <v>334.95000000000005</v>
      </c>
      <c r="G489" s="291">
        <v>328.60000000000008</v>
      </c>
      <c r="H489" s="291">
        <v>353.00000000000006</v>
      </c>
      <c r="I489" s="291">
        <v>359.35000000000008</v>
      </c>
      <c r="J489" s="290">
        <v>365.20000000000005</v>
      </c>
      <c r="K489" s="290">
        <v>353.5</v>
      </c>
      <c r="L489" s="290">
        <v>341.3</v>
      </c>
      <c r="M489" s="242">
        <v>1.24522</v>
      </c>
      <c r="N489" s="1"/>
      <c r="O489" s="1"/>
    </row>
    <row r="490" spans="1:15" ht="12.75" customHeight="1">
      <c r="A490" s="30">
        <v>480</v>
      </c>
      <c r="B490" s="290" t="s">
        <v>279</v>
      </c>
      <c r="C490" s="291">
        <v>942.6</v>
      </c>
      <c r="D490" s="291">
        <v>931.98333333333323</v>
      </c>
      <c r="E490" s="291">
        <v>914.96666666666647</v>
      </c>
      <c r="F490" s="291">
        <v>887.33333333333326</v>
      </c>
      <c r="G490" s="291">
        <v>870.31666666666649</v>
      </c>
      <c r="H490" s="291">
        <v>959.61666666666645</v>
      </c>
      <c r="I490" s="291">
        <v>976.6333333333331</v>
      </c>
      <c r="J490" s="290">
        <v>1004.2666666666664</v>
      </c>
      <c r="K490" s="290">
        <v>949</v>
      </c>
      <c r="L490" s="290">
        <v>904.35</v>
      </c>
      <c r="M490" s="242">
        <v>24.722629999999999</v>
      </c>
      <c r="N490" s="1"/>
      <c r="O490" s="1"/>
    </row>
    <row r="491" spans="1:15" ht="12.75" customHeight="1">
      <c r="A491" s="30">
        <v>481</v>
      </c>
      <c r="B491" s="290" t="s">
        <v>210</v>
      </c>
      <c r="C491" s="271">
        <v>248.9</v>
      </c>
      <c r="D491" s="272">
        <v>249.88333333333333</v>
      </c>
      <c r="E491" s="272">
        <v>245.26666666666665</v>
      </c>
      <c r="F491" s="272">
        <v>241.63333333333333</v>
      </c>
      <c r="G491" s="272">
        <v>237.01666666666665</v>
      </c>
      <c r="H491" s="272">
        <v>253.51666666666665</v>
      </c>
      <c r="I491" s="272">
        <v>258.13333333333333</v>
      </c>
      <c r="J491" s="272">
        <v>261.76666666666665</v>
      </c>
      <c r="K491" s="271">
        <v>254.5</v>
      </c>
      <c r="L491" s="271">
        <v>246.25</v>
      </c>
      <c r="M491" s="271">
        <v>98.439480000000003</v>
      </c>
      <c r="N491" s="1"/>
      <c r="O491" s="1"/>
    </row>
    <row r="492" spans="1:15" ht="12.75" customHeight="1">
      <c r="A492" s="30">
        <v>482</v>
      </c>
      <c r="B492" s="290" t="s">
        <v>522</v>
      </c>
      <c r="C492" s="291">
        <v>2375.8000000000002</v>
      </c>
      <c r="D492" s="291">
        <v>2381.8166666666666</v>
      </c>
      <c r="E492" s="291">
        <v>2342.0333333333333</v>
      </c>
      <c r="F492" s="291">
        <v>2308.2666666666669</v>
      </c>
      <c r="G492" s="291">
        <v>2268.4833333333336</v>
      </c>
      <c r="H492" s="291">
        <v>2415.583333333333</v>
      </c>
      <c r="I492" s="291">
        <v>2455.3666666666659</v>
      </c>
      <c r="J492" s="290">
        <v>2489.1333333333328</v>
      </c>
      <c r="K492" s="290">
        <v>2421.6</v>
      </c>
      <c r="L492" s="290">
        <v>2348.0500000000002</v>
      </c>
      <c r="M492" s="242">
        <v>0.97424999999999995</v>
      </c>
      <c r="N492" s="1"/>
      <c r="O492" s="1"/>
    </row>
    <row r="493" spans="1:15" ht="12.75" customHeight="1">
      <c r="A493" s="30">
        <v>483</v>
      </c>
      <c r="B493" s="302" t="s">
        <v>870</v>
      </c>
      <c r="C493" s="271">
        <v>370.6</v>
      </c>
      <c r="D493" s="272">
        <v>370.86666666666662</v>
      </c>
      <c r="E493" s="272">
        <v>366.78333333333325</v>
      </c>
      <c r="F493" s="272">
        <v>362.96666666666664</v>
      </c>
      <c r="G493" s="272">
        <v>358.88333333333327</v>
      </c>
      <c r="H493" s="272">
        <v>374.68333333333322</v>
      </c>
      <c r="I493" s="272">
        <v>378.76666666666659</v>
      </c>
      <c r="J493" s="272">
        <v>382.5833333333332</v>
      </c>
      <c r="K493" s="271">
        <v>374.95</v>
      </c>
      <c r="L493" s="271">
        <v>367.05</v>
      </c>
      <c r="M493" s="271">
        <v>1.0719399999999999</v>
      </c>
      <c r="N493" s="1"/>
      <c r="O493" s="1"/>
    </row>
    <row r="494" spans="1:15" ht="12.75" customHeight="1">
      <c r="A494" s="30">
        <v>484</v>
      </c>
      <c r="B494" s="304" t="s">
        <v>523</v>
      </c>
      <c r="C494" s="291">
        <v>2191.1999999999998</v>
      </c>
      <c r="D494" s="291">
        <v>2208.3666666666668</v>
      </c>
      <c r="E494" s="272">
        <v>2156.8333333333335</v>
      </c>
      <c r="F494" s="272">
        <v>2122.4666666666667</v>
      </c>
      <c r="G494" s="272">
        <v>2070.9333333333334</v>
      </c>
      <c r="H494" s="272">
        <v>2242.7333333333336</v>
      </c>
      <c r="I494" s="272">
        <v>2294.2666666666664</v>
      </c>
      <c r="J494" s="272">
        <v>2328.6333333333337</v>
      </c>
      <c r="K494" s="271">
        <v>2259.9</v>
      </c>
      <c r="L494" s="271">
        <v>2174</v>
      </c>
      <c r="M494" s="271">
        <v>0.64934000000000003</v>
      </c>
      <c r="N494" s="1"/>
      <c r="O494" s="1"/>
    </row>
    <row r="495" spans="1:15" ht="12.75" customHeight="1">
      <c r="A495" s="30">
        <v>485</v>
      </c>
      <c r="B495" s="252" t="s">
        <v>127</v>
      </c>
      <c r="C495" s="271">
        <v>9.1</v>
      </c>
      <c r="D495" s="272">
        <v>9.1833333333333336</v>
      </c>
      <c r="E495" s="272">
        <v>8.8666666666666671</v>
      </c>
      <c r="F495" s="272">
        <v>8.6333333333333329</v>
      </c>
      <c r="G495" s="272">
        <v>8.3166666666666664</v>
      </c>
      <c r="H495" s="272">
        <v>9.4166666666666679</v>
      </c>
      <c r="I495" s="272">
        <v>9.7333333333333343</v>
      </c>
      <c r="J495" s="272">
        <v>9.9666666666666686</v>
      </c>
      <c r="K495" s="271">
        <v>9.5</v>
      </c>
      <c r="L495" s="271">
        <v>8.9499999999999993</v>
      </c>
      <c r="M495" s="271">
        <v>1040.2257</v>
      </c>
      <c r="N495" s="1"/>
      <c r="O495" s="1"/>
    </row>
    <row r="496" spans="1:15" ht="12.75" customHeight="1">
      <c r="A496" s="30">
        <v>486</v>
      </c>
      <c r="B496" s="290" t="s">
        <v>211</v>
      </c>
      <c r="C496" s="291">
        <v>982.2</v>
      </c>
      <c r="D496" s="291">
        <v>976.86666666666679</v>
      </c>
      <c r="E496" s="272">
        <v>963.78333333333353</v>
      </c>
      <c r="F496" s="272">
        <v>945.36666666666679</v>
      </c>
      <c r="G496" s="272">
        <v>932.28333333333353</v>
      </c>
      <c r="H496" s="272">
        <v>995.28333333333353</v>
      </c>
      <c r="I496" s="272">
        <v>1008.3666666666668</v>
      </c>
      <c r="J496" s="272">
        <v>1026.7833333333335</v>
      </c>
      <c r="K496" s="271">
        <v>989.95</v>
      </c>
      <c r="L496" s="271">
        <v>958.45</v>
      </c>
      <c r="M496" s="271">
        <v>40.345770000000002</v>
      </c>
      <c r="N496" s="1"/>
      <c r="O496" s="1"/>
    </row>
    <row r="497" spans="1:15" ht="12.75" customHeight="1">
      <c r="A497" s="30">
        <v>487</v>
      </c>
      <c r="B497" s="242" t="s">
        <v>524</v>
      </c>
      <c r="C497" s="271">
        <v>224.05</v>
      </c>
      <c r="D497" s="272">
        <v>224.58333333333334</v>
      </c>
      <c r="E497" s="272">
        <v>221.16666666666669</v>
      </c>
      <c r="F497" s="272">
        <v>218.28333333333333</v>
      </c>
      <c r="G497" s="272">
        <v>214.86666666666667</v>
      </c>
      <c r="H497" s="272">
        <v>227.4666666666667</v>
      </c>
      <c r="I497" s="272">
        <v>230.88333333333338</v>
      </c>
      <c r="J497" s="272">
        <v>233.76666666666671</v>
      </c>
      <c r="K497" s="271">
        <v>228</v>
      </c>
      <c r="L497" s="271">
        <v>221.7</v>
      </c>
      <c r="M497" s="271">
        <v>8.1762700000000006</v>
      </c>
      <c r="N497" s="1"/>
      <c r="O497" s="1"/>
    </row>
    <row r="498" spans="1:15" ht="12.75" customHeight="1">
      <c r="A498" s="30">
        <v>488</v>
      </c>
      <c r="B498" s="303" t="s">
        <v>525</v>
      </c>
      <c r="C498" s="291">
        <v>73.2</v>
      </c>
      <c r="D498" s="291">
        <v>72.95</v>
      </c>
      <c r="E498" s="272">
        <v>71.400000000000006</v>
      </c>
      <c r="F498" s="272">
        <v>69.600000000000009</v>
      </c>
      <c r="G498" s="272">
        <v>68.050000000000011</v>
      </c>
      <c r="H498" s="272">
        <v>74.75</v>
      </c>
      <c r="I498" s="272">
        <v>76.299999999999983</v>
      </c>
      <c r="J498" s="272">
        <v>78.099999999999994</v>
      </c>
      <c r="K498" s="271">
        <v>74.5</v>
      </c>
      <c r="L498" s="271">
        <v>71.150000000000006</v>
      </c>
      <c r="M498" s="271">
        <v>18.497129999999999</v>
      </c>
      <c r="N498" s="1"/>
      <c r="O498" s="1"/>
    </row>
    <row r="499" spans="1:15" ht="12.75" customHeight="1">
      <c r="A499" s="30">
        <v>489</v>
      </c>
      <c r="B499" s="242" t="s">
        <v>526</v>
      </c>
      <c r="C499" s="271">
        <v>607.1</v>
      </c>
      <c r="D499" s="272">
        <v>604.58333333333337</v>
      </c>
      <c r="E499" s="272">
        <v>593.76666666666677</v>
      </c>
      <c r="F499" s="272">
        <v>580.43333333333339</v>
      </c>
      <c r="G499" s="272">
        <v>569.61666666666679</v>
      </c>
      <c r="H499" s="272">
        <v>617.91666666666674</v>
      </c>
      <c r="I499" s="272">
        <v>628.73333333333335</v>
      </c>
      <c r="J499" s="272">
        <v>642.06666666666672</v>
      </c>
      <c r="K499" s="271">
        <v>615.4</v>
      </c>
      <c r="L499" s="271">
        <v>591.25</v>
      </c>
      <c r="M499" s="271">
        <v>1.4880599999999999</v>
      </c>
      <c r="N499" s="1"/>
      <c r="O499" s="1"/>
    </row>
    <row r="500" spans="1:15" ht="12.75" customHeight="1">
      <c r="A500" s="30">
        <v>490</v>
      </c>
      <c r="B500" s="242" t="s">
        <v>280</v>
      </c>
      <c r="C500" s="291">
        <v>1786.05</v>
      </c>
      <c r="D500" s="291">
        <v>1777.4666666666665</v>
      </c>
      <c r="E500" s="272">
        <v>1761.9333333333329</v>
      </c>
      <c r="F500" s="272">
        <v>1737.8166666666664</v>
      </c>
      <c r="G500" s="272">
        <v>1722.2833333333328</v>
      </c>
      <c r="H500" s="272">
        <v>1801.583333333333</v>
      </c>
      <c r="I500" s="272">
        <v>1817.1166666666663</v>
      </c>
      <c r="J500" s="272">
        <v>1841.2333333333331</v>
      </c>
      <c r="K500" s="271">
        <v>1793</v>
      </c>
      <c r="L500" s="271">
        <v>1753.35</v>
      </c>
      <c r="M500" s="271">
        <v>2.1948699999999999</v>
      </c>
      <c r="N500" s="1"/>
      <c r="O500" s="1"/>
    </row>
    <row r="501" spans="1:15" ht="12.75" customHeight="1">
      <c r="A501" s="30">
        <v>491</v>
      </c>
      <c r="B501" s="242" t="s">
        <v>212</v>
      </c>
      <c r="C501" s="291">
        <v>432.35</v>
      </c>
      <c r="D501" s="291">
        <v>430.95</v>
      </c>
      <c r="E501" s="272">
        <v>428.9</v>
      </c>
      <c r="F501" s="272">
        <v>425.45</v>
      </c>
      <c r="G501" s="272">
        <v>423.4</v>
      </c>
      <c r="H501" s="272">
        <v>434.4</v>
      </c>
      <c r="I501" s="272">
        <v>436.45000000000005</v>
      </c>
      <c r="J501" s="272">
        <v>439.9</v>
      </c>
      <c r="K501" s="271">
        <v>433</v>
      </c>
      <c r="L501" s="271">
        <v>427.5</v>
      </c>
      <c r="M501" s="271">
        <v>60.174689999999998</v>
      </c>
      <c r="N501" s="1"/>
      <c r="O501" s="1"/>
    </row>
    <row r="502" spans="1:15" ht="12.75" customHeight="1">
      <c r="A502" s="30">
        <v>492</v>
      </c>
      <c r="B502" s="242" t="s">
        <v>527</v>
      </c>
      <c r="C502" s="291">
        <v>237.3</v>
      </c>
      <c r="D502" s="291">
        <v>238.08333333333334</v>
      </c>
      <c r="E502" s="272">
        <v>233.2166666666667</v>
      </c>
      <c r="F502" s="272">
        <v>229.13333333333335</v>
      </c>
      <c r="G502" s="272">
        <v>224.26666666666671</v>
      </c>
      <c r="H502" s="272">
        <v>242.16666666666669</v>
      </c>
      <c r="I502" s="272">
        <v>247.0333333333333</v>
      </c>
      <c r="J502" s="272">
        <v>251.11666666666667</v>
      </c>
      <c r="K502" s="271">
        <v>242.95</v>
      </c>
      <c r="L502" s="271">
        <v>234</v>
      </c>
      <c r="M502" s="271">
        <v>13.40742</v>
      </c>
      <c r="N502" s="1"/>
      <c r="O502" s="1"/>
    </row>
    <row r="503" spans="1:15" ht="12.75" customHeight="1">
      <c r="A503" s="30">
        <v>493</v>
      </c>
      <c r="B503" s="242" t="s">
        <v>281</v>
      </c>
      <c r="C503" s="291">
        <v>16.45</v>
      </c>
      <c r="D503" s="291">
        <v>16.7</v>
      </c>
      <c r="E503" s="272">
        <v>15.899999999999999</v>
      </c>
      <c r="F503" s="272">
        <v>15.349999999999998</v>
      </c>
      <c r="G503" s="272">
        <v>14.549999999999997</v>
      </c>
      <c r="H503" s="272">
        <v>17.25</v>
      </c>
      <c r="I503" s="272">
        <v>18.050000000000004</v>
      </c>
      <c r="J503" s="272">
        <v>18.600000000000001</v>
      </c>
      <c r="K503" s="271">
        <v>17.5</v>
      </c>
      <c r="L503" s="271">
        <v>16.149999999999999</v>
      </c>
      <c r="M503" s="271">
        <v>3808.3957</v>
      </c>
      <c r="N503" s="1"/>
      <c r="O503" s="1"/>
    </row>
    <row r="504" spans="1:15" ht="12.75" customHeight="1">
      <c r="A504" s="30">
        <v>494</v>
      </c>
      <c r="B504" s="242" t="s">
        <v>871</v>
      </c>
      <c r="C504" s="291">
        <v>8697.5</v>
      </c>
      <c r="D504" s="291">
        <v>8647.1833333333325</v>
      </c>
      <c r="E504" s="272">
        <v>8594.366666666665</v>
      </c>
      <c r="F504" s="272">
        <v>8491.2333333333318</v>
      </c>
      <c r="G504" s="272">
        <v>8438.4166666666642</v>
      </c>
      <c r="H504" s="272">
        <v>8750.3166666666657</v>
      </c>
      <c r="I504" s="272">
        <v>8803.133333333335</v>
      </c>
      <c r="J504" s="272">
        <v>8906.2666666666664</v>
      </c>
      <c r="K504" s="271">
        <v>8700</v>
      </c>
      <c r="L504" s="271">
        <v>8544.0499999999993</v>
      </c>
      <c r="M504" s="271">
        <v>1.9820000000000001E-2</v>
      </c>
      <c r="N504" s="1"/>
      <c r="O504" s="1"/>
    </row>
    <row r="505" spans="1:15" ht="12.75" customHeight="1">
      <c r="A505" s="30">
        <v>495</v>
      </c>
      <c r="B505" s="242" t="s">
        <v>213</v>
      </c>
      <c r="C505" s="291">
        <v>240.9</v>
      </c>
      <c r="D505" s="291">
        <v>242.9</v>
      </c>
      <c r="E505" s="272">
        <v>237.10000000000002</v>
      </c>
      <c r="F505" s="272">
        <v>233.3</v>
      </c>
      <c r="G505" s="272">
        <v>227.50000000000003</v>
      </c>
      <c r="H505" s="272">
        <v>246.70000000000002</v>
      </c>
      <c r="I505" s="272">
        <v>252.50000000000003</v>
      </c>
      <c r="J505" s="272">
        <v>256.3</v>
      </c>
      <c r="K505" s="271">
        <v>248.7</v>
      </c>
      <c r="L505" s="271">
        <v>239.1</v>
      </c>
      <c r="M505" s="271">
        <v>69.477230000000006</v>
      </c>
      <c r="N505" s="1"/>
      <c r="O505" s="1"/>
    </row>
    <row r="506" spans="1:15" ht="12.75" customHeight="1">
      <c r="A506" s="30">
        <v>496</v>
      </c>
      <c r="B506" s="242" t="s">
        <v>528</v>
      </c>
      <c r="C506" s="291">
        <v>249.9</v>
      </c>
      <c r="D506" s="291">
        <v>251.44999999999996</v>
      </c>
      <c r="E506" s="272">
        <v>247.39999999999992</v>
      </c>
      <c r="F506" s="272">
        <v>244.89999999999995</v>
      </c>
      <c r="G506" s="272">
        <v>240.84999999999991</v>
      </c>
      <c r="H506" s="272">
        <v>253.94999999999993</v>
      </c>
      <c r="I506" s="272">
        <v>257.99999999999994</v>
      </c>
      <c r="J506" s="272">
        <v>260.49999999999994</v>
      </c>
      <c r="K506" s="271">
        <v>255.5</v>
      </c>
      <c r="L506" s="271">
        <v>248.95</v>
      </c>
      <c r="M506" s="271">
        <v>17.07339</v>
      </c>
      <c r="N506" s="1"/>
      <c r="O506" s="1"/>
    </row>
    <row r="507" spans="1:15" ht="12.75" customHeight="1">
      <c r="A507" s="30">
        <v>497</v>
      </c>
      <c r="B507" s="242" t="s">
        <v>843</v>
      </c>
      <c r="C507" s="242">
        <v>55.45</v>
      </c>
      <c r="D507" s="291">
        <v>54.699999999999996</v>
      </c>
      <c r="E507" s="272">
        <v>52.499999999999993</v>
      </c>
      <c r="F507" s="272">
        <v>49.55</v>
      </c>
      <c r="G507" s="272">
        <v>47.349999999999994</v>
      </c>
      <c r="H507" s="272">
        <v>57.649999999999991</v>
      </c>
      <c r="I507" s="272">
        <v>59.849999999999994</v>
      </c>
      <c r="J507" s="272">
        <v>62.79999999999999</v>
      </c>
      <c r="K507" s="271">
        <v>56.9</v>
      </c>
      <c r="L507" s="271">
        <v>51.75</v>
      </c>
      <c r="M507" s="271">
        <v>5996.8833599999998</v>
      </c>
      <c r="N507" s="1"/>
      <c r="O507" s="1"/>
    </row>
    <row r="508" spans="1:15" ht="12.75" customHeight="1">
      <c r="A508" s="30">
        <v>498</v>
      </c>
      <c r="B508" s="242" t="s">
        <v>827</v>
      </c>
      <c r="C508" s="242">
        <v>346.45</v>
      </c>
      <c r="D508" s="291">
        <v>347.68333333333334</v>
      </c>
      <c r="E508" s="272">
        <v>341.51666666666665</v>
      </c>
      <c r="F508" s="272">
        <v>336.58333333333331</v>
      </c>
      <c r="G508" s="272">
        <v>330.41666666666663</v>
      </c>
      <c r="H508" s="272">
        <v>352.61666666666667</v>
      </c>
      <c r="I508" s="272">
        <v>358.7833333333333</v>
      </c>
      <c r="J508" s="272">
        <v>363.7166666666667</v>
      </c>
      <c r="K508" s="271">
        <v>353.85</v>
      </c>
      <c r="L508" s="271">
        <v>342.75</v>
      </c>
      <c r="M508" s="271">
        <v>8.6609200000000008</v>
      </c>
      <c r="N508" s="1"/>
      <c r="O508" s="1"/>
    </row>
    <row r="509" spans="1:15" ht="12.75" customHeight="1">
      <c r="A509" s="30">
        <v>499</v>
      </c>
      <c r="B509" s="242" t="s">
        <v>529</v>
      </c>
      <c r="C509" s="242">
        <v>1579.7</v>
      </c>
      <c r="D509" s="291">
        <v>1587.1333333333332</v>
      </c>
      <c r="E509" s="272">
        <v>1565.1666666666665</v>
      </c>
      <c r="F509" s="272">
        <v>1550.6333333333332</v>
      </c>
      <c r="G509" s="272">
        <v>1528.6666666666665</v>
      </c>
      <c r="H509" s="272">
        <v>1601.6666666666665</v>
      </c>
      <c r="I509" s="272">
        <v>1623.6333333333332</v>
      </c>
      <c r="J509" s="272">
        <v>1638.1666666666665</v>
      </c>
      <c r="K509" s="271">
        <v>1609.1</v>
      </c>
      <c r="L509" s="271">
        <v>1572.6</v>
      </c>
      <c r="M509" s="271">
        <v>0.23186999999999999</v>
      </c>
      <c r="N509" s="1"/>
      <c r="O509" s="1"/>
    </row>
    <row r="510" spans="1:15" ht="12.75" customHeight="1">
      <c r="A510" s="30">
        <v>500</v>
      </c>
      <c r="B510" s="242" t="s">
        <v>530</v>
      </c>
      <c r="C510" s="242">
        <v>2290.5</v>
      </c>
      <c r="D510" s="291">
        <v>2356.1666666666665</v>
      </c>
      <c r="E510" s="272">
        <v>2196.333333333333</v>
      </c>
      <c r="F510" s="272">
        <v>2102.1666666666665</v>
      </c>
      <c r="G510" s="272">
        <v>1942.333333333333</v>
      </c>
      <c r="H510" s="272">
        <v>2450.333333333333</v>
      </c>
      <c r="I510" s="272">
        <v>2610.1666666666661</v>
      </c>
      <c r="J510" s="272">
        <v>2704.333333333333</v>
      </c>
      <c r="K510" s="271">
        <v>2516</v>
      </c>
      <c r="L510" s="271">
        <v>2262</v>
      </c>
      <c r="M510" s="271">
        <v>5.9957200000000004</v>
      </c>
      <c r="N510" s="1"/>
      <c r="O510" s="1"/>
    </row>
    <row r="511" spans="1:15" ht="12.75" customHeight="1">
      <c r="A511" s="252"/>
      <c r="J511" s="1"/>
      <c r="K511" s="1"/>
      <c r="L511" s="1"/>
      <c r="M511" s="1"/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63" t="s">
        <v>284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46" t="s">
        <v>214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67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222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226</v>
      </c>
      <c r="N527" s="1"/>
      <c r="O527" s="1"/>
    </row>
    <row r="528" spans="1:15" ht="12.75" customHeight="1">
      <c r="A528" s="67" t="s">
        <v>227</v>
      </c>
      <c r="N528" s="1"/>
      <c r="O528" s="1"/>
    </row>
    <row r="529" spans="1:15" ht="12.75" customHeight="1">
      <c r="A529" s="67" t="s">
        <v>228</v>
      </c>
      <c r="N529" s="1"/>
      <c r="O529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B15" sqref="B15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01"/>
      <c r="B5" s="402"/>
      <c r="C5" s="401"/>
      <c r="D5" s="402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8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531</v>
      </c>
      <c r="B7" s="403" t="s">
        <v>532</v>
      </c>
      <c r="C7" s="402"/>
      <c r="D7" s="7">
        <f>Main!B10</f>
        <v>44777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533</v>
      </c>
      <c r="B9" s="85" t="s">
        <v>534</v>
      </c>
      <c r="C9" s="85" t="s">
        <v>535</v>
      </c>
      <c r="D9" s="85" t="s">
        <v>536</v>
      </c>
      <c r="E9" s="85" t="s">
        <v>537</v>
      </c>
      <c r="F9" s="85" t="s">
        <v>538</v>
      </c>
      <c r="G9" s="85" t="s">
        <v>539</v>
      </c>
      <c r="H9" s="85" t="s">
        <v>540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44776</v>
      </c>
      <c r="B10" s="29">
        <v>531156</v>
      </c>
      <c r="C10" s="28" t="s">
        <v>950</v>
      </c>
      <c r="D10" s="28" t="s">
        <v>1007</v>
      </c>
      <c r="E10" s="28" t="s">
        <v>542</v>
      </c>
      <c r="F10" s="87">
        <v>33129</v>
      </c>
      <c r="G10" s="29">
        <v>224.7</v>
      </c>
      <c r="H10" s="29" t="s">
        <v>306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44776</v>
      </c>
      <c r="B11" s="29">
        <v>531156</v>
      </c>
      <c r="C11" s="28" t="s">
        <v>950</v>
      </c>
      <c r="D11" s="28" t="s">
        <v>1007</v>
      </c>
      <c r="E11" s="28" t="s">
        <v>541</v>
      </c>
      <c r="F11" s="87">
        <v>500</v>
      </c>
      <c r="G11" s="29">
        <v>217</v>
      </c>
      <c r="H11" s="29" t="s">
        <v>306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44776</v>
      </c>
      <c r="B12" s="29">
        <v>537069</v>
      </c>
      <c r="C12" s="28" t="s">
        <v>1031</v>
      </c>
      <c r="D12" s="28" t="s">
        <v>1032</v>
      </c>
      <c r="E12" s="28" t="s">
        <v>542</v>
      </c>
      <c r="F12" s="87">
        <v>5300</v>
      </c>
      <c r="G12" s="29">
        <v>13.5</v>
      </c>
      <c r="H12" s="29" t="s">
        <v>306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44776</v>
      </c>
      <c r="B13" s="29">
        <v>537069</v>
      </c>
      <c r="C13" s="28" t="s">
        <v>1031</v>
      </c>
      <c r="D13" s="28" t="s">
        <v>1032</v>
      </c>
      <c r="E13" s="28" t="s">
        <v>541</v>
      </c>
      <c r="F13" s="87">
        <v>155157</v>
      </c>
      <c r="G13" s="29">
        <v>12.78</v>
      </c>
      <c r="H13" s="29" t="s">
        <v>306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44776</v>
      </c>
      <c r="B14" s="29">
        <v>530245</v>
      </c>
      <c r="C14" s="28" t="s">
        <v>1033</v>
      </c>
      <c r="D14" s="28" t="s">
        <v>1034</v>
      </c>
      <c r="E14" s="28" t="s">
        <v>541</v>
      </c>
      <c r="F14" s="87">
        <v>108000</v>
      </c>
      <c r="G14" s="29">
        <v>52.6</v>
      </c>
      <c r="H14" s="29" t="s">
        <v>306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44776</v>
      </c>
      <c r="B15" s="29">
        <v>530245</v>
      </c>
      <c r="C15" s="28" t="s">
        <v>1033</v>
      </c>
      <c r="D15" s="28" t="s">
        <v>1035</v>
      </c>
      <c r="E15" s="28" t="s">
        <v>541</v>
      </c>
      <c r="F15" s="87">
        <v>132286</v>
      </c>
      <c r="G15" s="29">
        <v>51.5</v>
      </c>
      <c r="H15" s="29" t="s">
        <v>306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44776</v>
      </c>
      <c r="B16" s="29">
        <v>530245</v>
      </c>
      <c r="C16" s="28" t="s">
        <v>1033</v>
      </c>
      <c r="D16" s="28" t="s">
        <v>1036</v>
      </c>
      <c r="E16" s="28" t="s">
        <v>542</v>
      </c>
      <c r="F16" s="87">
        <v>107000</v>
      </c>
      <c r="G16" s="29">
        <v>52.6</v>
      </c>
      <c r="H16" s="29" t="s">
        <v>306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44776</v>
      </c>
      <c r="B17" s="29">
        <v>530245</v>
      </c>
      <c r="C17" s="28" t="s">
        <v>1033</v>
      </c>
      <c r="D17" s="28" t="s">
        <v>1037</v>
      </c>
      <c r="E17" s="28" t="s">
        <v>542</v>
      </c>
      <c r="F17" s="87">
        <v>140000</v>
      </c>
      <c r="G17" s="29">
        <v>51.51</v>
      </c>
      <c r="H17" s="29" t="s">
        <v>306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44776</v>
      </c>
      <c r="B18" s="29">
        <v>543543</v>
      </c>
      <c r="C18" s="28" t="s">
        <v>1038</v>
      </c>
      <c r="D18" s="28" t="s">
        <v>1039</v>
      </c>
      <c r="E18" s="28" t="s">
        <v>541</v>
      </c>
      <c r="F18" s="87">
        <v>80000</v>
      </c>
      <c r="G18" s="29">
        <v>118</v>
      </c>
      <c r="H18" s="29" t="s">
        <v>306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44776</v>
      </c>
      <c r="B19" s="29">
        <v>543543</v>
      </c>
      <c r="C19" s="28" t="s">
        <v>1038</v>
      </c>
      <c r="D19" s="28" t="s">
        <v>1040</v>
      </c>
      <c r="E19" s="28" t="s">
        <v>542</v>
      </c>
      <c r="F19" s="87">
        <v>80000</v>
      </c>
      <c r="G19" s="29">
        <v>118</v>
      </c>
      <c r="H19" s="29" t="s">
        <v>306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44776</v>
      </c>
      <c r="B20" s="29">
        <v>543543</v>
      </c>
      <c r="C20" s="28" t="s">
        <v>1038</v>
      </c>
      <c r="D20" s="28" t="s">
        <v>1040</v>
      </c>
      <c r="E20" s="28" t="s">
        <v>541</v>
      </c>
      <c r="F20" s="87">
        <v>800</v>
      </c>
      <c r="G20" s="29">
        <v>125.45</v>
      </c>
      <c r="H20" s="29" t="s">
        <v>306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44776</v>
      </c>
      <c r="B21" s="29">
        <v>543543</v>
      </c>
      <c r="C21" s="28" t="s">
        <v>1038</v>
      </c>
      <c r="D21" s="28" t="s">
        <v>1041</v>
      </c>
      <c r="E21" s="28" t="s">
        <v>541</v>
      </c>
      <c r="F21" s="87">
        <v>84000</v>
      </c>
      <c r="G21" s="29">
        <v>119.45</v>
      </c>
      <c r="H21" s="29" t="s">
        <v>306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44776</v>
      </c>
      <c r="B22" s="29">
        <v>543543</v>
      </c>
      <c r="C22" s="28" t="s">
        <v>1038</v>
      </c>
      <c r="D22" s="28" t="s">
        <v>1042</v>
      </c>
      <c r="E22" s="28" t="s">
        <v>542</v>
      </c>
      <c r="F22" s="87">
        <v>108000</v>
      </c>
      <c r="G22" s="29">
        <v>119.28</v>
      </c>
      <c r="H22" s="29" t="s">
        <v>306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44776</v>
      </c>
      <c r="B23" s="29">
        <v>542724</v>
      </c>
      <c r="C23" s="28" t="s">
        <v>977</v>
      </c>
      <c r="D23" s="28" t="s">
        <v>978</v>
      </c>
      <c r="E23" s="28" t="s">
        <v>542</v>
      </c>
      <c r="F23" s="87">
        <v>382729</v>
      </c>
      <c r="G23" s="29">
        <v>3.01</v>
      </c>
      <c r="H23" s="29" t="s">
        <v>306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44776</v>
      </c>
      <c r="B24" s="29">
        <v>500135</v>
      </c>
      <c r="C24" s="28" t="s">
        <v>344</v>
      </c>
      <c r="D24" s="28" t="s">
        <v>1043</v>
      </c>
      <c r="E24" s="28" t="s">
        <v>542</v>
      </c>
      <c r="F24" s="87">
        <v>2221292</v>
      </c>
      <c r="G24" s="29">
        <v>168</v>
      </c>
      <c r="H24" s="29" t="s">
        <v>306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44776</v>
      </c>
      <c r="B25" s="29">
        <v>540377</v>
      </c>
      <c r="C25" s="28" t="s">
        <v>954</v>
      </c>
      <c r="D25" s="28" t="s">
        <v>1044</v>
      </c>
      <c r="E25" s="28" t="s">
        <v>542</v>
      </c>
      <c r="F25" s="87">
        <v>24000</v>
      </c>
      <c r="G25" s="29">
        <v>114.95</v>
      </c>
      <c r="H25" s="29" t="s">
        <v>306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44776</v>
      </c>
      <c r="B26" s="29">
        <v>540377</v>
      </c>
      <c r="C26" s="28" t="s">
        <v>954</v>
      </c>
      <c r="D26" s="28" t="s">
        <v>1045</v>
      </c>
      <c r="E26" s="28" t="s">
        <v>541</v>
      </c>
      <c r="F26" s="87">
        <v>18000</v>
      </c>
      <c r="G26" s="29">
        <v>117.22</v>
      </c>
      <c r="H26" s="29" t="s">
        <v>306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44776</v>
      </c>
      <c r="B27" s="29">
        <v>540377</v>
      </c>
      <c r="C27" s="28" t="s">
        <v>954</v>
      </c>
      <c r="D27" s="28" t="s">
        <v>1046</v>
      </c>
      <c r="E27" s="28" t="s">
        <v>541</v>
      </c>
      <c r="F27" s="87">
        <v>18000</v>
      </c>
      <c r="G27" s="29">
        <v>115.87</v>
      </c>
      <c r="H27" s="29" t="s">
        <v>306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44776</v>
      </c>
      <c r="B28" s="29">
        <v>542924</v>
      </c>
      <c r="C28" s="28" t="s">
        <v>1008</v>
      </c>
      <c r="D28" s="28" t="s">
        <v>1047</v>
      </c>
      <c r="E28" s="28" t="s">
        <v>542</v>
      </c>
      <c r="F28" s="87">
        <v>180000</v>
      </c>
      <c r="G28" s="29">
        <v>7.1</v>
      </c>
      <c r="H28" s="29" t="s">
        <v>306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44776</v>
      </c>
      <c r="B29" s="29">
        <v>542924</v>
      </c>
      <c r="C29" s="28" t="s">
        <v>1008</v>
      </c>
      <c r="D29" s="28" t="s">
        <v>1048</v>
      </c>
      <c r="E29" s="28" t="s">
        <v>541</v>
      </c>
      <c r="F29" s="87">
        <v>75000</v>
      </c>
      <c r="G29" s="29">
        <v>6.7</v>
      </c>
      <c r="H29" s="29" t="s">
        <v>306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44776</v>
      </c>
      <c r="B30" s="29">
        <v>542924</v>
      </c>
      <c r="C30" s="28" t="s">
        <v>1008</v>
      </c>
      <c r="D30" s="28" t="s">
        <v>1048</v>
      </c>
      <c r="E30" s="28" t="s">
        <v>542</v>
      </c>
      <c r="F30" s="87">
        <v>54000</v>
      </c>
      <c r="G30" s="29">
        <v>7</v>
      </c>
      <c r="H30" s="29" t="s">
        <v>306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44776</v>
      </c>
      <c r="B31" s="29">
        <v>542924</v>
      </c>
      <c r="C31" s="28" t="s">
        <v>1008</v>
      </c>
      <c r="D31" s="28" t="s">
        <v>1009</v>
      </c>
      <c r="E31" s="28" t="s">
        <v>541</v>
      </c>
      <c r="F31" s="87">
        <v>225000</v>
      </c>
      <c r="G31" s="29">
        <v>7.08</v>
      </c>
      <c r="H31" s="29" t="s">
        <v>306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44776</v>
      </c>
      <c r="B32" s="29">
        <v>542924</v>
      </c>
      <c r="C32" s="28" t="s">
        <v>1008</v>
      </c>
      <c r="D32" s="28" t="s">
        <v>1009</v>
      </c>
      <c r="E32" s="28" t="s">
        <v>542</v>
      </c>
      <c r="F32" s="87">
        <v>111000</v>
      </c>
      <c r="G32" s="29">
        <v>6.57</v>
      </c>
      <c r="H32" s="29" t="s">
        <v>306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44776</v>
      </c>
      <c r="B33" s="29">
        <v>543286</v>
      </c>
      <c r="C33" s="28" t="s">
        <v>951</v>
      </c>
      <c r="D33" s="28" t="s">
        <v>1010</v>
      </c>
      <c r="E33" s="28" t="s">
        <v>542</v>
      </c>
      <c r="F33" s="87">
        <v>78000</v>
      </c>
      <c r="G33" s="29">
        <v>18.420000000000002</v>
      </c>
      <c r="H33" s="29" t="s">
        <v>306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44776</v>
      </c>
      <c r="B34" s="29">
        <v>543286</v>
      </c>
      <c r="C34" s="28" t="s">
        <v>951</v>
      </c>
      <c r="D34" s="28" t="s">
        <v>1049</v>
      </c>
      <c r="E34" s="28" t="s">
        <v>541</v>
      </c>
      <c r="F34" s="87">
        <v>54000</v>
      </c>
      <c r="G34" s="29">
        <v>18.149999999999999</v>
      </c>
      <c r="H34" s="29" t="s">
        <v>306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44776</v>
      </c>
      <c r="B35" s="29">
        <v>543286</v>
      </c>
      <c r="C35" s="28" t="s">
        <v>951</v>
      </c>
      <c r="D35" s="28" t="s">
        <v>988</v>
      </c>
      <c r="E35" s="28" t="s">
        <v>542</v>
      </c>
      <c r="F35" s="87">
        <v>60000</v>
      </c>
      <c r="G35" s="29">
        <v>18.59</v>
      </c>
      <c r="H35" s="29" t="s">
        <v>306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44776</v>
      </c>
      <c r="B36" s="29">
        <v>543286</v>
      </c>
      <c r="C36" s="28" t="s">
        <v>951</v>
      </c>
      <c r="D36" s="28" t="s">
        <v>1050</v>
      </c>
      <c r="E36" s="28" t="s">
        <v>542</v>
      </c>
      <c r="F36" s="87">
        <v>48000</v>
      </c>
      <c r="G36" s="29">
        <v>18.239999999999998</v>
      </c>
      <c r="H36" s="29" t="s">
        <v>306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44776</v>
      </c>
      <c r="B37" s="29">
        <v>543286</v>
      </c>
      <c r="C37" s="28" t="s">
        <v>951</v>
      </c>
      <c r="D37" s="28" t="s">
        <v>1050</v>
      </c>
      <c r="E37" s="28" t="s">
        <v>541</v>
      </c>
      <c r="F37" s="87">
        <v>12000</v>
      </c>
      <c r="G37" s="29">
        <v>18.55</v>
      </c>
      <c r="H37" s="29" t="s">
        <v>306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44776</v>
      </c>
      <c r="B38" s="29">
        <v>543286</v>
      </c>
      <c r="C38" s="28" t="s">
        <v>951</v>
      </c>
      <c r="D38" s="28" t="s">
        <v>1051</v>
      </c>
      <c r="E38" s="28" t="s">
        <v>541</v>
      </c>
      <c r="F38" s="87">
        <v>36000</v>
      </c>
      <c r="G38" s="29">
        <v>18.89</v>
      </c>
      <c r="H38" s="29" t="s">
        <v>306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44776</v>
      </c>
      <c r="B39" s="29">
        <v>543286</v>
      </c>
      <c r="C39" s="28" t="s">
        <v>951</v>
      </c>
      <c r="D39" s="28" t="s">
        <v>1052</v>
      </c>
      <c r="E39" s="28" t="s">
        <v>541</v>
      </c>
      <c r="F39" s="87">
        <v>78000</v>
      </c>
      <c r="G39" s="29">
        <v>18.579999999999998</v>
      </c>
      <c r="H39" s="29" t="s">
        <v>306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44776</v>
      </c>
      <c r="B40" s="29">
        <v>531328</v>
      </c>
      <c r="C40" s="28" t="s">
        <v>1053</v>
      </c>
      <c r="D40" s="28" t="s">
        <v>1054</v>
      </c>
      <c r="E40" s="28" t="s">
        <v>541</v>
      </c>
      <c r="F40" s="87">
        <v>821575</v>
      </c>
      <c r="G40" s="29">
        <v>0.8</v>
      </c>
      <c r="H40" s="29" t="s">
        <v>306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44776</v>
      </c>
      <c r="B41" s="29">
        <v>533602</v>
      </c>
      <c r="C41" s="28" t="s">
        <v>1055</v>
      </c>
      <c r="D41" s="28" t="s">
        <v>1056</v>
      </c>
      <c r="E41" s="28" t="s">
        <v>541</v>
      </c>
      <c r="F41" s="87">
        <v>86327</v>
      </c>
      <c r="G41" s="29">
        <v>13.37</v>
      </c>
      <c r="H41" s="29" t="s">
        <v>306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44776</v>
      </c>
      <c r="B42" s="29">
        <v>533602</v>
      </c>
      <c r="C42" s="28" t="s">
        <v>1055</v>
      </c>
      <c r="D42" s="28" t="s">
        <v>1056</v>
      </c>
      <c r="E42" s="28" t="s">
        <v>542</v>
      </c>
      <c r="F42" s="87">
        <v>743974</v>
      </c>
      <c r="G42" s="29">
        <v>13.57</v>
      </c>
      <c r="H42" s="29" t="s">
        <v>306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44776</v>
      </c>
      <c r="B43" s="29">
        <v>533602</v>
      </c>
      <c r="C43" s="28" t="s">
        <v>1055</v>
      </c>
      <c r="D43" s="28" t="s">
        <v>1057</v>
      </c>
      <c r="E43" s="28" t="s">
        <v>542</v>
      </c>
      <c r="F43" s="87">
        <v>1600000</v>
      </c>
      <c r="G43" s="29">
        <v>13.57</v>
      </c>
      <c r="H43" s="29" t="s">
        <v>306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44776</v>
      </c>
      <c r="B44" s="29">
        <v>539767</v>
      </c>
      <c r="C44" s="28" t="s">
        <v>1058</v>
      </c>
      <c r="D44" s="28" t="s">
        <v>1059</v>
      </c>
      <c r="E44" s="28" t="s">
        <v>542</v>
      </c>
      <c r="F44" s="87">
        <v>63000</v>
      </c>
      <c r="G44" s="29">
        <v>20.05</v>
      </c>
      <c r="H44" s="29" t="s">
        <v>306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44776</v>
      </c>
      <c r="B45" s="29">
        <v>539767</v>
      </c>
      <c r="C45" s="28" t="s">
        <v>1058</v>
      </c>
      <c r="D45" s="28" t="s">
        <v>1060</v>
      </c>
      <c r="E45" s="28" t="s">
        <v>541</v>
      </c>
      <c r="F45" s="87">
        <v>63000</v>
      </c>
      <c r="G45" s="29">
        <v>20.04</v>
      </c>
      <c r="H45" s="29" t="s">
        <v>306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44776</v>
      </c>
      <c r="B46" s="29">
        <v>530557</v>
      </c>
      <c r="C46" s="28" t="s">
        <v>1061</v>
      </c>
      <c r="D46" s="28" t="s">
        <v>1062</v>
      </c>
      <c r="E46" s="28" t="s">
        <v>542</v>
      </c>
      <c r="F46" s="87">
        <v>6650000</v>
      </c>
      <c r="G46" s="29">
        <v>0.86</v>
      </c>
      <c r="H46" s="29" t="s">
        <v>306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44776</v>
      </c>
      <c r="B47" s="29">
        <v>530557</v>
      </c>
      <c r="C47" s="28" t="s">
        <v>1061</v>
      </c>
      <c r="D47" s="28" t="s">
        <v>1063</v>
      </c>
      <c r="E47" s="28" t="s">
        <v>542</v>
      </c>
      <c r="F47" s="87">
        <v>8433100</v>
      </c>
      <c r="G47" s="29">
        <v>0.83</v>
      </c>
      <c r="H47" s="29" t="s">
        <v>306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44776</v>
      </c>
      <c r="B48" s="29">
        <v>535136</v>
      </c>
      <c r="C48" s="28" t="s">
        <v>1064</v>
      </c>
      <c r="D48" s="28" t="s">
        <v>1065</v>
      </c>
      <c r="E48" s="28" t="s">
        <v>542</v>
      </c>
      <c r="F48" s="87">
        <v>65000</v>
      </c>
      <c r="G48" s="29">
        <v>125.55</v>
      </c>
      <c r="H48" s="29" t="s">
        <v>306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44776</v>
      </c>
      <c r="B49" s="29">
        <v>538875</v>
      </c>
      <c r="C49" s="28" t="s">
        <v>1066</v>
      </c>
      <c r="D49" s="28" t="s">
        <v>1063</v>
      </c>
      <c r="E49" s="28" t="s">
        <v>541</v>
      </c>
      <c r="F49" s="87">
        <v>94011</v>
      </c>
      <c r="G49" s="29">
        <v>20.5</v>
      </c>
      <c r="H49" s="29" t="s">
        <v>306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44776</v>
      </c>
      <c r="B50" s="29">
        <v>538875</v>
      </c>
      <c r="C50" s="28" t="s">
        <v>1066</v>
      </c>
      <c r="D50" s="28" t="s">
        <v>1067</v>
      </c>
      <c r="E50" s="28" t="s">
        <v>542</v>
      </c>
      <c r="F50" s="87">
        <v>100000</v>
      </c>
      <c r="G50" s="29">
        <v>20.5</v>
      </c>
      <c r="H50" s="29" t="s">
        <v>306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44776</v>
      </c>
      <c r="B51" s="29">
        <v>543341</v>
      </c>
      <c r="C51" s="28" t="s">
        <v>1068</v>
      </c>
      <c r="D51" s="28" t="s">
        <v>1069</v>
      </c>
      <c r="E51" s="28" t="s">
        <v>542</v>
      </c>
      <c r="F51" s="87">
        <v>26197</v>
      </c>
      <c r="G51" s="29">
        <v>16.13</v>
      </c>
      <c r="H51" s="29" t="s">
        <v>306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44776</v>
      </c>
      <c r="B52" s="29">
        <v>543341</v>
      </c>
      <c r="C52" s="28" t="s">
        <v>1068</v>
      </c>
      <c r="D52" s="28" t="s">
        <v>1069</v>
      </c>
      <c r="E52" s="28" t="s">
        <v>541</v>
      </c>
      <c r="F52" s="87">
        <v>67023</v>
      </c>
      <c r="G52" s="29">
        <v>15.95</v>
      </c>
      <c r="H52" s="29" t="s">
        <v>306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44776</v>
      </c>
      <c r="B53" s="29">
        <v>540693</v>
      </c>
      <c r="C53" s="28" t="s">
        <v>1070</v>
      </c>
      <c r="D53" s="28" t="s">
        <v>1071</v>
      </c>
      <c r="E53" s="28" t="s">
        <v>542</v>
      </c>
      <c r="F53" s="87">
        <v>53622</v>
      </c>
      <c r="G53" s="29">
        <v>238.89</v>
      </c>
      <c r="H53" s="29" t="s">
        <v>306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44776</v>
      </c>
      <c r="B54" s="29">
        <v>540693</v>
      </c>
      <c r="C54" s="28" t="s">
        <v>1070</v>
      </c>
      <c r="D54" s="28" t="s">
        <v>1071</v>
      </c>
      <c r="E54" s="28" t="s">
        <v>541</v>
      </c>
      <c r="F54" s="87">
        <v>1418</v>
      </c>
      <c r="G54" s="29">
        <v>236.25</v>
      </c>
      <c r="H54" s="29" t="s">
        <v>306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44776</v>
      </c>
      <c r="B55" s="29">
        <v>539406</v>
      </c>
      <c r="C55" s="28" t="s">
        <v>1012</v>
      </c>
      <c r="D55" s="28" t="s">
        <v>1072</v>
      </c>
      <c r="E55" s="28" t="s">
        <v>542</v>
      </c>
      <c r="F55" s="87">
        <v>45775</v>
      </c>
      <c r="G55" s="29">
        <v>52.35</v>
      </c>
      <c r="H55" s="29" t="s">
        <v>306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44776</v>
      </c>
      <c r="B56" s="29">
        <v>539406</v>
      </c>
      <c r="C56" s="28" t="s">
        <v>1012</v>
      </c>
      <c r="D56" s="28" t="s">
        <v>1073</v>
      </c>
      <c r="E56" s="28" t="s">
        <v>541</v>
      </c>
      <c r="F56" s="87">
        <v>10000</v>
      </c>
      <c r="G56" s="29">
        <v>52.35</v>
      </c>
      <c r="H56" s="29" t="s">
        <v>306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44776</v>
      </c>
      <c r="B57" s="29">
        <v>539406</v>
      </c>
      <c r="C57" s="28" t="s">
        <v>1012</v>
      </c>
      <c r="D57" s="28" t="s">
        <v>1074</v>
      </c>
      <c r="E57" s="28" t="s">
        <v>541</v>
      </c>
      <c r="F57" s="87">
        <v>35000</v>
      </c>
      <c r="G57" s="29">
        <v>52.35</v>
      </c>
      <c r="H57" s="29" t="s">
        <v>306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44776</v>
      </c>
      <c r="B58" s="29">
        <v>511447</v>
      </c>
      <c r="C58" s="28" t="s">
        <v>1075</v>
      </c>
      <c r="D58" s="28" t="s">
        <v>1076</v>
      </c>
      <c r="E58" s="28" t="s">
        <v>542</v>
      </c>
      <c r="F58" s="87">
        <v>105000</v>
      </c>
      <c r="G58" s="29">
        <v>15.65</v>
      </c>
      <c r="H58" s="29" t="s">
        <v>306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44776</v>
      </c>
      <c r="B59" s="29">
        <v>538569</v>
      </c>
      <c r="C59" s="28" t="s">
        <v>1077</v>
      </c>
      <c r="D59" s="28" t="s">
        <v>1078</v>
      </c>
      <c r="E59" s="28" t="s">
        <v>542</v>
      </c>
      <c r="F59" s="87">
        <v>300000</v>
      </c>
      <c r="G59" s="29">
        <v>2.82</v>
      </c>
      <c r="H59" s="29" t="s">
        <v>306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44776</v>
      </c>
      <c r="B60" s="29">
        <v>543320</v>
      </c>
      <c r="C60" s="28" t="s">
        <v>843</v>
      </c>
      <c r="D60" s="28" t="s">
        <v>1079</v>
      </c>
      <c r="E60" s="28" t="s">
        <v>541</v>
      </c>
      <c r="F60" s="87">
        <v>54438744</v>
      </c>
      <c r="G60" s="29">
        <v>50.26</v>
      </c>
      <c r="H60" s="29" t="s">
        <v>306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44776</v>
      </c>
      <c r="B61" s="29">
        <v>543320</v>
      </c>
      <c r="C61" s="28" t="s">
        <v>843</v>
      </c>
      <c r="D61" s="28" t="s">
        <v>1080</v>
      </c>
      <c r="E61" s="28" t="s">
        <v>542</v>
      </c>
      <c r="F61" s="87">
        <v>45000000</v>
      </c>
      <c r="G61" s="29">
        <v>50.25</v>
      </c>
      <c r="H61" s="29" t="s">
        <v>306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44776</v>
      </c>
      <c r="B62" s="29">
        <v>543320</v>
      </c>
      <c r="C62" s="28" t="s">
        <v>843</v>
      </c>
      <c r="D62" s="28" t="s">
        <v>1081</v>
      </c>
      <c r="E62" s="28" t="s">
        <v>542</v>
      </c>
      <c r="F62" s="87">
        <v>612199100</v>
      </c>
      <c r="G62" s="29">
        <v>50.44</v>
      </c>
      <c r="H62" s="29" t="s">
        <v>306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44776</v>
      </c>
      <c r="B63" s="29" t="s">
        <v>1082</v>
      </c>
      <c r="C63" s="28" t="s">
        <v>1083</v>
      </c>
      <c r="D63" s="28" t="s">
        <v>1084</v>
      </c>
      <c r="E63" s="28" t="s">
        <v>541</v>
      </c>
      <c r="F63" s="87">
        <v>150000</v>
      </c>
      <c r="G63" s="29">
        <v>710.05</v>
      </c>
      <c r="H63" s="29" t="s">
        <v>818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44776</v>
      </c>
      <c r="B64" s="29" t="s">
        <v>989</v>
      </c>
      <c r="C64" s="28" t="s">
        <v>990</v>
      </c>
      <c r="D64" s="28" t="s">
        <v>991</v>
      </c>
      <c r="E64" s="28" t="s">
        <v>541</v>
      </c>
      <c r="F64" s="87">
        <v>100000</v>
      </c>
      <c r="G64" s="29">
        <v>28.9</v>
      </c>
      <c r="H64" s="29" t="s">
        <v>818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44776</v>
      </c>
      <c r="B65" s="29" t="s">
        <v>1085</v>
      </c>
      <c r="C65" s="28" t="s">
        <v>1086</v>
      </c>
      <c r="D65" s="28" t="s">
        <v>1087</v>
      </c>
      <c r="E65" s="28" t="s">
        <v>541</v>
      </c>
      <c r="F65" s="87">
        <v>96202</v>
      </c>
      <c r="G65" s="29">
        <v>54.94</v>
      </c>
      <c r="H65" s="29" t="s">
        <v>818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44776</v>
      </c>
      <c r="B66" s="29" t="s">
        <v>1088</v>
      </c>
      <c r="C66" s="28" t="s">
        <v>1089</v>
      </c>
      <c r="D66" s="28" t="s">
        <v>1090</v>
      </c>
      <c r="E66" s="28" t="s">
        <v>541</v>
      </c>
      <c r="F66" s="87">
        <v>1200</v>
      </c>
      <c r="G66" s="29">
        <v>180.95</v>
      </c>
      <c r="H66" s="29" t="s">
        <v>818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44776</v>
      </c>
      <c r="B67" s="29" t="s">
        <v>1091</v>
      </c>
      <c r="C67" s="28" t="s">
        <v>1092</v>
      </c>
      <c r="D67" s="28" t="s">
        <v>1093</v>
      </c>
      <c r="E67" s="28" t="s">
        <v>541</v>
      </c>
      <c r="F67" s="87">
        <v>472216</v>
      </c>
      <c r="G67" s="29">
        <v>6.23</v>
      </c>
      <c r="H67" s="29" t="s">
        <v>818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44776</v>
      </c>
      <c r="B68" s="29" t="s">
        <v>979</v>
      </c>
      <c r="C68" s="28" t="s">
        <v>980</v>
      </c>
      <c r="D68" s="28" t="s">
        <v>992</v>
      </c>
      <c r="E68" s="28" t="s">
        <v>541</v>
      </c>
      <c r="F68" s="87">
        <v>98800</v>
      </c>
      <c r="G68" s="29">
        <v>50.08</v>
      </c>
      <c r="H68" s="29" t="s">
        <v>818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44776</v>
      </c>
      <c r="B69" s="29" t="s">
        <v>123</v>
      </c>
      <c r="C69" s="28" t="s">
        <v>1094</v>
      </c>
      <c r="D69" s="28" t="s">
        <v>1095</v>
      </c>
      <c r="E69" s="28" t="s">
        <v>541</v>
      </c>
      <c r="F69" s="87">
        <v>4000</v>
      </c>
      <c r="G69" s="29">
        <v>117.6</v>
      </c>
      <c r="H69" s="29" t="s">
        <v>818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44776</v>
      </c>
      <c r="B70" s="29" t="s">
        <v>1096</v>
      </c>
      <c r="C70" s="28" t="s">
        <v>1097</v>
      </c>
      <c r="D70" s="28" t="s">
        <v>1098</v>
      </c>
      <c r="E70" s="28" t="s">
        <v>541</v>
      </c>
      <c r="F70" s="87">
        <v>50663</v>
      </c>
      <c r="G70" s="29">
        <v>43.34</v>
      </c>
      <c r="H70" s="29" t="s">
        <v>818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44776</v>
      </c>
      <c r="B71" s="29" t="s">
        <v>1099</v>
      </c>
      <c r="C71" s="28" t="s">
        <v>1100</v>
      </c>
      <c r="D71" s="28" t="s">
        <v>1101</v>
      </c>
      <c r="E71" s="28" t="s">
        <v>541</v>
      </c>
      <c r="F71" s="87">
        <v>100000</v>
      </c>
      <c r="G71" s="29">
        <v>282.85000000000002</v>
      </c>
      <c r="H71" s="29" t="s">
        <v>818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44776</v>
      </c>
      <c r="B72" s="29" t="s">
        <v>807</v>
      </c>
      <c r="C72" s="28" t="s">
        <v>1013</v>
      </c>
      <c r="D72" s="28" t="s">
        <v>995</v>
      </c>
      <c r="E72" s="28" t="s">
        <v>541</v>
      </c>
      <c r="F72" s="87">
        <v>422037</v>
      </c>
      <c r="G72" s="29">
        <v>692.83</v>
      </c>
      <c r="H72" s="29" t="s">
        <v>818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44776</v>
      </c>
      <c r="B73" s="29" t="s">
        <v>482</v>
      </c>
      <c r="C73" s="28" t="s">
        <v>1102</v>
      </c>
      <c r="D73" s="28" t="s">
        <v>995</v>
      </c>
      <c r="E73" s="28" t="s">
        <v>541</v>
      </c>
      <c r="F73" s="87">
        <v>3423032</v>
      </c>
      <c r="G73" s="29">
        <v>49.8</v>
      </c>
      <c r="H73" s="29" t="s">
        <v>818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44776</v>
      </c>
      <c r="B74" s="29" t="s">
        <v>1014</v>
      </c>
      <c r="C74" s="28" t="s">
        <v>1015</v>
      </c>
      <c r="D74" s="28" t="s">
        <v>1016</v>
      </c>
      <c r="E74" s="28" t="s">
        <v>541</v>
      </c>
      <c r="F74" s="87">
        <v>97942</v>
      </c>
      <c r="G74" s="29">
        <v>83.58</v>
      </c>
      <c r="H74" s="29" t="s">
        <v>818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44776</v>
      </c>
      <c r="B75" s="29" t="s">
        <v>1085</v>
      </c>
      <c r="C75" s="28" t="s">
        <v>1086</v>
      </c>
      <c r="D75" s="28" t="s">
        <v>1087</v>
      </c>
      <c r="E75" s="28" t="s">
        <v>542</v>
      </c>
      <c r="F75" s="87">
        <v>96202</v>
      </c>
      <c r="G75" s="29">
        <v>54.94</v>
      </c>
      <c r="H75" s="29" t="s">
        <v>818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44776</v>
      </c>
      <c r="B76" s="29" t="s">
        <v>1103</v>
      </c>
      <c r="C76" s="28" t="s">
        <v>1104</v>
      </c>
      <c r="D76" s="28" t="s">
        <v>1105</v>
      </c>
      <c r="E76" s="28" t="s">
        <v>542</v>
      </c>
      <c r="F76" s="87">
        <v>801168</v>
      </c>
      <c r="G76" s="29">
        <v>5.59</v>
      </c>
      <c r="H76" s="29" t="s">
        <v>818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44776</v>
      </c>
      <c r="B77" s="29" t="s">
        <v>1088</v>
      </c>
      <c r="C77" s="28" t="s">
        <v>1089</v>
      </c>
      <c r="D77" s="28" t="s">
        <v>1090</v>
      </c>
      <c r="E77" s="28" t="s">
        <v>542</v>
      </c>
      <c r="F77" s="87">
        <v>18000</v>
      </c>
      <c r="G77" s="29">
        <v>182.16</v>
      </c>
      <c r="H77" s="29" t="s">
        <v>818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44776</v>
      </c>
      <c r="B78" s="29" t="s">
        <v>1091</v>
      </c>
      <c r="C78" s="28" t="s">
        <v>1092</v>
      </c>
      <c r="D78" s="28" t="s">
        <v>1093</v>
      </c>
      <c r="E78" s="28" t="s">
        <v>542</v>
      </c>
      <c r="F78" s="87">
        <v>447263</v>
      </c>
      <c r="G78" s="29">
        <v>6.24</v>
      </c>
      <c r="H78" s="29" t="s">
        <v>818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44776</v>
      </c>
      <c r="B79" s="29" t="s">
        <v>344</v>
      </c>
      <c r="C79" s="28" t="s">
        <v>1106</v>
      </c>
      <c r="D79" s="28" t="s">
        <v>1043</v>
      </c>
      <c r="E79" s="28" t="s">
        <v>542</v>
      </c>
      <c r="F79" s="87">
        <v>3163054</v>
      </c>
      <c r="G79" s="29">
        <v>168.02</v>
      </c>
      <c r="H79" s="29" t="s">
        <v>818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44776</v>
      </c>
      <c r="B80" s="29" t="s">
        <v>979</v>
      </c>
      <c r="C80" s="28" t="s">
        <v>980</v>
      </c>
      <c r="D80" s="28" t="s">
        <v>992</v>
      </c>
      <c r="E80" s="28" t="s">
        <v>542</v>
      </c>
      <c r="F80" s="87">
        <v>98800</v>
      </c>
      <c r="G80" s="29">
        <v>50.36</v>
      </c>
      <c r="H80" s="29" t="s">
        <v>818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44776</v>
      </c>
      <c r="B81" s="29" t="s">
        <v>123</v>
      </c>
      <c r="C81" s="28" t="s">
        <v>1094</v>
      </c>
      <c r="D81" s="28" t="s">
        <v>1095</v>
      </c>
      <c r="E81" s="28" t="s">
        <v>542</v>
      </c>
      <c r="F81" s="87">
        <v>2380000</v>
      </c>
      <c r="G81" s="29">
        <v>118.76</v>
      </c>
      <c r="H81" s="29" t="s">
        <v>818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44776</v>
      </c>
      <c r="B82" s="29" t="s">
        <v>1099</v>
      </c>
      <c r="C82" s="28" t="s">
        <v>1100</v>
      </c>
      <c r="D82" s="28" t="s">
        <v>1107</v>
      </c>
      <c r="E82" s="28" t="s">
        <v>542</v>
      </c>
      <c r="F82" s="87">
        <v>215000</v>
      </c>
      <c r="G82" s="29">
        <v>284.32</v>
      </c>
      <c r="H82" s="29" t="s">
        <v>818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44776</v>
      </c>
      <c r="B83" s="29" t="s">
        <v>993</v>
      </c>
      <c r="C83" s="28" t="s">
        <v>994</v>
      </c>
      <c r="D83" s="28" t="s">
        <v>1011</v>
      </c>
      <c r="E83" s="28" t="s">
        <v>542</v>
      </c>
      <c r="F83" s="87">
        <v>370812</v>
      </c>
      <c r="G83" s="29">
        <v>16.809999999999999</v>
      </c>
      <c r="H83" s="29" t="s">
        <v>818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44776</v>
      </c>
      <c r="B84" s="29" t="s">
        <v>807</v>
      </c>
      <c r="C84" s="28" t="s">
        <v>1013</v>
      </c>
      <c r="D84" s="28" t="s">
        <v>995</v>
      </c>
      <c r="E84" s="28" t="s">
        <v>542</v>
      </c>
      <c r="F84" s="87">
        <v>422037</v>
      </c>
      <c r="G84" s="29">
        <v>693.37</v>
      </c>
      <c r="H84" s="29" t="s">
        <v>818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44776</v>
      </c>
      <c r="B85" s="29" t="s">
        <v>482</v>
      </c>
      <c r="C85" s="28" t="s">
        <v>1102</v>
      </c>
      <c r="D85" s="28" t="s">
        <v>995</v>
      </c>
      <c r="E85" s="28" t="s">
        <v>542</v>
      </c>
      <c r="F85" s="87">
        <v>3423032</v>
      </c>
      <c r="G85" s="29">
        <v>49.9</v>
      </c>
      <c r="H85" s="29" t="s">
        <v>818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44776</v>
      </c>
      <c r="B86" s="29" t="s">
        <v>1014</v>
      </c>
      <c r="C86" s="28" t="s">
        <v>1015</v>
      </c>
      <c r="D86" s="28" t="s">
        <v>1016</v>
      </c>
      <c r="E86" s="28" t="s">
        <v>542</v>
      </c>
      <c r="F86" s="87">
        <v>97942</v>
      </c>
      <c r="G86" s="29">
        <v>84.06</v>
      </c>
      <c r="H86" s="29" t="s">
        <v>818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/>
      <c r="B87" s="29"/>
      <c r="C87" s="28"/>
      <c r="D87" s="28"/>
      <c r="E87" s="28"/>
      <c r="F87" s="87"/>
      <c r="G87" s="29"/>
      <c r="H87" s="29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/>
      <c r="B88" s="29"/>
      <c r="C88" s="28"/>
      <c r="D88" s="28"/>
      <c r="E88" s="28"/>
      <c r="F88" s="87"/>
      <c r="G88" s="29"/>
      <c r="H88" s="29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/>
      <c r="B89" s="29"/>
      <c r="C89" s="28"/>
      <c r="D89" s="28"/>
      <c r="E89" s="28"/>
      <c r="F89" s="87"/>
      <c r="G89" s="29"/>
      <c r="H89" s="29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/>
      <c r="B90" s="29"/>
      <c r="C90" s="28"/>
      <c r="D90" s="28"/>
      <c r="E90" s="28"/>
      <c r="F90" s="87"/>
      <c r="G90" s="29"/>
      <c r="H90" s="29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/>
      <c r="B91" s="29"/>
      <c r="C91" s="28"/>
      <c r="D91" s="28"/>
      <c r="E91" s="28"/>
      <c r="F91" s="87"/>
      <c r="G91" s="29"/>
      <c r="H91" s="29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/>
      <c r="B92" s="29"/>
      <c r="C92" s="28"/>
      <c r="D92" s="28"/>
      <c r="E92" s="28"/>
      <c r="F92" s="87"/>
      <c r="G92" s="29"/>
      <c r="H92" s="29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68"/>
  <sheetViews>
    <sheetView zoomScale="85" zoomScaleNormal="85" workbookViewId="0">
      <selection activeCell="I18" sqref="I1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8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2" t="s">
        <v>987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44777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4" t="s">
        <v>543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5" t="s">
        <v>16</v>
      </c>
      <c r="B9" s="96" t="s">
        <v>533</v>
      </c>
      <c r="C9" s="96"/>
      <c r="D9" s="97" t="s">
        <v>544</v>
      </c>
      <c r="E9" s="96" t="s">
        <v>545</v>
      </c>
      <c r="F9" s="96" t="s">
        <v>546</v>
      </c>
      <c r="G9" s="96" t="s">
        <v>547</v>
      </c>
      <c r="H9" s="96" t="s">
        <v>548</v>
      </c>
      <c r="I9" s="96" t="s">
        <v>549</v>
      </c>
      <c r="J9" s="95" t="s">
        <v>550</v>
      </c>
      <c r="K9" s="96" t="s">
        <v>551</v>
      </c>
      <c r="L9" s="98" t="s">
        <v>552</v>
      </c>
      <c r="M9" s="98" t="s">
        <v>553</v>
      </c>
      <c r="N9" s="96" t="s">
        <v>554</v>
      </c>
      <c r="O9" s="97" t="s">
        <v>555</v>
      </c>
      <c r="P9" s="96" t="s">
        <v>786</v>
      </c>
      <c r="Q9" s="1"/>
      <c r="R9" s="6"/>
      <c r="S9" s="1"/>
      <c r="T9" s="1"/>
      <c r="U9" s="1"/>
      <c r="V9" s="1"/>
      <c r="W9" s="1"/>
      <c r="X9" s="1"/>
    </row>
    <row r="10" spans="1:56" s="220" customFormat="1" ht="13.9" customHeight="1">
      <c r="A10" s="224">
        <v>1</v>
      </c>
      <c r="B10" s="221">
        <v>44700</v>
      </c>
      <c r="C10" s="289"/>
      <c r="D10" s="286" t="s">
        <v>75</v>
      </c>
      <c r="E10" s="287" t="s">
        <v>558</v>
      </c>
      <c r="F10" s="224">
        <v>681</v>
      </c>
      <c r="G10" s="224">
        <v>635</v>
      </c>
      <c r="H10" s="224"/>
      <c r="I10" s="288" t="s">
        <v>832</v>
      </c>
      <c r="J10" s="293" t="s">
        <v>559</v>
      </c>
      <c r="K10" s="255"/>
      <c r="L10" s="256"/>
      <c r="M10" s="257"/>
      <c r="N10" s="255"/>
      <c r="O10" s="278"/>
      <c r="P10" s="255">
        <f>VLOOKUP(D10,'MidCap Intra'!B36:C587,2,0)</f>
        <v>693.15</v>
      </c>
      <c r="Q10" s="219"/>
      <c r="R10" s="219" t="s">
        <v>557</v>
      </c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</row>
    <row r="11" spans="1:56" s="220" customFormat="1" ht="13.9" customHeight="1">
      <c r="A11" s="329">
        <v>2</v>
      </c>
      <c r="B11" s="355">
        <v>44748</v>
      </c>
      <c r="C11" s="356"/>
      <c r="D11" s="357" t="s">
        <v>465</v>
      </c>
      <c r="E11" s="358" t="s">
        <v>828</v>
      </c>
      <c r="F11" s="329">
        <v>121.4</v>
      </c>
      <c r="G11" s="329">
        <v>113.4</v>
      </c>
      <c r="H11" s="329">
        <v>128.5</v>
      </c>
      <c r="I11" s="359" t="s">
        <v>918</v>
      </c>
      <c r="J11" s="335" t="s">
        <v>981</v>
      </c>
      <c r="K11" s="335">
        <f t="shared" ref="K11" si="0">H11-F11</f>
        <v>7.0999999999999943</v>
      </c>
      <c r="L11" s="336">
        <f t="shared" ref="L11" si="1">(F11*-0.7)/100</f>
        <v>-0.8498</v>
      </c>
      <c r="M11" s="337">
        <f t="shared" ref="M11" si="2">(K11+L11)/F11</f>
        <v>5.1484349258649045E-2</v>
      </c>
      <c r="N11" s="310" t="s">
        <v>556</v>
      </c>
      <c r="O11" s="330">
        <v>44774</v>
      </c>
      <c r="P11" s="310"/>
      <c r="Q11" s="219"/>
      <c r="R11" s="219" t="s">
        <v>557</v>
      </c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</row>
    <row r="12" spans="1:56" s="220" customFormat="1" ht="13.9" customHeight="1">
      <c r="A12" s="224">
        <v>3</v>
      </c>
      <c r="B12" s="221">
        <v>44755</v>
      </c>
      <c r="C12" s="289"/>
      <c r="D12" s="286" t="s">
        <v>135</v>
      </c>
      <c r="E12" s="287" t="s">
        <v>558</v>
      </c>
      <c r="F12" s="224" t="s">
        <v>914</v>
      </c>
      <c r="G12" s="224">
        <v>67</v>
      </c>
      <c r="H12" s="224"/>
      <c r="I12" s="288" t="s">
        <v>915</v>
      </c>
      <c r="J12" s="255" t="s">
        <v>559</v>
      </c>
      <c r="K12" s="255"/>
      <c r="L12" s="256"/>
      <c r="M12" s="257"/>
      <c r="N12" s="255"/>
      <c r="O12" s="278"/>
      <c r="P12" s="255">
        <f>VLOOKUP(D12,'MidCap Intra'!B52:C603,2,0)</f>
        <v>71</v>
      </c>
      <c r="Q12" s="219"/>
      <c r="R12" s="219" t="s">
        <v>557</v>
      </c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</row>
    <row r="13" spans="1:56" s="220" customFormat="1" ht="13.9" customHeight="1">
      <c r="A13" s="380">
        <v>4</v>
      </c>
      <c r="B13" s="381">
        <v>44768</v>
      </c>
      <c r="C13" s="382"/>
      <c r="D13" s="383" t="s">
        <v>503</v>
      </c>
      <c r="E13" s="384" t="s">
        <v>558</v>
      </c>
      <c r="F13" s="380">
        <v>1030</v>
      </c>
      <c r="G13" s="380">
        <v>970</v>
      </c>
      <c r="H13" s="380">
        <v>1075</v>
      </c>
      <c r="I13" s="385" t="s">
        <v>838</v>
      </c>
      <c r="J13" s="386" t="s">
        <v>1030</v>
      </c>
      <c r="K13" s="386">
        <f t="shared" ref="K13" si="3">H13-F13</f>
        <v>45</v>
      </c>
      <c r="L13" s="387">
        <f t="shared" ref="L13" si="4">(F13*-0.7)/100</f>
        <v>-7.21</v>
      </c>
      <c r="M13" s="388">
        <f t="shared" ref="M13" si="5">(K13+L13)/F13</f>
        <v>3.6689320388349517E-2</v>
      </c>
      <c r="N13" s="389" t="s">
        <v>556</v>
      </c>
      <c r="O13" s="390">
        <v>44776</v>
      </c>
      <c r="P13" s="389"/>
      <c r="Q13" s="219"/>
      <c r="R13" s="219" t="s">
        <v>557</v>
      </c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</row>
    <row r="14" spans="1:56" s="259" customFormat="1" ht="13.9" customHeight="1">
      <c r="A14" s="317">
        <v>5</v>
      </c>
      <c r="B14" s="314">
        <v>44770</v>
      </c>
      <c r="C14" s="325"/>
      <c r="D14" s="326" t="s">
        <v>827</v>
      </c>
      <c r="E14" s="327" t="s">
        <v>558</v>
      </c>
      <c r="F14" s="317" t="s">
        <v>962</v>
      </c>
      <c r="G14" s="317">
        <v>329</v>
      </c>
      <c r="H14" s="317"/>
      <c r="I14" s="328" t="s">
        <v>963</v>
      </c>
      <c r="J14" s="318" t="s">
        <v>559</v>
      </c>
      <c r="K14" s="318"/>
      <c r="L14" s="319"/>
      <c r="M14" s="320"/>
      <c r="N14" s="318"/>
      <c r="O14" s="321"/>
      <c r="P14" s="255">
        <f>VLOOKUP(D14,'MidCap Intra'!B54:C605,2,0)</f>
        <v>346.45</v>
      </c>
      <c r="Q14" s="219"/>
      <c r="R14" s="219" t="s">
        <v>830</v>
      </c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</row>
    <row r="15" spans="1:56" ht="13.9" customHeight="1">
      <c r="A15" s="317"/>
      <c r="B15" s="314"/>
      <c r="C15" s="325"/>
      <c r="D15" s="326"/>
      <c r="E15" s="327"/>
      <c r="F15" s="317"/>
      <c r="G15" s="317"/>
      <c r="H15" s="317"/>
      <c r="I15" s="328"/>
      <c r="J15" s="318"/>
      <c r="K15" s="318"/>
      <c r="L15" s="319"/>
      <c r="M15" s="320"/>
      <c r="N15" s="318"/>
      <c r="O15" s="321"/>
      <c r="P15" s="3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</row>
    <row r="16" spans="1:56" ht="14.25" customHeight="1">
      <c r="A16" s="99"/>
      <c r="B16" s="100"/>
      <c r="C16" s="101"/>
      <c r="D16" s="102"/>
      <c r="E16" s="103"/>
      <c r="F16" s="103"/>
      <c r="H16" s="103"/>
      <c r="I16" s="104"/>
      <c r="J16" s="105"/>
      <c r="K16" s="105"/>
      <c r="L16" s="106"/>
      <c r="M16" s="107"/>
      <c r="N16" s="108"/>
      <c r="O16" s="109"/>
      <c r="P16" s="110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</row>
    <row r="17" spans="1:38" ht="14.25" customHeight="1">
      <c r="A17" s="99"/>
      <c r="B17" s="100"/>
      <c r="C17" s="101"/>
      <c r="D17" s="102"/>
      <c r="E17" s="103"/>
      <c r="F17" s="103"/>
      <c r="G17" s="99"/>
      <c r="H17" s="103"/>
      <c r="I17" s="104"/>
      <c r="J17" s="105"/>
      <c r="K17" s="105"/>
      <c r="L17" s="106"/>
      <c r="M17" s="107"/>
      <c r="N17" s="108"/>
      <c r="O17" s="109"/>
      <c r="P17" s="110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2" customHeight="1">
      <c r="A18" s="111" t="s">
        <v>560</v>
      </c>
      <c r="B18" s="112"/>
      <c r="C18" s="113"/>
      <c r="D18" s="114"/>
      <c r="E18" s="115"/>
      <c r="F18" s="115"/>
      <c r="G18" s="115"/>
      <c r="H18" s="115"/>
      <c r="I18" s="115"/>
      <c r="J18" s="116"/>
      <c r="K18" s="115"/>
      <c r="L18" s="117"/>
      <c r="M18" s="56"/>
      <c r="N18" s="116"/>
      <c r="O18" s="113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2" customHeight="1">
      <c r="A19" s="118" t="s">
        <v>561</v>
      </c>
      <c r="B19" s="111"/>
      <c r="C19" s="111"/>
      <c r="D19" s="111"/>
      <c r="E19" s="41"/>
      <c r="F19" s="119" t="s">
        <v>562</v>
      </c>
      <c r="G19" s="6"/>
      <c r="H19" s="6"/>
      <c r="I19" s="6"/>
      <c r="J19" s="120"/>
      <c r="K19" s="121"/>
      <c r="L19" s="121"/>
      <c r="M19" s="122"/>
      <c r="N19" s="1"/>
      <c r="O19" s="123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" customHeight="1">
      <c r="A20" s="111" t="s">
        <v>563</v>
      </c>
      <c r="B20" s="111"/>
      <c r="C20" s="111"/>
      <c r="D20" s="111" t="s">
        <v>817</v>
      </c>
      <c r="E20" s="6"/>
      <c r="F20" s="119" t="s">
        <v>564</v>
      </c>
      <c r="G20" s="6"/>
      <c r="H20" s="6"/>
      <c r="I20" s="6"/>
      <c r="J20" s="120"/>
      <c r="K20" s="121"/>
      <c r="L20" s="121"/>
      <c r="M20" s="122"/>
      <c r="N20" s="1"/>
      <c r="O20" s="123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2" customHeight="1">
      <c r="A21" s="111"/>
      <c r="B21" s="111"/>
      <c r="C21" s="111"/>
      <c r="D21" s="111"/>
      <c r="E21" s="6"/>
      <c r="F21" s="6"/>
      <c r="G21" s="6"/>
      <c r="H21" s="6"/>
      <c r="I21" s="6"/>
      <c r="J21" s="124"/>
      <c r="K21" s="121"/>
      <c r="L21" s="121"/>
      <c r="M21" s="6"/>
      <c r="N21" s="125"/>
      <c r="O21" s="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.75" customHeight="1">
      <c r="A22" s="1"/>
      <c r="B22" s="126" t="s">
        <v>565</v>
      </c>
      <c r="C22" s="126"/>
      <c r="D22" s="126"/>
      <c r="E22" s="126"/>
      <c r="F22" s="127"/>
      <c r="G22" s="6"/>
      <c r="H22" s="6"/>
      <c r="I22" s="128"/>
      <c r="J22" s="129"/>
      <c r="K22" s="130"/>
      <c r="L22" s="129"/>
      <c r="M22" s="6"/>
      <c r="N22" s="1"/>
      <c r="O22" s="1"/>
      <c r="P22" s="1"/>
      <c r="R22" s="56"/>
      <c r="S22" s="1"/>
      <c r="T22" s="1"/>
      <c r="U22" s="1"/>
      <c r="V22" s="1"/>
      <c r="W22" s="1"/>
      <c r="X22" s="1"/>
      <c r="Y22" s="1"/>
      <c r="Z22" s="1"/>
    </row>
    <row r="23" spans="1:38" ht="38.25" customHeight="1">
      <c r="A23" s="95" t="s">
        <v>16</v>
      </c>
      <c r="B23" s="96" t="s">
        <v>533</v>
      </c>
      <c r="C23" s="98"/>
      <c r="D23" s="97" t="s">
        <v>544</v>
      </c>
      <c r="E23" s="96" t="s">
        <v>545</v>
      </c>
      <c r="F23" s="96" t="s">
        <v>546</v>
      </c>
      <c r="G23" s="96" t="s">
        <v>566</v>
      </c>
      <c r="H23" s="96" t="s">
        <v>548</v>
      </c>
      <c r="I23" s="96" t="s">
        <v>549</v>
      </c>
      <c r="J23" s="96" t="s">
        <v>550</v>
      </c>
      <c r="K23" s="96" t="s">
        <v>567</v>
      </c>
      <c r="L23" s="132" t="s">
        <v>552</v>
      </c>
      <c r="M23" s="98" t="s">
        <v>553</v>
      </c>
      <c r="N23" s="95" t="s">
        <v>554</v>
      </c>
      <c r="O23" s="261" t="s">
        <v>555</v>
      </c>
      <c r="P23" s="243"/>
      <c r="Q23" s="1"/>
      <c r="R23" s="258"/>
      <c r="S23" s="258"/>
      <c r="T23" s="258"/>
      <c r="U23" s="252"/>
      <c r="V23" s="252"/>
      <c r="W23" s="252"/>
      <c r="X23" s="252"/>
      <c r="Y23" s="252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s="333" customFormat="1" ht="15" customHeight="1">
      <c r="A24" s="373">
        <v>1</v>
      </c>
      <c r="B24" s="340">
        <v>44771</v>
      </c>
      <c r="C24" s="374"/>
      <c r="D24" s="375" t="s">
        <v>270</v>
      </c>
      <c r="E24" s="306" t="s">
        <v>558</v>
      </c>
      <c r="F24" s="306">
        <v>2305</v>
      </c>
      <c r="G24" s="306">
        <v>2240</v>
      </c>
      <c r="H24" s="306">
        <v>2368</v>
      </c>
      <c r="I24" s="306" t="s">
        <v>976</v>
      </c>
      <c r="J24" s="335" t="s">
        <v>997</v>
      </c>
      <c r="K24" s="335">
        <f t="shared" ref="K24" si="6">H24-F24</f>
        <v>63</v>
      </c>
      <c r="L24" s="336">
        <f t="shared" ref="L24" si="7">(F24*-0.7)/100</f>
        <v>-16.135000000000002</v>
      </c>
      <c r="M24" s="337">
        <f t="shared" ref="M24" si="8">(K24+L24)/F24</f>
        <v>2.0331887201735354E-2</v>
      </c>
      <c r="N24" s="310" t="s">
        <v>556</v>
      </c>
      <c r="O24" s="330">
        <v>44775</v>
      </c>
      <c r="P24" s="243"/>
      <c r="Q24" s="259"/>
      <c r="R24" s="260" t="s">
        <v>557</v>
      </c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322"/>
      <c r="AJ24" s="323"/>
      <c r="AK24" s="332"/>
      <c r="AL24" s="332"/>
    </row>
    <row r="25" spans="1:38" s="333" customFormat="1" ht="15" customHeight="1">
      <c r="A25" s="376">
        <v>2</v>
      </c>
      <c r="B25" s="334">
        <v>44775</v>
      </c>
      <c r="C25" s="377"/>
      <c r="D25" s="378" t="s">
        <v>465</v>
      </c>
      <c r="E25" s="329" t="s">
        <v>558</v>
      </c>
      <c r="F25" s="329">
        <v>128</v>
      </c>
      <c r="G25" s="329">
        <v>123</v>
      </c>
      <c r="H25" s="329">
        <v>131.25</v>
      </c>
      <c r="I25" s="329" t="s">
        <v>996</v>
      </c>
      <c r="J25" s="335" t="s">
        <v>998</v>
      </c>
      <c r="K25" s="335">
        <f t="shared" ref="K25" si="9">H25-F25</f>
        <v>3.25</v>
      </c>
      <c r="L25" s="336">
        <f>(F25*-0.07)/100</f>
        <v>-8.9600000000000013E-2</v>
      </c>
      <c r="M25" s="337">
        <f t="shared" ref="M25" si="10">(K25+L25)/F25</f>
        <v>2.4690625000000001E-2</v>
      </c>
      <c r="N25" s="310" t="s">
        <v>556</v>
      </c>
      <c r="O25" s="330">
        <v>44775</v>
      </c>
      <c r="P25" s="243"/>
      <c r="Q25" s="259"/>
      <c r="R25" s="260" t="s">
        <v>557</v>
      </c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322"/>
      <c r="AJ25" s="323"/>
      <c r="AK25" s="332"/>
      <c r="AL25" s="332"/>
    </row>
    <row r="26" spans="1:38" s="333" customFormat="1" ht="15" customHeight="1">
      <c r="A26" s="313">
        <v>3</v>
      </c>
      <c r="B26" s="331">
        <v>44775</v>
      </c>
      <c r="C26" s="315"/>
      <c r="D26" s="316" t="s">
        <v>1001</v>
      </c>
      <c r="E26" s="368" t="s">
        <v>558</v>
      </c>
      <c r="F26" s="368" t="s">
        <v>999</v>
      </c>
      <c r="G26" s="368">
        <v>2330</v>
      </c>
      <c r="H26" s="368"/>
      <c r="I26" s="368" t="s">
        <v>1000</v>
      </c>
      <c r="J26" s="255" t="s">
        <v>559</v>
      </c>
      <c r="K26" s="255"/>
      <c r="L26" s="256"/>
      <c r="M26" s="257"/>
      <c r="N26" s="255"/>
      <c r="O26" s="221"/>
      <c r="P26" s="243"/>
      <c r="Q26" s="259"/>
      <c r="R26" s="260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322"/>
      <c r="AJ26" s="323"/>
      <c r="AK26" s="332"/>
      <c r="AL26" s="332"/>
    </row>
    <row r="27" spans="1:38" s="333" customFormat="1" ht="15" customHeight="1">
      <c r="A27" s="313">
        <v>4</v>
      </c>
      <c r="B27" s="331">
        <v>44775</v>
      </c>
      <c r="C27" s="315"/>
      <c r="D27" s="316" t="s">
        <v>117</v>
      </c>
      <c r="E27" s="368" t="s">
        <v>558</v>
      </c>
      <c r="F27" s="368" t="s">
        <v>1002</v>
      </c>
      <c r="G27" s="368">
        <v>519</v>
      </c>
      <c r="H27" s="368"/>
      <c r="I27" s="368" t="s">
        <v>1003</v>
      </c>
      <c r="J27" s="255" t="s">
        <v>559</v>
      </c>
      <c r="K27" s="255"/>
      <c r="L27" s="256"/>
      <c r="M27" s="257"/>
      <c r="N27" s="255"/>
      <c r="O27" s="221"/>
      <c r="P27" s="243"/>
      <c r="Q27" s="259"/>
      <c r="R27" s="260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322"/>
      <c r="AJ27" s="323"/>
      <c r="AK27" s="332"/>
      <c r="AL27" s="332"/>
    </row>
    <row r="28" spans="1:38" s="333" customFormat="1" ht="15" customHeight="1">
      <c r="A28" s="313"/>
      <c r="B28" s="331"/>
      <c r="C28" s="315"/>
      <c r="D28" s="316"/>
      <c r="E28" s="368"/>
      <c r="F28" s="368"/>
      <c r="G28" s="368"/>
      <c r="H28" s="368"/>
      <c r="I28" s="368"/>
      <c r="J28" s="255"/>
      <c r="K28" s="255"/>
      <c r="L28" s="256"/>
      <c r="M28" s="257"/>
      <c r="N28" s="255"/>
      <c r="O28" s="221"/>
      <c r="P28" s="243"/>
      <c r="Q28" s="259"/>
      <c r="R28" s="260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322"/>
      <c r="AJ28" s="323"/>
      <c r="AK28" s="332"/>
      <c r="AL28" s="332"/>
    </row>
    <row r="29" spans="1:38" s="324" customFormat="1" ht="15" customHeight="1">
      <c r="A29" s="313"/>
      <c r="B29" s="314"/>
      <c r="C29" s="315"/>
      <c r="D29" s="316"/>
      <c r="E29" s="317"/>
      <c r="F29" s="317"/>
      <c r="G29" s="317"/>
      <c r="H29" s="317"/>
      <c r="I29" s="317"/>
      <c r="J29" s="255"/>
      <c r="K29" s="255"/>
      <c r="L29" s="256"/>
      <c r="M29" s="257"/>
      <c r="N29" s="255"/>
      <c r="O29" s="278"/>
      <c r="P29" s="243"/>
      <c r="Q29" s="259"/>
      <c r="R29" s="260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322"/>
      <c r="AJ29" s="323"/>
      <c r="AK29" s="323"/>
      <c r="AL29" s="323"/>
    </row>
    <row r="30" spans="1:38" ht="15" customHeight="1">
      <c r="A30" s="262"/>
      <c r="B30" s="263"/>
      <c r="C30" s="264"/>
      <c r="D30" s="265"/>
      <c r="E30" s="266"/>
      <c r="F30" s="266"/>
      <c r="G30" s="266"/>
      <c r="H30" s="266"/>
      <c r="I30" s="266"/>
      <c r="J30" s="267"/>
      <c r="K30" s="267"/>
      <c r="L30" s="268"/>
      <c r="M30" s="269"/>
      <c r="N30" s="267"/>
      <c r="O30" s="270"/>
      <c r="P30" s="243"/>
      <c r="Q30" s="259"/>
      <c r="R30" s="260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1"/>
      <c r="AI30" s="1"/>
      <c r="AJ30" s="1"/>
      <c r="AK30" s="1"/>
      <c r="AL30" s="1"/>
    </row>
    <row r="31" spans="1:38" ht="44.25" customHeight="1">
      <c r="A31" s="111" t="s">
        <v>560</v>
      </c>
      <c r="B31" s="133"/>
      <c r="C31" s="133"/>
      <c r="D31" s="1"/>
      <c r="E31" s="6"/>
      <c r="F31" s="6"/>
      <c r="G31" s="6"/>
      <c r="H31" s="6" t="s">
        <v>572</v>
      </c>
      <c r="I31" s="6"/>
      <c r="J31" s="6"/>
      <c r="K31" s="107"/>
      <c r="L31" s="135"/>
      <c r="M31" s="107"/>
      <c r="N31" s="108"/>
      <c r="O31" s="107"/>
      <c r="P31" s="1"/>
      <c r="Q31" s="1"/>
      <c r="R31" s="6"/>
      <c r="S31" s="1"/>
      <c r="T31" s="1"/>
      <c r="U31" s="1"/>
      <c r="V31" s="1"/>
      <c r="W31" s="1"/>
      <c r="X31" s="1"/>
      <c r="Y31" s="1"/>
      <c r="Z31" s="1"/>
      <c r="AA31" s="1"/>
      <c r="AB31" s="1"/>
      <c r="AC31" s="254"/>
      <c r="AD31" s="254"/>
      <c r="AE31" s="254"/>
      <c r="AF31" s="254"/>
      <c r="AG31" s="254"/>
      <c r="AH31" s="254"/>
    </row>
    <row r="32" spans="1:38" ht="12.75" customHeight="1">
      <c r="A32" s="118" t="s">
        <v>561</v>
      </c>
      <c r="B32" s="111"/>
      <c r="C32" s="111"/>
      <c r="D32" s="111"/>
      <c r="E32" s="41"/>
      <c r="F32" s="119" t="s">
        <v>562</v>
      </c>
      <c r="G32" s="56"/>
      <c r="H32" s="41"/>
      <c r="I32" s="56"/>
      <c r="J32" s="6"/>
      <c r="K32" s="136"/>
      <c r="L32" s="137"/>
      <c r="M32" s="6"/>
      <c r="N32" s="101"/>
      <c r="O32" s="138"/>
      <c r="P32" s="41"/>
      <c r="Q32" s="41"/>
      <c r="R32" s="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4.25" customHeight="1">
      <c r="A33" s="118"/>
      <c r="B33" s="111"/>
      <c r="C33" s="111"/>
      <c r="D33" s="111"/>
      <c r="E33" s="6"/>
      <c r="F33" s="119" t="s">
        <v>564</v>
      </c>
      <c r="G33" s="56"/>
      <c r="H33" s="41"/>
      <c r="I33" s="56"/>
      <c r="J33" s="6"/>
      <c r="K33" s="136"/>
      <c r="L33" s="137"/>
      <c r="M33" s="6"/>
      <c r="N33" s="101"/>
      <c r="O33" s="138"/>
      <c r="P33" s="41"/>
      <c r="Q33" s="41"/>
      <c r="R33" s="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4.25" customHeight="1">
      <c r="A34" s="111"/>
      <c r="B34" s="111"/>
      <c r="C34" s="111"/>
      <c r="D34" s="111"/>
      <c r="E34" s="6"/>
      <c r="F34" s="6"/>
      <c r="G34" s="6"/>
      <c r="H34" s="6"/>
      <c r="I34" s="6"/>
      <c r="J34" s="124"/>
      <c r="K34" s="121"/>
      <c r="L34" s="122"/>
      <c r="M34" s="6"/>
      <c r="N34" s="125"/>
      <c r="O34" s="1"/>
      <c r="P34" s="41"/>
      <c r="Q34" s="41"/>
      <c r="R34" s="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39" t="s">
        <v>573</v>
      </c>
      <c r="B35" s="139"/>
      <c r="C35" s="139"/>
      <c r="D35" s="139"/>
      <c r="E35" s="6"/>
      <c r="F35" s="6"/>
      <c r="G35" s="6"/>
      <c r="H35" s="6"/>
      <c r="I35" s="6"/>
      <c r="J35" s="6"/>
      <c r="K35" s="6"/>
      <c r="L35" s="6"/>
      <c r="M35" s="6"/>
      <c r="N35" s="6"/>
      <c r="O35" s="2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38.25" customHeight="1">
      <c r="A36" s="96" t="s">
        <v>16</v>
      </c>
      <c r="B36" s="96" t="s">
        <v>533</v>
      </c>
      <c r="C36" s="96"/>
      <c r="D36" s="97" t="s">
        <v>544</v>
      </c>
      <c r="E36" s="96" t="s">
        <v>545</v>
      </c>
      <c r="F36" s="96" t="s">
        <v>546</v>
      </c>
      <c r="G36" s="96" t="s">
        <v>566</v>
      </c>
      <c r="H36" s="96" t="s">
        <v>548</v>
      </c>
      <c r="I36" s="96" t="s">
        <v>549</v>
      </c>
      <c r="J36" s="95" t="s">
        <v>550</v>
      </c>
      <c r="K36" s="140" t="s">
        <v>574</v>
      </c>
      <c r="L36" s="98" t="s">
        <v>552</v>
      </c>
      <c r="M36" s="140" t="s">
        <v>575</v>
      </c>
      <c r="N36" s="96" t="s">
        <v>576</v>
      </c>
      <c r="O36" s="95" t="s">
        <v>554</v>
      </c>
      <c r="P36" s="97" t="s">
        <v>555</v>
      </c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s="220" customFormat="1" ht="13.15" hidden="1" customHeight="1">
      <c r="A37" s="306">
        <v>1</v>
      </c>
      <c r="B37" s="305">
        <v>44739</v>
      </c>
      <c r="C37" s="307"/>
      <c r="D37" s="308" t="s">
        <v>836</v>
      </c>
      <c r="E37" s="306" t="s">
        <v>558</v>
      </c>
      <c r="F37" s="306">
        <v>2140</v>
      </c>
      <c r="G37" s="306">
        <v>2090</v>
      </c>
      <c r="H37" s="309">
        <v>2170</v>
      </c>
      <c r="I37" s="309" t="s">
        <v>837</v>
      </c>
      <c r="J37" s="310" t="s">
        <v>571</v>
      </c>
      <c r="K37" s="309">
        <f t="shared" ref="K37" si="11">H37-F37</f>
        <v>30</v>
      </c>
      <c r="L37" s="311">
        <f t="shared" ref="L37" si="12">(H37*N37)*0.07%</f>
        <v>379.75000000000006</v>
      </c>
      <c r="M37" s="312">
        <f t="shared" ref="M37" si="13">(K37*N37)-L37</f>
        <v>7120.25</v>
      </c>
      <c r="N37" s="309">
        <v>250</v>
      </c>
      <c r="O37" s="310" t="s">
        <v>556</v>
      </c>
      <c r="P37" s="305">
        <v>44743</v>
      </c>
      <c r="Q37" s="222"/>
      <c r="R37" s="226" t="s">
        <v>557</v>
      </c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66"/>
      <c r="AG37" s="263"/>
      <c r="AH37" s="222"/>
      <c r="AI37" s="222"/>
      <c r="AJ37" s="266"/>
      <c r="AK37" s="266"/>
      <c r="AL37" s="266"/>
    </row>
    <row r="38" spans="1:38" s="220" customFormat="1" ht="13.15" hidden="1" customHeight="1">
      <c r="A38" s="306">
        <v>2</v>
      </c>
      <c r="B38" s="305">
        <v>44742</v>
      </c>
      <c r="C38" s="308"/>
      <c r="D38" s="308" t="s">
        <v>872</v>
      </c>
      <c r="E38" s="306" t="s">
        <v>558</v>
      </c>
      <c r="F38" s="306">
        <v>3720</v>
      </c>
      <c r="G38" s="306">
        <v>3620</v>
      </c>
      <c r="H38" s="309">
        <v>3780</v>
      </c>
      <c r="I38" s="309" t="s">
        <v>873</v>
      </c>
      <c r="J38" s="310" t="s">
        <v>764</v>
      </c>
      <c r="K38" s="309">
        <f t="shared" ref="K38" si="14">H38-F38</f>
        <v>60</v>
      </c>
      <c r="L38" s="311">
        <f t="shared" ref="L38" si="15">(H38*N38)*0.07%</f>
        <v>463.05000000000007</v>
      </c>
      <c r="M38" s="312">
        <f t="shared" ref="M38" si="16">(K38*N38)-L38</f>
        <v>10036.950000000001</v>
      </c>
      <c r="N38" s="309">
        <v>175</v>
      </c>
      <c r="O38" s="310" t="s">
        <v>556</v>
      </c>
      <c r="P38" s="305">
        <v>44746</v>
      </c>
      <c r="Q38" s="222"/>
      <c r="R38" s="226" t="s">
        <v>830</v>
      </c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66"/>
      <c r="AG38" s="263"/>
      <c r="AH38" s="222"/>
      <c r="AI38" s="222"/>
      <c r="AJ38" s="266"/>
      <c r="AK38" s="266"/>
      <c r="AL38" s="266"/>
    </row>
    <row r="39" spans="1:38" s="220" customFormat="1" ht="13.15" hidden="1" customHeight="1">
      <c r="A39" s="306">
        <v>3</v>
      </c>
      <c r="B39" s="305">
        <v>44742</v>
      </c>
      <c r="C39" s="308"/>
      <c r="D39" s="308" t="s">
        <v>835</v>
      </c>
      <c r="E39" s="306" t="s">
        <v>558</v>
      </c>
      <c r="F39" s="306">
        <v>1488</v>
      </c>
      <c r="G39" s="306">
        <v>1450</v>
      </c>
      <c r="H39" s="309">
        <v>1512</v>
      </c>
      <c r="I39" s="309" t="s">
        <v>874</v>
      </c>
      <c r="J39" s="310" t="s">
        <v>876</v>
      </c>
      <c r="K39" s="309">
        <f t="shared" ref="K39:K40" si="17">H39-F39</f>
        <v>24</v>
      </c>
      <c r="L39" s="311">
        <f t="shared" ref="L39:L40" si="18">(H39*N39)*0.07%</f>
        <v>370.44000000000005</v>
      </c>
      <c r="M39" s="312">
        <f t="shared" ref="M39:M40" si="19">(K39*N39)-L39</f>
        <v>8029.5599999999995</v>
      </c>
      <c r="N39" s="309">
        <v>350</v>
      </c>
      <c r="O39" s="310" t="s">
        <v>556</v>
      </c>
      <c r="P39" s="305">
        <v>44743</v>
      </c>
      <c r="Q39" s="222"/>
      <c r="R39" s="226" t="s">
        <v>557</v>
      </c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66"/>
      <c r="AG39" s="263"/>
      <c r="AH39" s="222"/>
      <c r="AI39" s="222"/>
      <c r="AJ39" s="266"/>
      <c r="AK39" s="266"/>
      <c r="AL39" s="266"/>
    </row>
    <row r="40" spans="1:38" s="220" customFormat="1" ht="13.15" hidden="1" customHeight="1">
      <c r="A40" s="306">
        <v>4</v>
      </c>
      <c r="B40" s="305">
        <v>44743</v>
      </c>
      <c r="C40" s="308"/>
      <c r="D40" s="308" t="s">
        <v>879</v>
      </c>
      <c r="E40" s="306" t="s">
        <v>558</v>
      </c>
      <c r="F40" s="306">
        <v>2397.5</v>
      </c>
      <c r="G40" s="306">
        <v>2355</v>
      </c>
      <c r="H40" s="309">
        <v>2437.5</v>
      </c>
      <c r="I40" s="309" t="s">
        <v>875</v>
      </c>
      <c r="J40" s="310" t="s">
        <v>599</v>
      </c>
      <c r="K40" s="309">
        <f t="shared" si="17"/>
        <v>40</v>
      </c>
      <c r="L40" s="311">
        <f t="shared" si="18"/>
        <v>469.21875000000006</v>
      </c>
      <c r="M40" s="312">
        <f t="shared" si="19"/>
        <v>10530.78125</v>
      </c>
      <c r="N40" s="309">
        <v>275</v>
      </c>
      <c r="O40" s="310" t="s">
        <v>556</v>
      </c>
      <c r="P40" s="305">
        <v>44746</v>
      </c>
      <c r="Q40" s="222"/>
      <c r="R40" s="226" t="s">
        <v>830</v>
      </c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66"/>
      <c r="AG40" s="263"/>
      <c r="AH40" s="222"/>
      <c r="AI40" s="222"/>
      <c r="AJ40" s="266"/>
      <c r="AK40" s="266"/>
      <c r="AL40" s="266"/>
    </row>
    <row r="41" spans="1:38" s="220" customFormat="1" ht="13.15" hidden="1" customHeight="1">
      <c r="A41" s="306">
        <v>5</v>
      </c>
      <c r="B41" s="305">
        <v>44747</v>
      </c>
      <c r="C41" s="308"/>
      <c r="D41" s="308" t="s">
        <v>881</v>
      </c>
      <c r="E41" s="306" t="s">
        <v>558</v>
      </c>
      <c r="F41" s="306">
        <v>653</v>
      </c>
      <c r="G41" s="306">
        <v>642</v>
      </c>
      <c r="H41" s="309">
        <v>663.5</v>
      </c>
      <c r="I41" s="309" t="s">
        <v>882</v>
      </c>
      <c r="J41" s="310" t="s">
        <v>887</v>
      </c>
      <c r="K41" s="309">
        <f t="shared" ref="K41:K43" si="20">H41-F41</f>
        <v>10.5</v>
      </c>
      <c r="L41" s="311">
        <f t="shared" ref="L41:L43" si="21">(H41*N41)*0.07%</f>
        <v>557.34</v>
      </c>
      <c r="M41" s="312">
        <f t="shared" ref="M41:M43" si="22">(K41*N41)-L41</f>
        <v>12042.66</v>
      </c>
      <c r="N41" s="309">
        <v>1200</v>
      </c>
      <c r="O41" s="310" t="s">
        <v>556</v>
      </c>
      <c r="P41" s="305">
        <v>44749</v>
      </c>
      <c r="Q41" s="222"/>
      <c r="R41" s="226" t="s">
        <v>557</v>
      </c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66"/>
      <c r="AG41" s="263"/>
      <c r="AH41" s="222"/>
      <c r="AI41" s="222"/>
      <c r="AJ41" s="266"/>
      <c r="AK41" s="266"/>
      <c r="AL41" s="266"/>
    </row>
    <row r="42" spans="1:38" s="220" customFormat="1" ht="13.15" hidden="1" customHeight="1">
      <c r="A42" s="306">
        <v>6</v>
      </c>
      <c r="B42" s="305">
        <v>44748</v>
      </c>
      <c r="C42" s="308"/>
      <c r="D42" s="308" t="s">
        <v>883</v>
      </c>
      <c r="E42" s="306" t="s">
        <v>558</v>
      </c>
      <c r="F42" s="306">
        <v>1361.5</v>
      </c>
      <c r="G42" s="306">
        <v>1335</v>
      </c>
      <c r="H42" s="309">
        <v>1384</v>
      </c>
      <c r="I42" s="309" t="s">
        <v>884</v>
      </c>
      <c r="J42" s="310" t="s">
        <v>888</v>
      </c>
      <c r="K42" s="309">
        <f t="shared" si="20"/>
        <v>22.5</v>
      </c>
      <c r="L42" s="311">
        <f t="shared" si="21"/>
        <v>460.18000000000006</v>
      </c>
      <c r="M42" s="312">
        <f t="shared" si="22"/>
        <v>10227.32</v>
      </c>
      <c r="N42" s="309">
        <v>475</v>
      </c>
      <c r="O42" s="310" t="s">
        <v>556</v>
      </c>
      <c r="P42" s="305">
        <v>44749</v>
      </c>
      <c r="Q42" s="222"/>
      <c r="R42" s="226" t="s">
        <v>830</v>
      </c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66"/>
      <c r="AG42" s="263"/>
      <c r="AH42" s="222"/>
      <c r="AI42" s="222"/>
      <c r="AJ42" s="266"/>
      <c r="AK42" s="266"/>
      <c r="AL42" s="266"/>
    </row>
    <row r="43" spans="1:38" s="220" customFormat="1" ht="13.15" hidden="1" customHeight="1">
      <c r="A43" s="306">
        <v>7</v>
      </c>
      <c r="B43" s="305">
        <v>44748</v>
      </c>
      <c r="C43" s="308"/>
      <c r="D43" s="308" t="s">
        <v>885</v>
      </c>
      <c r="E43" s="306" t="s">
        <v>558</v>
      </c>
      <c r="F43" s="306">
        <v>576</v>
      </c>
      <c r="G43" s="306">
        <v>562</v>
      </c>
      <c r="H43" s="309">
        <v>587</v>
      </c>
      <c r="I43" s="309" t="s">
        <v>886</v>
      </c>
      <c r="J43" s="310" t="s">
        <v>889</v>
      </c>
      <c r="K43" s="309">
        <f t="shared" si="20"/>
        <v>11</v>
      </c>
      <c r="L43" s="311">
        <f t="shared" si="21"/>
        <v>359.53750000000008</v>
      </c>
      <c r="M43" s="312">
        <f t="shared" si="22"/>
        <v>9265.4624999999996</v>
      </c>
      <c r="N43" s="309">
        <v>875</v>
      </c>
      <c r="O43" s="310" t="s">
        <v>556</v>
      </c>
      <c r="P43" s="305">
        <v>44749</v>
      </c>
      <c r="Q43" s="222"/>
      <c r="R43" s="226" t="s">
        <v>557</v>
      </c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66"/>
      <c r="AG43" s="263"/>
      <c r="AH43" s="222"/>
      <c r="AI43" s="222"/>
      <c r="AJ43" s="266"/>
      <c r="AK43" s="266"/>
      <c r="AL43" s="266"/>
    </row>
    <row r="44" spans="1:38" s="220" customFormat="1" ht="13.15" hidden="1" customHeight="1">
      <c r="A44" s="306">
        <v>8</v>
      </c>
      <c r="B44" s="305">
        <v>44749</v>
      </c>
      <c r="C44" s="308"/>
      <c r="D44" s="308" t="s">
        <v>891</v>
      </c>
      <c r="E44" s="306" t="s">
        <v>558</v>
      </c>
      <c r="F44" s="306">
        <v>743.5</v>
      </c>
      <c r="G44" s="306">
        <v>734.5</v>
      </c>
      <c r="H44" s="309">
        <v>751.5</v>
      </c>
      <c r="I44" s="309" t="s">
        <v>890</v>
      </c>
      <c r="J44" s="310" t="s">
        <v>892</v>
      </c>
      <c r="K44" s="309">
        <f t="shared" ref="K44:K46" si="23">H44-F44</f>
        <v>8</v>
      </c>
      <c r="L44" s="311">
        <f t="shared" ref="L44:L46" si="24">(H44*N44)*0.07%</f>
        <v>723.31875000000014</v>
      </c>
      <c r="M44" s="312">
        <f t="shared" ref="M44:M46" si="25">(K44*N44)-L44</f>
        <v>10276.68125</v>
      </c>
      <c r="N44" s="309">
        <v>1375</v>
      </c>
      <c r="O44" s="310" t="s">
        <v>556</v>
      </c>
      <c r="P44" s="305">
        <v>44750</v>
      </c>
      <c r="Q44" s="222"/>
      <c r="R44" s="226" t="s">
        <v>557</v>
      </c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66"/>
      <c r="AG44" s="263"/>
      <c r="AH44" s="222"/>
      <c r="AI44" s="222"/>
      <c r="AJ44" s="266"/>
      <c r="AK44" s="266"/>
      <c r="AL44" s="266"/>
    </row>
    <row r="45" spans="1:38" s="220" customFormat="1" ht="13.15" hidden="1" customHeight="1">
      <c r="A45" s="306">
        <v>9</v>
      </c>
      <c r="B45" s="305">
        <v>44750</v>
      </c>
      <c r="C45" s="308"/>
      <c r="D45" s="308" t="s">
        <v>894</v>
      </c>
      <c r="E45" s="306" t="s">
        <v>558</v>
      </c>
      <c r="F45" s="306">
        <v>2755</v>
      </c>
      <c r="G45" s="306">
        <v>2710</v>
      </c>
      <c r="H45" s="309">
        <v>2797.5</v>
      </c>
      <c r="I45" s="309" t="s">
        <v>895</v>
      </c>
      <c r="J45" s="310" t="s">
        <v>899</v>
      </c>
      <c r="K45" s="309">
        <f t="shared" si="23"/>
        <v>42.5</v>
      </c>
      <c r="L45" s="311">
        <f t="shared" si="24"/>
        <v>489.56250000000006</v>
      </c>
      <c r="M45" s="312">
        <f t="shared" si="25"/>
        <v>10135.4375</v>
      </c>
      <c r="N45" s="309">
        <v>250</v>
      </c>
      <c r="O45" s="310" t="s">
        <v>556</v>
      </c>
      <c r="P45" s="305">
        <v>44753</v>
      </c>
      <c r="Q45" s="222"/>
      <c r="R45" s="226" t="s">
        <v>830</v>
      </c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66"/>
      <c r="AG45" s="263"/>
      <c r="AH45" s="222"/>
      <c r="AI45" s="222"/>
      <c r="AJ45" s="266"/>
      <c r="AK45" s="266"/>
      <c r="AL45" s="266"/>
    </row>
    <row r="46" spans="1:38" s="220" customFormat="1" ht="13.15" hidden="1" customHeight="1">
      <c r="A46" s="306">
        <v>10</v>
      </c>
      <c r="B46" s="334">
        <v>44753</v>
      </c>
      <c r="C46" s="308"/>
      <c r="D46" s="308" t="s">
        <v>836</v>
      </c>
      <c r="E46" s="306" t="s">
        <v>558</v>
      </c>
      <c r="F46" s="306">
        <v>2235</v>
      </c>
      <c r="G46" s="306">
        <v>2190</v>
      </c>
      <c r="H46" s="309">
        <v>2280</v>
      </c>
      <c r="I46" s="309" t="s">
        <v>896</v>
      </c>
      <c r="J46" s="310" t="s">
        <v>913</v>
      </c>
      <c r="K46" s="309">
        <f t="shared" si="23"/>
        <v>45</v>
      </c>
      <c r="L46" s="311">
        <f t="shared" si="24"/>
        <v>399.00000000000006</v>
      </c>
      <c r="M46" s="312">
        <f t="shared" si="25"/>
        <v>10851</v>
      </c>
      <c r="N46" s="309">
        <v>250</v>
      </c>
      <c r="O46" s="310" t="s">
        <v>556</v>
      </c>
      <c r="P46" s="305">
        <v>44755</v>
      </c>
      <c r="Q46" s="222"/>
      <c r="R46" s="226" t="s">
        <v>830</v>
      </c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66"/>
      <c r="AG46" s="263"/>
      <c r="AH46" s="222"/>
      <c r="AI46" s="222"/>
      <c r="AJ46" s="266"/>
      <c r="AK46" s="266"/>
      <c r="AL46" s="266"/>
    </row>
    <row r="47" spans="1:38" s="220" customFormat="1" ht="13.15" hidden="1" customHeight="1">
      <c r="A47" s="306">
        <v>11</v>
      </c>
      <c r="B47" s="334">
        <v>44753</v>
      </c>
      <c r="C47" s="308"/>
      <c r="D47" s="308" t="s">
        <v>897</v>
      </c>
      <c r="E47" s="306" t="s">
        <v>558</v>
      </c>
      <c r="F47" s="306">
        <v>16110</v>
      </c>
      <c r="G47" s="306">
        <v>15970</v>
      </c>
      <c r="H47" s="309">
        <v>16210</v>
      </c>
      <c r="I47" s="309" t="s">
        <v>898</v>
      </c>
      <c r="J47" s="310" t="s">
        <v>819</v>
      </c>
      <c r="K47" s="309">
        <f t="shared" ref="K47" si="26">H47-F47</f>
        <v>100</v>
      </c>
      <c r="L47" s="311">
        <f t="shared" ref="L47" si="27">(H47*N47)*0.07%</f>
        <v>567.35000000000014</v>
      </c>
      <c r="M47" s="312">
        <f t="shared" ref="M47" si="28">(K47*N47)-L47</f>
        <v>4432.6499999999996</v>
      </c>
      <c r="N47" s="309">
        <v>50</v>
      </c>
      <c r="O47" s="310" t="s">
        <v>556</v>
      </c>
      <c r="P47" s="305">
        <v>44753</v>
      </c>
      <c r="Q47" s="222"/>
      <c r="R47" s="226" t="s">
        <v>557</v>
      </c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66"/>
      <c r="AG47" s="263"/>
      <c r="AH47" s="222"/>
      <c r="AI47" s="222"/>
      <c r="AJ47" s="266"/>
      <c r="AK47" s="266"/>
      <c r="AL47" s="266"/>
    </row>
    <row r="48" spans="1:38" s="220" customFormat="1" ht="13.15" hidden="1" customHeight="1">
      <c r="A48" s="360">
        <v>12</v>
      </c>
      <c r="B48" s="341">
        <v>44753</v>
      </c>
      <c r="C48" s="361"/>
      <c r="D48" s="361" t="s">
        <v>900</v>
      </c>
      <c r="E48" s="360" t="s">
        <v>558</v>
      </c>
      <c r="F48" s="360">
        <v>579.5</v>
      </c>
      <c r="G48" s="360">
        <v>569</v>
      </c>
      <c r="H48" s="345">
        <v>569</v>
      </c>
      <c r="I48" s="345" t="s">
        <v>901</v>
      </c>
      <c r="J48" s="344" t="s">
        <v>907</v>
      </c>
      <c r="K48" s="345">
        <f t="shared" ref="K48:K49" si="29">H48-F48</f>
        <v>-10.5</v>
      </c>
      <c r="L48" s="346">
        <f t="shared" ref="L48:L49" si="30">(H48*N48)*0.07%</f>
        <v>537.70500000000004</v>
      </c>
      <c r="M48" s="347">
        <f t="shared" ref="M48:M49" si="31">(K48*N48)-L48</f>
        <v>-14712.705</v>
      </c>
      <c r="N48" s="345">
        <v>1350</v>
      </c>
      <c r="O48" s="344" t="s">
        <v>568</v>
      </c>
      <c r="P48" s="348">
        <v>44754</v>
      </c>
      <c r="Q48" s="222"/>
      <c r="R48" s="226" t="s">
        <v>830</v>
      </c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66"/>
      <c r="AG48" s="263"/>
      <c r="AH48" s="222"/>
      <c r="AI48" s="222"/>
      <c r="AJ48" s="266"/>
      <c r="AK48" s="266"/>
      <c r="AL48" s="266"/>
    </row>
    <row r="49" spans="1:38" s="220" customFormat="1" ht="13.15" hidden="1" customHeight="1">
      <c r="A49" s="362">
        <v>13</v>
      </c>
      <c r="B49" s="363">
        <v>44754</v>
      </c>
      <c r="C49" s="364"/>
      <c r="D49" s="364" t="s">
        <v>904</v>
      </c>
      <c r="E49" s="362" t="s">
        <v>558</v>
      </c>
      <c r="F49" s="362">
        <v>16100</v>
      </c>
      <c r="G49" s="362">
        <v>15970</v>
      </c>
      <c r="H49" s="351">
        <v>16115</v>
      </c>
      <c r="I49" s="351" t="s">
        <v>898</v>
      </c>
      <c r="J49" s="350" t="s">
        <v>912</v>
      </c>
      <c r="K49" s="351">
        <f t="shared" si="29"/>
        <v>15</v>
      </c>
      <c r="L49" s="352">
        <f t="shared" si="30"/>
        <v>564.02500000000009</v>
      </c>
      <c r="M49" s="353">
        <f t="shared" si="31"/>
        <v>185.97499999999991</v>
      </c>
      <c r="N49" s="351">
        <v>50</v>
      </c>
      <c r="O49" s="350" t="s">
        <v>677</v>
      </c>
      <c r="P49" s="354">
        <v>44755</v>
      </c>
      <c r="Q49" s="222"/>
      <c r="R49" s="226" t="s">
        <v>557</v>
      </c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66"/>
      <c r="AG49" s="263"/>
      <c r="AH49" s="222"/>
      <c r="AI49" s="222"/>
      <c r="AJ49" s="266"/>
      <c r="AK49" s="266"/>
      <c r="AL49" s="266"/>
    </row>
    <row r="50" spans="1:38" s="220" customFormat="1" ht="13.15" hidden="1" customHeight="1">
      <c r="A50" s="360">
        <v>14</v>
      </c>
      <c r="B50" s="341">
        <v>44754</v>
      </c>
      <c r="C50" s="361"/>
      <c r="D50" s="361" t="s">
        <v>905</v>
      </c>
      <c r="E50" s="360" t="s">
        <v>558</v>
      </c>
      <c r="F50" s="360">
        <v>645</v>
      </c>
      <c r="G50" s="360">
        <v>632</v>
      </c>
      <c r="H50" s="345">
        <v>632</v>
      </c>
      <c r="I50" s="345" t="s">
        <v>906</v>
      </c>
      <c r="J50" s="344" t="s">
        <v>908</v>
      </c>
      <c r="K50" s="345">
        <f t="shared" ref="K50" si="32">H50-F50</f>
        <v>-13</v>
      </c>
      <c r="L50" s="346">
        <f t="shared" ref="L50:L52" si="33">(H50*N50)*0.07%</f>
        <v>442.40000000000009</v>
      </c>
      <c r="M50" s="347">
        <f t="shared" ref="M50:M52" si="34">(K50*N50)-L50</f>
        <v>-13442.4</v>
      </c>
      <c r="N50" s="345">
        <v>1000</v>
      </c>
      <c r="O50" s="344" t="s">
        <v>568</v>
      </c>
      <c r="P50" s="348">
        <v>44754</v>
      </c>
      <c r="Q50" s="222"/>
      <c r="R50" s="226" t="s">
        <v>830</v>
      </c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66"/>
      <c r="AG50" s="263"/>
      <c r="AH50" s="222"/>
      <c r="AI50" s="222"/>
      <c r="AJ50" s="266"/>
      <c r="AK50" s="266"/>
      <c r="AL50" s="266"/>
    </row>
    <row r="51" spans="1:38" s="220" customFormat="1" ht="13.15" hidden="1" customHeight="1">
      <c r="A51" s="306">
        <v>15</v>
      </c>
      <c r="B51" s="334">
        <v>44755</v>
      </c>
      <c r="C51" s="308"/>
      <c r="D51" s="308" t="s">
        <v>909</v>
      </c>
      <c r="E51" s="306" t="s">
        <v>893</v>
      </c>
      <c r="F51" s="306">
        <v>35330</v>
      </c>
      <c r="G51" s="306">
        <v>35640</v>
      </c>
      <c r="H51" s="309">
        <v>35140</v>
      </c>
      <c r="I51" s="309" t="s">
        <v>910</v>
      </c>
      <c r="J51" s="310" t="s">
        <v>911</v>
      </c>
      <c r="K51" s="309">
        <f>F51-H51</f>
        <v>190</v>
      </c>
      <c r="L51" s="311">
        <f t="shared" si="33"/>
        <v>614.95000000000005</v>
      </c>
      <c r="M51" s="312">
        <f t="shared" si="34"/>
        <v>4135.05</v>
      </c>
      <c r="N51" s="309">
        <v>25</v>
      </c>
      <c r="O51" s="310" t="s">
        <v>556</v>
      </c>
      <c r="P51" s="305">
        <v>44755</v>
      </c>
      <c r="Q51" s="222"/>
      <c r="R51" s="226" t="s">
        <v>557</v>
      </c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66"/>
      <c r="AG51" s="263"/>
      <c r="AH51" s="222"/>
      <c r="AI51" s="222"/>
      <c r="AJ51" s="266"/>
      <c r="AK51" s="266"/>
      <c r="AL51" s="266"/>
    </row>
    <row r="52" spans="1:38" s="220" customFormat="1" ht="13.15" hidden="1" customHeight="1">
      <c r="A52" s="306">
        <v>16</v>
      </c>
      <c r="B52" s="305">
        <v>44756</v>
      </c>
      <c r="C52" s="308"/>
      <c r="D52" s="308" t="s">
        <v>879</v>
      </c>
      <c r="E52" s="306" t="s">
        <v>558</v>
      </c>
      <c r="F52" s="306">
        <v>2647.5</v>
      </c>
      <c r="G52" s="306">
        <v>2600</v>
      </c>
      <c r="H52" s="309">
        <v>2681</v>
      </c>
      <c r="I52" s="309" t="s">
        <v>916</v>
      </c>
      <c r="J52" s="310" t="s">
        <v>928</v>
      </c>
      <c r="K52" s="309">
        <f t="shared" ref="K52" si="35">H52-F52</f>
        <v>33.5</v>
      </c>
      <c r="L52" s="311">
        <f t="shared" si="33"/>
        <v>516.09250000000009</v>
      </c>
      <c r="M52" s="312">
        <f t="shared" si="34"/>
        <v>8696.4074999999993</v>
      </c>
      <c r="N52" s="309">
        <v>275</v>
      </c>
      <c r="O52" s="310" t="s">
        <v>556</v>
      </c>
      <c r="P52" s="305">
        <v>44757</v>
      </c>
      <c r="Q52" s="222"/>
      <c r="R52" s="226" t="s">
        <v>830</v>
      </c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66"/>
      <c r="AG52" s="263"/>
      <c r="AH52" s="222"/>
      <c r="AI52" s="222"/>
      <c r="AJ52" s="266"/>
      <c r="AK52" s="266"/>
      <c r="AL52" s="266"/>
    </row>
    <row r="53" spans="1:38" s="220" customFormat="1" ht="13.15" hidden="1" customHeight="1">
      <c r="A53" s="306">
        <v>17</v>
      </c>
      <c r="B53" s="305">
        <v>44756</v>
      </c>
      <c r="C53" s="308"/>
      <c r="D53" s="308" t="s">
        <v>885</v>
      </c>
      <c r="E53" s="306" t="s">
        <v>558</v>
      </c>
      <c r="F53" s="306">
        <v>579.5</v>
      </c>
      <c r="G53" s="306">
        <v>565</v>
      </c>
      <c r="H53" s="309">
        <v>588.5</v>
      </c>
      <c r="I53" s="309" t="s">
        <v>917</v>
      </c>
      <c r="J53" s="310" t="s">
        <v>763</v>
      </c>
      <c r="K53" s="309">
        <f t="shared" ref="K53:K54" si="36">H53-F53</f>
        <v>9</v>
      </c>
      <c r="L53" s="311">
        <f t="shared" ref="L53:L54" si="37">(H53*N53)*0.07%</f>
        <v>360.45625000000007</v>
      </c>
      <c r="M53" s="312">
        <f t="shared" ref="M53:M54" si="38">(K53*N53)-L53</f>
        <v>7514.5437499999998</v>
      </c>
      <c r="N53" s="309">
        <v>875</v>
      </c>
      <c r="O53" s="310" t="s">
        <v>556</v>
      </c>
      <c r="P53" s="305">
        <v>44757</v>
      </c>
      <c r="Q53" s="222"/>
      <c r="R53" s="226" t="s">
        <v>830</v>
      </c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66"/>
      <c r="AG53" s="263"/>
      <c r="AH53" s="222"/>
      <c r="AI53" s="222"/>
      <c r="AJ53" s="266"/>
      <c r="AK53" s="266"/>
      <c r="AL53" s="266"/>
    </row>
    <row r="54" spans="1:38" s="220" customFormat="1" ht="13.15" hidden="1" customHeight="1">
      <c r="A54" s="306">
        <v>18</v>
      </c>
      <c r="B54" s="305">
        <v>44757</v>
      </c>
      <c r="C54" s="308"/>
      <c r="D54" s="308" t="s">
        <v>919</v>
      </c>
      <c r="E54" s="306" t="s">
        <v>558</v>
      </c>
      <c r="F54" s="306">
        <v>675</v>
      </c>
      <c r="G54" s="306">
        <v>661</v>
      </c>
      <c r="H54" s="309">
        <v>684</v>
      </c>
      <c r="I54" s="309" t="s">
        <v>920</v>
      </c>
      <c r="J54" s="310" t="s">
        <v>927</v>
      </c>
      <c r="K54" s="309">
        <f t="shared" si="36"/>
        <v>9</v>
      </c>
      <c r="L54" s="311">
        <f t="shared" si="37"/>
        <v>478.80000000000007</v>
      </c>
      <c r="M54" s="312">
        <f t="shared" si="38"/>
        <v>8521.2000000000007</v>
      </c>
      <c r="N54" s="309">
        <v>1000</v>
      </c>
      <c r="O54" s="310" t="s">
        <v>556</v>
      </c>
      <c r="P54" s="305">
        <v>44757</v>
      </c>
      <c r="Q54" s="222"/>
      <c r="R54" s="226" t="s">
        <v>830</v>
      </c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66"/>
      <c r="AG54" s="263"/>
      <c r="AH54" s="222"/>
      <c r="AI54" s="222"/>
      <c r="AJ54" s="266"/>
      <c r="AK54" s="266"/>
      <c r="AL54" s="266"/>
    </row>
    <row r="55" spans="1:38" s="220" customFormat="1" ht="13.15" hidden="1" customHeight="1">
      <c r="A55" s="306">
        <v>19</v>
      </c>
      <c r="B55" s="305">
        <v>44757</v>
      </c>
      <c r="C55" s="308"/>
      <c r="D55" s="308" t="s">
        <v>921</v>
      </c>
      <c r="E55" s="306" t="s">
        <v>558</v>
      </c>
      <c r="F55" s="306">
        <v>956</v>
      </c>
      <c r="G55" s="309">
        <v>935</v>
      </c>
      <c r="H55" s="309">
        <v>972</v>
      </c>
      <c r="I55" s="309" t="s">
        <v>922</v>
      </c>
      <c r="J55" s="310" t="s">
        <v>880</v>
      </c>
      <c r="K55" s="309">
        <f t="shared" ref="K55:K57" si="39">H55-F55</f>
        <v>16</v>
      </c>
      <c r="L55" s="311">
        <f t="shared" ref="L55:L57" si="40">(H55*N55)*0.07%</f>
        <v>442.26000000000005</v>
      </c>
      <c r="M55" s="312">
        <f t="shared" ref="M55:M57" si="41">(K55*N55)-L55</f>
        <v>9957.74</v>
      </c>
      <c r="N55" s="309">
        <v>650</v>
      </c>
      <c r="O55" s="310" t="s">
        <v>556</v>
      </c>
      <c r="P55" s="305">
        <v>44760</v>
      </c>
      <c r="Q55" s="222"/>
      <c r="R55" s="226" t="s">
        <v>557</v>
      </c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66"/>
      <c r="AG55" s="263"/>
      <c r="AH55" s="222"/>
      <c r="AI55" s="222"/>
      <c r="AJ55" s="266"/>
      <c r="AK55" s="266"/>
      <c r="AL55" s="266"/>
    </row>
    <row r="56" spans="1:38" s="220" customFormat="1" ht="13.15" hidden="1" customHeight="1">
      <c r="A56" s="306">
        <v>20</v>
      </c>
      <c r="B56" s="305">
        <v>44757</v>
      </c>
      <c r="C56" s="308"/>
      <c r="D56" s="308" t="s">
        <v>923</v>
      </c>
      <c r="E56" s="306" t="s">
        <v>558</v>
      </c>
      <c r="F56" s="306">
        <v>1892.5</v>
      </c>
      <c r="G56" s="306">
        <v>1850</v>
      </c>
      <c r="H56" s="309">
        <v>1923</v>
      </c>
      <c r="I56" s="309" t="s">
        <v>924</v>
      </c>
      <c r="J56" s="310" t="s">
        <v>935</v>
      </c>
      <c r="K56" s="309">
        <f t="shared" si="39"/>
        <v>30.5</v>
      </c>
      <c r="L56" s="311">
        <f t="shared" si="40"/>
        <v>403.83000000000004</v>
      </c>
      <c r="M56" s="312">
        <f t="shared" si="41"/>
        <v>8746.17</v>
      </c>
      <c r="N56" s="309">
        <v>300</v>
      </c>
      <c r="O56" s="310" t="s">
        <v>556</v>
      </c>
      <c r="P56" s="305">
        <v>44760</v>
      </c>
      <c r="Q56" s="222"/>
      <c r="R56" s="226" t="s">
        <v>830</v>
      </c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66"/>
      <c r="AG56" s="263"/>
      <c r="AH56" s="222"/>
      <c r="AI56" s="222"/>
      <c r="AJ56" s="266"/>
      <c r="AK56" s="266"/>
      <c r="AL56" s="266"/>
    </row>
    <row r="57" spans="1:38" s="220" customFormat="1" ht="13.15" hidden="1" customHeight="1">
      <c r="A57" s="306">
        <v>21</v>
      </c>
      <c r="B57" s="305">
        <v>44757</v>
      </c>
      <c r="C57" s="308"/>
      <c r="D57" s="308" t="s">
        <v>925</v>
      </c>
      <c r="E57" s="306" t="s">
        <v>558</v>
      </c>
      <c r="F57" s="306">
        <v>391.5</v>
      </c>
      <c r="G57" s="306">
        <v>382</v>
      </c>
      <c r="H57" s="309">
        <v>399</v>
      </c>
      <c r="I57" s="309" t="s">
        <v>926</v>
      </c>
      <c r="J57" s="310" t="s">
        <v>938</v>
      </c>
      <c r="K57" s="309">
        <f t="shared" si="39"/>
        <v>7.5</v>
      </c>
      <c r="L57" s="311">
        <f t="shared" si="40"/>
        <v>418.95000000000005</v>
      </c>
      <c r="M57" s="312">
        <f t="shared" si="41"/>
        <v>10831.05</v>
      </c>
      <c r="N57" s="309">
        <v>1500</v>
      </c>
      <c r="O57" s="310" t="s">
        <v>556</v>
      </c>
      <c r="P57" s="305">
        <v>44761</v>
      </c>
      <c r="Q57" s="222"/>
      <c r="R57" s="226" t="s">
        <v>830</v>
      </c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66"/>
      <c r="AG57" s="263"/>
      <c r="AH57" s="222"/>
      <c r="AI57" s="222"/>
      <c r="AJ57" s="266"/>
      <c r="AK57" s="266"/>
      <c r="AL57" s="266"/>
    </row>
    <row r="58" spans="1:38" s="220" customFormat="1" ht="13.15" hidden="1" customHeight="1">
      <c r="A58" s="360">
        <v>22</v>
      </c>
      <c r="B58" s="348">
        <v>44760</v>
      </c>
      <c r="C58" s="361"/>
      <c r="D58" s="361" t="s">
        <v>929</v>
      </c>
      <c r="E58" s="360" t="s">
        <v>893</v>
      </c>
      <c r="F58" s="360">
        <v>1980</v>
      </c>
      <c r="G58" s="360">
        <v>2030</v>
      </c>
      <c r="H58" s="345">
        <v>2030</v>
      </c>
      <c r="I58" s="345" t="s">
        <v>930</v>
      </c>
      <c r="J58" s="344" t="s">
        <v>937</v>
      </c>
      <c r="K58" s="345">
        <f>F58-H58</f>
        <v>-50</v>
      </c>
      <c r="L58" s="346">
        <f t="shared" ref="L58" si="42">(H58*N58)*0.07%</f>
        <v>355.25000000000006</v>
      </c>
      <c r="M58" s="347">
        <f t="shared" ref="M58" si="43">(K58*N58)-L58</f>
        <v>-12855.25</v>
      </c>
      <c r="N58" s="345">
        <v>250</v>
      </c>
      <c r="O58" s="344" t="s">
        <v>568</v>
      </c>
      <c r="P58" s="348">
        <v>44761</v>
      </c>
      <c r="Q58" s="222"/>
      <c r="R58" s="226" t="s">
        <v>830</v>
      </c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66"/>
      <c r="AG58" s="263"/>
      <c r="AH58" s="222"/>
      <c r="AI58" s="222"/>
      <c r="AJ58" s="266"/>
      <c r="AK58" s="266"/>
      <c r="AL58" s="266"/>
    </row>
    <row r="59" spans="1:38" s="220" customFormat="1" ht="13.15" hidden="1" customHeight="1">
      <c r="A59" s="306">
        <v>23</v>
      </c>
      <c r="B59" s="305">
        <v>44760</v>
      </c>
      <c r="C59" s="308"/>
      <c r="D59" s="308" t="s">
        <v>919</v>
      </c>
      <c r="E59" s="306" t="s">
        <v>558</v>
      </c>
      <c r="F59" s="306">
        <v>673</v>
      </c>
      <c r="G59" s="306">
        <v>658</v>
      </c>
      <c r="H59" s="309">
        <v>681</v>
      </c>
      <c r="I59" s="309" t="s">
        <v>920</v>
      </c>
      <c r="J59" s="310" t="s">
        <v>892</v>
      </c>
      <c r="K59" s="309">
        <f t="shared" ref="K59" si="44">H59-F59</f>
        <v>8</v>
      </c>
      <c r="L59" s="311">
        <f t="shared" ref="L59" si="45">(H59*N59)*0.07%</f>
        <v>476.70000000000005</v>
      </c>
      <c r="M59" s="312">
        <f t="shared" ref="M59" si="46">(K59*N59)-L59</f>
        <v>7523.3</v>
      </c>
      <c r="N59" s="309">
        <v>1000</v>
      </c>
      <c r="O59" s="310" t="s">
        <v>556</v>
      </c>
      <c r="P59" s="305">
        <v>44761</v>
      </c>
      <c r="Q59" s="222"/>
      <c r="R59" s="226" t="s">
        <v>830</v>
      </c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66"/>
      <c r="AG59" s="263"/>
      <c r="AH59" s="222"/>
      <c r="AI59" s="222"/>
      <c r="AJ59" s="266"/>
      <c r="AK59" s="266"/>
      <c r="AL59" s="266"/>
    </row>
    <row r="60" spans="1:38" s="220" customFormat="1" ht="13.15" hidden="1" customHeight="1">
      <c r="A60" s="306">
        <v>24</v>
      </c>
      <c r="B60" s="305">
        <v>44760</v>
      </c>
      <c r="C60" s="308"/>
      <c r="D60" s="308" t="s">
        <v>931</v>
      </c>
      <c r="E60" s="306" t="s">
        <v>558</v>
      </c>
      <c r="F60" s="306">
        <v>6060</v>
      </c>
      <c r="G60" s="306">
        <v>5950</v>
      </c>
      <c r="H60" s="309">
        <v>6145</v>
      </c>
      <c r="I60" s="309" t="s">
        <v>932</v>
      </c>
      <c r="J60" s="310" t="s">
        <v>941</v>
      </c>
      <c r="K60" s="309">
        <f t="shared" ref="K60" si="47">H60-F60</f>
        <v>85</v>
      </c>
      <c r="L60" s="311">
        <f t="shared" ref="L60" si="48">(H60*N60)*0.07%</f>
        <v>537.68750000000011</v>
      </c>
      <c r="M60" s="312">
        <f t="shared" ref="M60" si="49">(K60*N60)-L60</f>
        <v>10087.3125</v>
      </c>
      <c r="N60" s="309">
        <v>125</v>
      </c>
      <c r="O60" s="310" t="s">
        <v>556</v>
      </c>
      <c r="P60" s="305">
        <v>44762</v>
      </c>
      <c r="Q60" s="222"/>
      <c r="R60" s="226" t="s">
        <v>557</v>
      </c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66"/>
      <c r="AG60" s="263"/>
      <c r="AH60" s="222"/>
      <c r="AI60" s="222"/>
      <c r="AJ60" s="266"/>
      <c r="AK60" s="266"/>
      <c r="AL60" s="266"/>
    </row>
    <row r="61" spans="1:38" s="220" customFormat="1" ht="13.15" hidden="1" customHeight="1">
      <c r="A61" s="306">
        <v>25</v>
      </c>
      <c r="B61" s="305">
        <v>44760</v>
      </c>
      <c r="C61" s="308"/>
      <c r="D61" s="308" t="s">
        <v>836</v>
      </c>
      <c r="E61" s="306" t="s">
        <v>558</v>
      </c>
      <c r="F61" s="306">
        <v>2280</v>
      </c>
      <c r="G61" s="306">
        <v>2230</v>
      </c>
      <c r="H61" s="309">
        <v>2300</v>
      </c>
      <c r="I61" s="309" t="s">
        <v>933</v>
      </c>
      <c r="J61" s="310" t="s">
        <v>833</v>
      </c>
      <c r="K61" s="309">
        <f t="shared" ref="K61" si="50">H61-F61</f>
        <v>20</v>
      </c>
      <c r="L61" s="311">
        <f t="shared" ref="L61" si="51">(H61*N61)*0.07%</f>
        <v>402.50000000000006</v>
      </c>
      <c r="M61" s="312">
        <f t="shared" ref="M61" si="52">(K61*N61)-L61</f>
        <v>4597.5</v>
      </c>
      <c r="N61" s="309">
        <v>250</v>
      </c>
      <c r="O61" s="310" t="s">
        <v>556</v>
      </c>
      <c r="P61" s="305">
        <v>44762</v>
      </c>
      <c r="Q61" s="222"/>
      <c r="R61" s="226" t="s">
        <v>830</v>
      </c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66"/>
      <c r="AG61" s="263"/>
      <c r="AH61" s="222"/>
      <c r="AI61" s="222"/>
      <c r="AJ61" s="266"/>
      <c r="AK61" s="266"/>
      <c r="AL61" s="266"/>
    </row>
    <row r="62" spans="1:38" s="220" customFormat="1" ht="13.15" hidden="1" customHeight="1">
      <c r="A62" s="306">
        <v>26</v>
      </c>
      <c r="B62" s="305">
        <v>44760</v>
      </c>
      <c r="C62" s="308"/>
      <c r="D62" s="308" t="s">
        <v>936</v>
      </c>
      <c r="E62" s="306" t="s">
        <v>558</v>
      </c>
      <c r="F62" s="306">
        <v>237.5</v>
      </c>
      <c r="G62" s="306">
        <v>229</v>
      </c>
      <c r="H62" s="309">
        <v>248</v>
      </c>
      <c r="I62" s="309" t="s">
        <v>934</v>
      </c>
      <c r="J62" s="310" t="s">
        <v>887</v>
      </c>
      <c r="K62" s="309">
        <f t="shared" ref="K62" si="53">H62-F62</f>
        <v>10.5</v>
      </c>
      <c r="L62" s="311">
        <f t="shared" ref="L62" si="54">(H62*N62)*0.07%</f>
        <v>269.08000000000004</v>
      </c>
      <c r="M62" s="312">
        <f t="shared" ref="M62" si="55">(K62*N62)-L62</f>
        <v>16005.92</v>
      </c>
      <c r="N62" s="309">
        <v>1550</v>
      </c>
      <c r="O62" s="310" t="s">
        <v>556</v>
      </c>
      <c r="P62" s="305">
        <v>44762</v>
      </c>
      <c r="Q62" s="222"/>
      <c r="R62" s="226" t="s">
        <v>557</v>
      </c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66"/>
      <c r="AG62" s="263"/>
      <c r="AH62" s="222"/>
      <c r="AI62" s="222"/>
      <c r="AJ62" s="266"/>
      <c r="AK62" s="266"/>
      <c r="AL62" s="266"/>
    </row>
    <row r="63" spans="1:38" s="220" customFormat="1" ht="13.15" hidden="1" customHeight="1">
      <c r="A63" s="360">
        <v>27</v>
      </c>
      <c r="B63" s="348">
        <v>44761</v>
      </c>
      <c r="C63" s="361"/>
      <c r="D63" s="361" t="s">
        <v>939</v>
      </c>
      <c r="E63" s="360" t="s">
        <v>558</v>
      </c>
      <c r="F63" s="360">
        <v>1217</v>
      </c>
      <c r="G63" s="360">
        <v>1200</v>
      </c>
      <c r="H63" s="345">
        <v>1201</v>
      </c>
      <c r="I63" s="345" t="s">
        <v>940</v>
      </c>
      <c r="J63" s="344" t="s">
        <v>942</v>
      </c>
      <c r="K63" s="345">
        <f t="shared" ref="K63" si="56">H63-F63</f>
        <v>-16</v>
      </c>
      <c r="L63" s="346">
        <f t="shared" ref="L63:L67" si="57">(H63*N63)*0.07%</f>
        <v>609.50750000000005</v>
      </c>
      <c r="M63" s="347">
        <f t="shared" ref="M63:M67" si="58">(K63*N63)-L63</f>
        <v>-12209.5075</v>
      </c>
      <c r="N63" s="345">
        <v>725</v>
      </c>
      <c r="O63" s="344" t="s">
        <v>568</v>
      </c>
      <c r="P63" s="348">
        <v>44761</v>
      </c>
      <c r="Q63" s="222"/>
      <c r="R63" s="226" t="s">
        <v>830</v>
      </c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66"/>
      <c r="AG63" s="263"/>
      <c r="AH63" s="222"/>
      <c r="AI63" s="222"/>
      <c r="AJ63" s="266"/>
      <c r="AK63" s="266"/>
      <c r="AL63" s="266"/>
    </row>
    <row r="64" spans="1:38" s="220" customFormat="1" ht="13.15" hidden="1" customHeight="1">
      <c r="A64" s="360">
        <v>28</v>
      </c>
      <c r="B64" s="348">
        <v>44762</v>
      </c>
      <c r="C64" s="361"/>
      <c r="D64" s="361" t="s">
        <v>943</v>
      </c>
      <c r="E64" s="360" t="s">
        <v>893</v>
      </c>
      <c r="F64" s="360">
        <v>2705</v>
      </c>
      <c r="G64" s="360">
        <v>2750</v>
      </c>
      <c r="H64" s="345">
        <v>2750</v>
      </c>
      <c r="I64" s="345" t="s">
        <v>944</v>
      </c>
      <c r="J64" s="344" t="s">
        <v>947</v>
      </c>
      <c r="K64" s="345">
        <f>F64-H64</f>
        <v>-45</v>
      </c>
      <c r="L64" s="346">
        <f t="shared" si="57"/>
        <v>529.37500000000011</v>
      </c>
      <c r="M64" s="347">
        <f t="shared" si="58"/>
        <v>-12904.375</v>
      </c>
      <c r="N64" s="345">
        <v>275</v>
      </c>
      <c r="O64" s="344" t="s">
        <v>568</v>
      </c>
      <c r="P64" s="348">
        <v>44763</v>
      </c>
      <c r="Q64" s="222"/>
      <c r="R64" s="226" t="s">
        <v>557</v>
      </c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66"/>
      <c r="AG64" s="263"/>
      <c r="AH64" s="222"/>
      <c r="AI64" s="222"/>
      <c r="AJ64" s="266"/>
      <c r="AK64" s="266"/>
      <c r="AL64" s="266"/>
    </row>
    <row r="65" spans="1:38" s="220" customFormat="1" ht="13.15" hidden="1" customHeight="1">
      <c r="A65" s="360">
        <v>29</v>
      </c>
      <c r="B65" s="348">
        <v>44762</v>
      </c>
      <c r="C65" s="361"/>
      <c r="D65" s="361" t="s">
        <v>945</v>
      </c>
      <c r="E65" s="360" t="s">
        <v>558</v>
      </c>
      <c r="F65" s="360">
        <v>1855</v>
      </c>
      <c r="G65" s="360">
        <v>1810</v>
      </c>
      <c r="H65" s="345">
        <v>1812</v>
      </c>
      <c r="I65" s="345" t="s">
        <v>946</v>
      </c>
      <c r="J65" s="344" t="s">
        <v>908</v>
      </c>
      <c r="K65" s="345">
        <f t="shared" ref="K65:K67" si="59">H65-F65</f>
        <v>-43</v>
      </c>
      <c r="L65" s="346">
        <f t="shared" si="57"/>
        <v>348.81000000000006</v>
      </c>
      <c r="M65" s="347">
        <f t="shared" si="58"/>
        <v>-12173.81</v>
      </c>
      <c r="N65" s="345">
        <v>275</v>
      </c>
      <c r="O65" s="344" t="s">
        <v>568</v>
      </c>
      <c r="P65" s="348">
        <v>44763</v>
      </c>
      <c r="Q65" s="222"/>
      <c r="R65" s="226" t="s">
        <v>830</v>
      </c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66"/>
      <c r="AG65" s="263"/>
      <c r="AH65" s="222"/>
      <c r="AI65" s="222"/>
      <c r="AJ65" s="266"/>
      <c r="AK65" s="266"/>
      <c r="AL65" s="266"/>
    </row>
    <row r="66" spans="1:38" s="220" customFormat="1" ht="13.15" hidden="1" customHeight="1">
      <c r="A66" s="362">
        <v>30</v>
      </c>
      <c r="B66" s="354">
        <v>44763</v>
      </c>
      <c r="C66" s="364"/>
      <c r="D66" s="364" t="s">
        <v>948</v>
      </c>
      <c r="E66" s="362" t="s">
        <v>558</v>
      </c>
      <c r="F66" s="362">
        <v>973</v>
      </c>
      <c r="G66" s="362">
        <v>953</v>
      </c>
      <c r="H66" s="351">
        <v>974</v>
      </c>
      <c r="I66" s="351" t="s">
        <v>949</v>
      </c>
      <c r="J66" s="350" t="s">
        <v>783</v>
      </c>
      <c r="K66" s="351">
        <f t="shared" si="59"/>
        <v>1</v>
      </c>
      <c r="L66" s="352">
        <f t="shared" si="57"/>
        <v>443.17000000000007</v>
      </c>
      <c r="M66" s="353">
        <f t="shared" si="58"/>
        <v>206.82999999999993</v>
      </c>
      <c r="N66" s="351">
        <v>650</v>
      </c>
      <c r="O66" s="350" t="s">
        <v>677</v>
      </c>
      <c r="P66" s="354">
        <v>44767</v>
      </c>
      <c r="Q66" s="222"/>
      <c r="R66" s="226" t="s">
        <v>557</v>
      </c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66"/>
      <c r="AG66" s="263"/>
      <c r="AH66" s="222"/>
      <c r="AI66" s="222"/>
      <c r="AJ66" s="266"/>
      <c r="AK66" s="266"/>
      <c r="AL66" s="266"/>
    </row>
    <row r="67" spans="1:38" s="220" customFormat="1" ht="13.15" hidden="1" customHeight="1">
      <c r="A67" s="306">
        <v>31</v>
      </c>
      <c r="B67" s="305">
        <v>44767</v>
      </c>
      <c r="C67" s="308"/>
      <c r="D67" s="308" t="s">
        <v>952</v>
      </c>
      <c r="E67" s="306" t="s">
        <v>558</v>
      </c>
      <c r="F67" s="306">
        <v>2320</v>
      </c>
      <c r="G67" s="306">
        <v>2270</v>
      </c>
      <c r="H67" s="309">
        <v>2349</v>
      </c>
      <c r="I67" s="309" t="s">
        <v>953</v>
      </c>
      <c r="J67" s="310" t="s">
        <v>956</v>
      </c>
      <c r="K67" s="309">
        <f t="shared" si="59"/>
        <v>29</v>
      </c>
      <c r="L67" s="311">
        <f t="shared" si="57"/>
        <v>411.07500000000005</v>
      </c>
      <c r="M67" s="312">
        <f t="shared" si="58"/>
        <v>6838.9250000000002</v>
      </c>
      <c r="N67" s="309">
        <v>250</v>
      </c>
      <c r="O67" s="310" t="s">
        <v>556</v>
      </c>
      <c r="P67" s="305">
        <v>44769</v>
      </c>
      <c r="Q67" s="222"/>
      <c r="R67" s="226" t="s">
        <v>557</v>
      </c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66"/>
      <c r="AG67" s="263"/>
      <c r="AH67" s="222"/>
      <c r="AI67" s="222"/>
      <c r="AJ67" s="266"/>
      <c r="AK67" s="266"/>
      <c r="AL67" s="266"/>
    </row>
    <row r="68" spans="1:38" s="220" customFormat="1" ht="13.15" hidden="1" customHeight="1">
      <c r="A68" s="360">
        <v>32</v>
      </c>
      <c r="B68" s="348">
        <v>44768</v>
      </c>
      <c r="C68" s="361"/>
      <c r="D68" s="361" t="s">
        <v>955</v>
      </c>
      <c r="E68" s="360" t="s">
        <v>558</v>
      </c>
      <c r="F68" s="360">
        <v>773.5</v>
      </c>
      <c r="G68" s="360">
        <v>758</v>
      </c>
      <c r="H68" s="345">
        <v>761</v>
      </c>
      <c r="I68" s="345" t="s">
        <v>666</v>
      </c>
      <c r="J68" s="344" t="s">
        <v>903</v>
      </c>
      <c r="K68" s="345">
        <f t="shared" ref="K68:K71" si="60">H68-F68</f>
        <v>-12.5</v>
      </c>
      <c r="L68" s="346">
        <f t="shared" ref="L68:L71" si="61">(H68*N68)*0.07%</f>
        <v>452.79500000000007</v>
      </c>
      <c r="M68" s="347">
        <f t="shared" ref="M68:M71" si="62">(K68*N68)-L68</f>
        <v>-11077.795</v>
      </c>
      <c r="N68" s="345">
        <v>850</v>
      </c>
      <c r="O68" s="344" t="s">
        <v>568</v>
      </c>
      <c r="P68" s="348">
        <v>44768</v>
      </c>
      <c r="Q68" s="222"/>
      <c r="R68" s="226" t="s">
        <v>830</v>
      </c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66"/>
      <c r="AG68" s="263"/>
      <c r="AH68" s="222"/>
      <c r="AI68" s="222"/>
      <c r="AJ68" s="266"/>
      <c r="AK68" s="266"/>
      <c r="AL68" s="266"/>
    </row>
    <row r="69" spans="1:38" s="220" customFormat="1" ht="13.15" hidden="1" customHeight="1">
      <c r="A69" s="306">
        <v>33</v>
      </c>
      <c r="B69" s="305">
        <v>44770</v>
      </c>
      <c r="C69" s="308"/>
      <c r="D69" s="308" t="s">
        <v>957</v>
      </c>
      <c r="E69" s="306" t="s">
        <v>558</v>
      </c>
      <c r="F69" s="306">
        <v>2240</v>
      </c>
      <c r="G69" s="306">
        <v>2170</v>
      </c>
      <c r="H69" s="309">
        <v>2290</v>
      </c>
      <c r="I69" s="309" t="s">
        <v>958</v>
      </c>
      <c r="J69" s="310" t="s">
        <v>964</v>
      </c>
      <c r="K69" s="309">
        <f t="shared" si="60"/>
        <v>50</v>
      </c>
      <c r="L69" s="311">
        <f t="shared" si="61"/>
        <v>280.52500000000003</v>
      </c>
      <c r="M69" s="312">
        <f t="shared" si="62"/>
        <v>8469.4750000000004</v>
      </c>
      <c r="N69" s="309">
        <v>175</v>
      </c>
      <c r="O69" s="310" t="s">
        <v>556</v>
      </c>
      <c r="P69" s="305">
        <v>44771</v>
      </c>
      <c r="Q69" s="222"/>
      <c r="R69" s="226" t="s">
        <v>830</v>
      </c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66"/>
      <c r="AG69" s="263"/>
      <c r="AH69" s="222"/>
      <c r="AI69" s="222"/>
      <c r="AJ69" s="266"/>
      <c r="AK69" s="266"/>
      <c r="AL69" s="266"/>
    </row>
    <row r="70" spans="1:38" s="220" customFormat="1" ht="13.15" hidden="1" customHeight="1">
      <c r="A70" s="306">
        <v>34</v>
      </c>
      <c r="B70" s="305">
        <v>44770</v>
      </c>
      <c r="C70" s="308"/>
      <c r="D70" s="308" t="s">
        <v>959</v>
      </c>
      <c r="E70" s="306" t="s">
        <v>558</v>
      </c>
      <c r="F70" s="306">
        <v>1031</v>
      </c>
      <c r="G70" s="306">
        <v>1005</v>
      </c>
      <c r="H70" s="309">
        <v>1049</v>
      </c>
      <c r="I70" s="309" t="s">
        <v>960</v>
      </c>
      <c r="J70" s="310" t="s">
        <v>965</v>
      </c>
      <c r="K70" s="309">
        <f t="shared" si="60"/>
        <v>18</v>
      </c>
      <c r="L70" s="311">
        <f t="shared" si="61"/>
        <v>367.15000000000003</v>
      </c>
      <c r="M70" s="312">
        <f t="shared" si="62"/>
        <v>8632.85</v>
      </c>
      <c r="N70" s="309">
        <v>500</v>
      </c>
      <c r="O70" s="310" t="s">
        <v>556</v>
      </c>
      <c r="P70" s="305">
        <v>44771</v>
      </c>
      <c r="Q70" s="222"/>
      <c r="R70" s="226" t="s">
        <v>557</v>
      </c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66"/>
      <c r="AG70" s="263"/>
      <c r="AH70" s="222"/>
      <c r="AI70" s="222"/>
      <c r="AJ70" s="266"/>
      <c r="AK70" s="266"/>
      <c r="AL70" s="266"/>
    </row>
    <row r="71" spans="1:38" s="220" customFormat="1" ht="13.15" hidden="1" customHeight="1">
      <c r="A71" s="306">
        <v>35</v>
      </c>
      <c r="B71" s="305">
        <v>44770</v>
      </c>
      <c r="C71" s="308"/>
      <c r="D71" s="308" t="s">
        <v>952</v>
      </c>
      <c r="E71" s="306" t="s">
        <v>558</v>
      </c>
      <c r="F71" s="306">
        <v>2400</v>
      </c>
      <c r="G71" s="306">
        <v>2349</v>
      </c>
      <c r="H71" s="309">
        <v>2435</v>
      </c>
      <c r="I71" s="309" t="s">
        <v>961</v>
      </c>
      <c r="J71" s="310" t="s">
        <v>966</v>
      </c>
      <c r="K71" s="309">
        <f t="shared" si="60"/>
        <v>35</v>
      </c>
      <c r="L71" s="311">
        <f t="shared" si="61"/>
        <v>426.12500000000006</v>
      </c>
      <c r="M71" s="312">
        <f t="shared" si="62"/>
        <v>8323.875</v>
      </c>
      <c r="N71" s="309">
        <v>250</v>
      </c>
      <c r="O71" s="310" t="s">
        <v>556</v>
      </c>
      <c r="P71" s="305">
        <v>44771</v>
      </c>
      <c r="Q71" s="222"/>
      <c r="R71" s="226" t="s">
        <v>830</v>
      </c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66"/>
      <c r="AG71" s="263"/>
      <c r="AH71" s="222"/>
      <c r="AI71" s="222"/>
      <c r="AJ71" s="266"/>
      <c r="AK71" s="266"/>
      <c r="AL71" s="266"/>
    </row>
    <row r="72" spans="1:38" s="220" customFormat="1" ht="13.15" hidden="1" customHeight="1">
      <c r="A72" s="306">
        <v>36</v>
      </c>
      <c r="B72" s="305">
        <v>44771</v>
      </c>
      <c r="C72" s="308"/>
      <c r="D72" s="308" t="s">
        <v>967</v>
      </c>
      <c r="E72" s="306" t="s">
        <v>893</v>
      </c>
      <c r="F72" s="306">
        <v>535</v>
      </c>
      <c r="G72" s="306">
        <v>544</v>
      </c>
      <c r="H72" s="309">
        <v>529.5</v>
      </c>
      <c r="I72" s="309" t="s">
        <v>968</v>
      </c>
      <c r="J72" s="310" t="s">
        <v>969</v>
      </c>
      <c r="K72" s="309">
        <f>F72-H72</f>
        <v>5.5</v>
      </c>
      <c r="L72" s="311">
        <f t="shared" ref="L72:L73" si="63">(H72*N72)*0.07%</f>
        <v>555.97500000000014</v>
      </c>
      <c r="M72" s="312">
        <f t="shared" ref="M72:M73" si="64">(K72*N72)-L72</f>
        <v>7694.0249999999996</v>
      </c>
      <c r="N72" s="309">
        <v>1500</v>
      </c>
      <c r="O72" s="310" t="s">
        <v>556</v>
      </c>
      <c r="P72" s="305">
        <v>44771</v>
      </c>
      <c r="Q72" s="222"/>
      <c r="R72" s="226" t="s">
        <v>557</v>
      </c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66"/>
      <c r="AG72" s="263"/>
      <c r="AH72" s="222"/>
      <c r="AI72" s="222"/>
      <c r="AJ72" s="266"/>
      <c r="AK72" s="266"/>
      <c r="AL72" s="266"/>
    </row>
    <row r="73" spans="1:38" s="220" customFormat="1" ht="13.15" customHeight="1">
      <c r="A73" s="306">
        <v>1</v>
      </c>
      <c r="B73" s="305">
        <v>44771</v>
      </c>
      <c r="C73" s="308"/>
      <c r="D73" s="308" t="s">
        <v>970</v>
      </c>
      <c r="E73" s="306" t="s">
        <v>558</v>
      </c>
      <c r="F73" s="306">
        <v>159.35</v>
      </c>
      <c r="G73" s="306">
        <v>155</v>
      </c>
      <c r="H73" s="309">
        <v>162.30000000000001</v>
      </c>
      <c r="I73" s="309" t="s">
        <v>971</v>
      </c>
      <c r="J73" s="310" t="s">
        <v>983</v>
      </c>
      <c r="K73" s="309">
        <f t="shared" ref="K73" si="65">H73-F73</f>
        <v>2.9500000000000171</v>
      </c>
      <c r="L73" s="311">
        <f t="shared" si="63"/>
        <v>426.03750000000008</v>
      </c>
      <c r="M73" s="312">
        <f t="shared" si="64"/>
        <v>10636.462500000063</v>
      </c>
      <c r="N73" s="309">
        <v>3750</v>
      </c>
      <c r="O73" s="310" t="s">
        <v>556</v>
      </c>
      <c r="P73" s="305">
        <v>44774</v>
      </c>
      <c r="Q73" s="222"/>
      <c r="R73" s="226" t="s">
        <v>557</v>
      </c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66"/>
      <c r="AG73" s="263"/>
      <c r="AH73" s="222"/>
      <c r="AI73" s="222"/>
      <c r="AJ73" s="266"/>
      <c r="AK73" s="266"/>
      <c r="AL73" s="266"/>
    </row>
    <row r="74" spans="1:38" s="220" customFormat="1" ht="13.15" customHeight="1">
      <c r="A74" s="404">
        <v>2</v>
      </c>
      <c r="B74" s="411">
        <v>44771</v>
      </c>
      <c r="C74" s="361"/>
      <c r="D74" s="361" t="s">
        <v>972</v>
      </c>
      <c r="E74" s="360" t="s">
        <v>893</v>
      </c>
      <c r="F74" s="360">
        <v>17130</v>
      </c>
      <c r="G74" s="404">
        <v>17350</v>
      </c>
      <c r="H74" s="345">
        <v>17350</v>
      </c>
      <c r="I74" s="406">
        <v>16900</v>
      </c>
      <c r="J74" s="409" t="s">
        <v>982</v>
      </c>
      <c r="K74" s="372">
        <f>F74-H74</f>
        <v>-220</v>
      </c>
      <c r="L74" s="346">
        <f t="shared" ref="L74" si="66">(H74*N74)*0.07%</f>
        <v>607.25000000000011</v>
      </c>
      <c r="M74" s="404">
        <f>(-171.5*N74)-707</f>
        <v>-9282</v>
      </c>
      <c r="N74" s="404">
        <v>50</v>
      </c>
      <c r="O74" s="406" t="s">
        <v>568</v>
      </c>
      <c r="P74" s="408">
        <v>44774</v>
      </c>
      <c r="Q74" s="222"/>
      <c r="R74" s="226" t="s">
        <v>557</v>
      </c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66"/>
      <c r="AG74" s="263"/>
      <c r="AH74" s="222"/>
      <c r="AI74" s="222"/>
      <c r="AJ74" s="266"/>
      <c r="AK74" s="266"/>
      <c r="AL74" s="266"/>
    </row>
    <row r="75" spans="1:38" s="220" customFormat="1" ht="13.15" customHeight="1">
      <c r="A75" s="405"/>
      <c r="B75" s="412"/>
      <c r="C75" s="361"/>
      <c r="D75" s="361" t="s">
        <v>973</v>
      </c>
      <c r="E75" s="360" t="s">
        <v>893</v>
      </c>
      <c r="F75" s="360">
        <v>67.5</v>
      </c>
      <c r="G75" s="405"/>
      <c r="H75" s="345">
        <v>19</v>
      </c>
      <c r="I75" s="407"/>
      <c r="J75" s="410"/>
      <c r="K75" s="372">
        <f>F75-H75</f>
        <v>48.5</v>
      </c>
      <c r="L75" s="360">
        <v>100</v>
      </c>
      <c r="M75" s="405"/>
      <c r="N75" s="405"/>
      <c r="O75" s="407"/>
      <c r="P75" s="407"/>
      <c r="Q75" s="222"/>
      <c r="R75" s="226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66"/>
      <c r="AG75" s="263"/>
      <c r="AH75" s="222"/>
      <c r="AI75" s="222"/>
      <c r="AJ75" s="266"/>
      <c r="AK75" s="266"/>
      <c r="AL75" s="266"/>
    </row>
    <row r="76" spans="1:38" s="220" customFormat="1" ht="13.15" customHeight="1">
      <c r="A76" s="368">
        <v>3</v>
      </c>
      <c r="B76" s="371">
        <v>44774</v>
      </c>
      <c r="C76" s="279"/>
      <c r="D76" s="279" t="s">
        <v>984</v>
      </c>
      <c r="E76" s="224" t="s">
        <v>558</v>
      </c>
      <c r="F76" s="224" t="s">
        <v>985</v>
      </c>
      <c r="G76" s="368">
        <v>1535</v>
      </c>
      <c r="H76" s="225"/>
      <c r="I76" s="369" t="s">
        <v>986</v>
      </c>
      <c r="J76" s="370" t="s">
        <v>559</v>
      </c>
      <c r="K76" s="279"/>
      <c r="L76" s="224"/>
      <c r="M76" s="224"/>
      <c r="N76" s="224"/>
      <c r="O76" s="225"/>
      <c r="P76" s="225"/>
      <c r="Q76" s="222"/>
      <c r="R76" s="226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66"/>
      <c r="AG76" s="263"/>
      <c r="AH76" s="222"/>
      <c r="AI76" s="222"/>
      <c r="AJ76" s="266"/>
      <c r="AK76" s="266"/>
      <c r="AL76" s="266"/>
    </row>
    <row r="77" spans="1:38" s="220" customFormat="1" ht="13.15" customHeight="1">
      <c r="A77" s="306">
        <v>4</v>
      </c>
      <c r="B77" s="305">
        <v>44775</v>
      </c>
      <c r="C77" s="308"/>
      <c r="D77" s="308" t="s">
        <v>1004</v>
      </c>
      <c r="E77" s="306" t="s">
        <v>558</v>
      </c>
      <c r="F77" s="306">
        <v>3050</v>
      </c>
      <c r="G77" s="306">
        <v>2995</v>
      </c>
      <c r="H77" s="309">
        <v>3080</v>
      </c>
      <c r="I77" s="309" t="s">
        <v>1005</v>
      </c>
      <c r="J77" s="310" t="s">
        <v>571</v>
      </c>
      <c r="K77" s="309">
        <f t="shared" ref="K77" si="67">H77-F77</f>
        <v>30</v>
      </c>
      <c r="L77" s="311">
        <f t="shared" ref="L77" si="68">(H77*N77)*0.07%</f>
        <v>539.00000000000011</v>
      </c>
      <c r="M77" s="312">
        <f t="shared" ref="M77" si="69">(K77*N77)-L77</f>
        <v>6961</v>
      </c>
      <c r="N77" s="309">
        <v>250</v>
      </c>
      <c r="O77" s="310" t="s">
        <v>556</v>
      </c>
      <c r="P77" s="305">
        <v>44776</v>
      </c>
      <c r="Q77" s="222"/>
      <c r="R77" s="226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66"/>
      <c r="AG77" s="263"/>
      <c r="AH77" s="222"/>
      <c r="AI77" s="222"/>
      <c r="AJ77" s="266"/>
      <c r="AK77" s="266"/>
      <c r="AL77" s="266"/>
    </row>
    <row r="78" spans="1:38" s="220" customFormat="1" ht="13.15" customHeight="1">
      <c r="A78" s="329">
        <v>5</v>
      </c>
      <c r="B78" s="355">
        <v>44776</v>
      </c>
      <c r="C78" s="308"/>
      <c r="D78" s="308" t="s">
        <v>972</v>
      </c>
      <c r="E78" s="306" t="s">
        <v>893</v>
      </c>
      <c r="F78" s="306">
        <v>17370</v>
      </c>
      <c r="G78" s="329">
        <v>17530</v>
      </c>
      <c r="H78" s="309">
        <v>17270</v>
      </c>
      <c r="I78" s="379">
        <v>17000</v>
      </c>
      <c r="J78" s="310" t="s">
        <v>819</v>
      </c>
      <c r="K78" s="309">
        <f>F78-H78</f>
        <v>100</v>
      </c>
      <c r="L78" s="311">
        <f t="shared" ref="L78" si="70">(H78*N78)*0.07%</f>
        <v>604.45000000000005</v>
      </c>
      <c r="M78" s="312">
        <f t="shared" ref="M78" si="71">(K78*N78)-L78</f>
        <v>4395.55</v>
      </c>
      <c r="N78" s="309">
        <v>50</v>
      </c>
      <c r="O78" s="310" t="s">
        <v>556</v>
      </c>
      <c r="P78" s="305">
        <v>44776</v>
      </c>
      <c r="Q78" s="222"/>
      <c r="R78" s="226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66"/>
      <c r="AG78" s="263"/>
      <c r="AH78" s="222"/>
      <c r="AI78" s="222"/>
      <c r="AJ78" s="266"/>
      <c r="AK78" s="266"/>
      <c r="AL78" s="266"/>
    </row>
    <row r="79" spans="1:38" s="220" customFormat="1" ht="13.15" customHeight="1">
      <c r="A79" s="368">
        <v>6</v>
      </c>
      <c r="B79" s="371">
        <v>44776</v>
      </c>
      <c r="C79" s="279"/>
      <c r="D79" s="279" t="s">
        <v>1017</v>
      </c>
      <c r="E79" s="224" t="s">
        <v>893</v>
      </c>
      <c r="F79" s="224" t="s">
        <v>1018</v>
      </c>
      <c r="G79" s="368">
        <v>1840</v>
      </c>
      <c r="I79" s="225" t="s">
        <v>1019</v>
      </c>
      <c r="J79" s="370" t="s">
        <v>559</v>
      </c>
      <c r="K79" s="279"/>
      <c r="L79" s="224"/>
      <c r="M79" s="224"/>
      <c r="N79" s="224"/>
      <c r="O79" s="225"/>
      <c r="P79" s="225"/>
      <c r="Q79" s="222"/>
      <c r="R79" s="226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66"/>
      <c r="AG79" s="263"/>
      <c r="AH79" s="222"/>
      <c r="AI79" s="222"/>
      <c r="AJ79" s="266"/>
      <c r="AK79" s="266"/>
      <c r="AL79" s="266"/>
    </row>
    <row r="80" spans="1:38" s="220" customFormat="1" ht="13.15" customHeight="1">
      <c r="A80" s="368">
        <v>7</v>
      </c>
      <c r="B80" s="371">
        <v>44776</v>
      </c>
      <c r="C80" s="279"/>
      <c r="D80" s="279" t="s">
        <v>972</v>
      </c>
      <c r="E80" s="224" t="s">
        <v>893</v>
      </c>
      <c r="F80" s="224" t="s">
        <v>1020</v>
      </c>
      <c r="G80" s="368">
        <v>17510</v>
      </c>
      <c r="H80" s="225"/>
      <c r="I80" s="369">
        <v>17000</v>
      </c>
      <c r="J80" s="370" t="s">
        <v>559</v>
      </c>
      <c r="K80" s="279"/>
      <c r="L80" s="224"/>
      <c r="M80" s="224"/>
      <c r="N80" s="224"/>
      <c r="O80" s="225"/>
      <c r="P80" s="225"/>
      <c r="Q80" s="222"/>
      <c r="R80" s="226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66"/>
      <c r="AG80" s="263"/>
      <c r="AH80" s="222"/>
      <c r="AI80" s="222"/>
      <c r="AJ80" s="266"/>
      <c r="AK80" s="266"/>
      <c r="AL80" s="266"/>
    </row>
    <row r="81" spans="1:38" s="220" customFormat="1" ht="13.15" customHeight="1">
      <c r="A81" s="368">
        <v>8</v>
      </c>
      <c r="B81" s="371">
        <v>44776</v>
      </c>
      <c r="C81" s="279"/>
      <c r="D81" s="279" t="s">
        <v>1021</v>
      </c>
      <c r="E81" s="224" t="s">
        <v>558</v>
      </c>
      <c r="F81" s="224" t="s">
        <v>1022</v>
      </c>
      <c r="G81" s="368">
        <v>615</v>
      </c>
      <c r="H81" s="225"/>
      <c r="I81" s="369" t="s">
        <v>1023</v>
      </c>
      <c r="J81" s="370" t="s">
        <v>559</v>
      </c>
      <c r="K81" s="279"/>
      <c r="L81" s="224"/>
      <c r="M81" s="224"/>
      <c r="N81" s="224"/>
      <c r="O81" s="225"/>
      <c r="P81" s="225"/>
      <c r="Q81" s="222"/>
      <c r="R81" s="226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66"/>
      <c r="AG81" s="263"/>
      <c r="AH81" s="222"/>
      <c r="AI81" s="222"/>
      <c r="AJ81" s="266"/>
      <c r="AK81" s="266"/>
      <c r="AL81" s="266"/>
    </row>
    <row r="82" spans="1:38" s="220" customFormat="1" ht="13.15" customHeight="1">
      <c r="A82" s="368">
        <v>9</v>
      </c>
      <c r="B82" s="371">
        <v>44776</v>
      </c>
      <c r="C82" s="279"/>
      <c r="D82" s="279" t="s">
        <v>1024</v>
      </c>
      <c r="E82" s="224" t="s">
        <v>558</v>
      </c>
      <c r="F82" s="224" t="s">
        <v>1025</v>
      </c>
      <c r="G82" s="368">
        <v>2340</v>
      </c>
      <c r="H82" s="225"/>
      <c r="I82" s="369" t="s">
        <v>1026</v>
      </c>
      <c r="J82" s="370" t="s">
        <v>559</v>
      </c>
      <c r="K82" s="279"/>
      <c r="L82" s="224"/>
      <c r="M82" s="224"/>
      <c r="N82" s="224"/>
      <c r="O82" s="225"/>
      <c r="P82" s="225"/>
      <c r="Q82" s="222"/>
      <c r="R82" s="226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66"/>
      <c r="AG82" s="263"/>
      <c r="AH82" s="222"/>
      <c r="AI82" s="222"/>
      <c r="AJ82" s="266"/>
      <c r="AK82" s="266"/>
      <c r="AL82" s="266"/>
    </row>
    <row r="83" spans="1:38" s="220" customFormat="1" ht="12.75" customHeight="1">
      <c r="A83" s="224"/>
      <c r="B83" s="221"/>
      <c r="C83" s="279"/>
      <c r="D83" s="279"/>
      <c r="E83" s="224"/>
      <c r="F83" s="224"/>
      <c r="G83" s="224"/>
      <c r="H83" s="225"/>
      <c r="I83" s="225"/>
      <c r="J83" s="255"/>
      <c r="K83" s="279"/>
      <c r="L83" s="224"/>
      <c r="M83" s="224"/>
      <c r="N83" s="224"/>
      <c r="O83" s="225"/>
      <c r="P83" s="225"/>
      <c r="Q83" s="222"/>
      <c r="R83" s="226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66"/>
      <c r="AG83" s="263"/>
      <c r="AH83" s="222"/>
      <c r="AI83" s="222"/>
      <c r="AJ83" s="266"/>
      <c r="AK83" s="266"/>
      <c r="AL83" s="266"/>
    </row>
    <row r="84" spans="1:38" ht="13.5" customHeight="1">
      <c r="A84" s="266"/>
      <c r="B84" s="263"/>
      <c r="C84" s="222"/>
      <c r="D84" s="222"/>
      <c r="E84" s="266"/>
      <c r="F84" s="266"/>
      <c r="G84" s="266"/>
      <c r="H84" s="267"/>
      <c r="I84" s="267"/>
      <c r="J84" s="299"/>
      <c r="K84" s="267"/>
      <c r="L84" s="268"/>
      <c r="M84" s="300"/>
      <c r="N84" s="267"/>
      <c r="O84" s="301"/>
      <c r="P84" s="270"/>
      <c r="Q84" s="1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2.75" customHeight="1">
      <c r="A85" s="99"/>
      <c r="B85" s="100"/>
      <c r="C85" s="133"/>
      <c r="D85" s="141"/>
      <c r="E85" s="142"/>
      <c r="F85" s="99"/>
      <c r="G85" s="99"/>
      <c r="H85" s="99"/>
      <c r="I85" s="134"/>
      <c r="J85" s="134"/>
      <c r="K85" s="134"/>
      <c r="L85" s="134"/>
      <c r="M85" s="134"/>
      <c r="N85" s="134"/>
      <c r="O85" s="134"/>
      <c r="P85" s="134"/>
      <c r="Q85" s="41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41"/>
      <c r="AG85" s="41"/>
      <c r="AH85" s="41"/>
      <c r="AI85" s="41"/>
      <c r="AJ85" s="41"/>
      <c r="AK85" s="41"/>
      <c r="AL85" s="41"/>
    </row>
    <row r="86" spans="1:38" ht="12.75" customHeight="1">
      <c r="A86" s="143"/>
      <c r="B86" s="100"/>
      <c r="C86" s="101"/>
      <c r="D86" s="144"/>
      <c r="E86" s="104"/>
      <c r="F86" s="104"/>
      <c r="G86" s="104"/>
      <c r="H86" s="104"/>
      <c r="I86" s="104"/>
      <c r="J86" s="6"/>
      <c r="K86" s="104"/>
      <c r="L86" s="104"/>
      <c r="M86" s="6"/>
      <c r="N86" s="1"/>
      <c r="O86" s="101"/>
      <c r="P86" s="41"/>
      <c r="Q86" s="41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41"/>
      <c r="AG86" s="41"/>
      <c r="AH86" s="41"/>
      <c r="AI86" s="41"/>
      <c r="AJ86" s="41"/>
      <c r="AK86" s="41"/>
      <c r="AL86" s="41"/>
    </row>
    <row r="87" spans="1:38" ht="38.25" customHeight="1">
      <c r="A87" s="145" t="s">
        <v>578</v>
      </c>
      <c r="B87" s="145"/>
      <c r="C87" s="145"/>
      <c r="D87" s="145"/>
      <c r="E87" s="146"/>
      <c r="F87" s="104"/>
      <c r="G87" s="104"/>
      <c r="H87" s="104"/>
      <c r="I87" s="104"/>
      <c r="J87" s="1"/>
      <c r="K87" s="6"/>
      <c r="L87" s="6"/>
      <c r="M87" s="6"/>
      <c r="N87" s="1"/>
      <c r="O87" s="1"/>
      <c r="P87" s="41"/>
      <c r="Q87" s="41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41"/>
      <c r="AG87" s="41"/>
      <c r="AH87" s="41"/>
      <c r="AI87" s="41"/>
      <c r="AJ87" s="41"/>
      <c r="AK87" s="41"/>
      <c r="AL87" s="41"/>
    </row>
    <row r="88" spans="1:38" ht="14.25" customHeight="1">
      <c r="A88" s="96" t="s">
        <v>16</v>
      </c>
      <c r="B88" s="96" t="s">
        <v>533</v>
      </c>
      <c r="C88" s="96"/>
      <c r="D88" s="97" t="s">
        <v>544</v>
      </c>
      <c r="E88" s="96" t="s">
        <v>545</v>
      </c>
      <c r="F88" s="96" t="s">
        <v>546</v>
      </c>
      <c r="G88" s="96" t="s">
        <v>566</v>
      </c>
      <c r="H88" s="96" t="s">
        <v>548</v>
      </c>
      <c r="I88" s="96" t="s">
        <v>549</v>
      </c>
      <c r="J88" s="95" t="s">
        <v>550</v>
      </c>
      <c r="K88" s="95" t="s">
        <v>579</v>
      </c>
      <c r="L88" s="98" t="s">
        <v>552</v>
      </c>
      <c r="M88" s="140" t="s">
        <v>575</v>
      </c>
      <c r="N88" s="96" t="s">
        <v>576</v>
      </c>
      <c r="O88" s="96" t="s">
        <v>554</v>
      </c>
      <c r="P88" s="97" t="s">
        <v>555</v>
      </c>
      <c r="Q88" s="41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41"/>
      <c r="AG88" s="41"/>
      <c r="AH88" s="41"/>
      <c r="AI88" s="41"/>
      <c r="AJ88" s="41"/>
      <c r="AK88" s="41"/>
      <c r="AL88" s="41"/>
    </row>
    <row r="89" spans="1:38" s="220" customFormat="1" ht="12.75" customHeight="1">
      <c r="A89" s="342">
        <v>1</v>
      </c>
      <c r="B89" s="340">
        <v>44771</v>
      </c>
      <c r="C89" s="343"/>
      <c r="D89" s="343" t="s">
        <v>974</v>
      </c>
      <c r="E89" s="342" t="s">
        <v>558</v>
      </c>
      <c r="F89" s="342">
        <v>11</v>
      </c>
      <c r="G89" s="342">
        <v>6</v>
      </c>
      <c r="H89" s="342">
        <v>13.5</v>
      </c>
      <c r="I89" s="342" t="s">
        <v>975</v>
      </c>
      <c r="J89" s="310" t="s">
        <v>902</v>
      </c>
      <c r="K89" s="309">
        <f t="shared" ref="K89" si="72">H89-F89</f>
        <v>2.5</v>
      </c>
      <c r="L89" s="311">
        <v>100</v>
      </c>
      <c r="M89" s="312">
        <f t="shared" ref="M89" si="73">(K89*N89)-L89</f>
        <v>2275</v>
      </c>
      <c r="N89" s="309">
        <v>950</v>
      </c>
      <c r="O89" s="310" t="s">
        <v>556</v>
      </c>
      <c r="P89" s="305">
        <v>44774</v>
      </c>
      <c r="Q89" s="222"/>
      <c r="R89" s="223" t="s">
        <v>830</v>
      </c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</row>
    <row r="90" spans="1:38" s="220" customFormat="1" ht="12.75" customHeight="1">
      <c r="A90" s="367">
        <v>2</v>
      </c>
      <c r="B90" s="371">
        <v>44776</v>
      </c>
      <c r="C90" s="366"/>
      <c r="D90" s="366" t="s">
        <v>1027</v>
      </c>
      <c r="E90" s="367" t="s">
        <v>893</v>
      </c>
      <c r="F90" s="367" t="s">
        <v>1028</v>
      </c>
      <c r="G90" s="367">
        <v>5.25</v>
      </c>
      <c r="H90" s="367"/>
      <c r="I90" s="367" t="s">
        <v>1029</v>
      </c>
      <c r="J90" s="255" t="s">
        <v>559</v>
      </c>
      <c r="K90" s="225"/>
      <c r="L90" s="244"/>
      <c r="M90" s="245"/>
      <c r="N90" s="225"/>
      <c r="O90" s="255"/>
      <c r="P90" s="221"/>
      <c r="Q90" s="222"/>
      <c r="R90" s="223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</row>
    <row r="91" spans="1:38" s="220" customFormat="1" ht="12.75" customHeight="1">
      <c r="A91" s="367"/>
      <c r="B91" s="365"/>
      <c r="C91" s="366"/>
      <c r="D91" s="366"/>
      <c r="E91" s="367"/>
      <c r="F91" s="367"/>
      <c r="G91" s="367"/>
      <c r="H91" s="367"/>
      <c r="I91" s="367"/>
      <c r="J91" s="255"/>
      <c r="K91" s="225"/>
      <c r="L91" s="244"/>
      <c r="M91" s="245"/>
      <c r="N91" s="225"/>
      <c r="O91" s="255"/>
      <c r="P91" s="221"/>
      <c r="Q91" s="222"/>
      <c r="R91" s="223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</row>
    <row r="92" spans="1:38" s="220" customFormat="1" ht="12" customHeight="1">
      <c r="A92" s="367"/>
      <c r="B92" s="365"/>
      <c r="C92" s="366"/>
      <c r="D92" s="366"/>
      <c r="E92" s="367"/>
      <c r="F92" s="367"/>
      <c r="G92" s="367"/>
      <c r="H92" s="367"/>
      <c r="I92" s="367"/>
      <c r="J92" s="255"/>
      <c r="K92" s="225"/>
      <c r="L92" s="244"/>
      <c r="M92" s="245"/>
      <c r="N92" s="225"/>
      <c r="O92" s="255"/>
      <c r="P92" s="221"/>
      <c r="Q92" s="222"/>
      <c r="R92" s="223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</row>
    <row r="93" spans="1:38" ht="15" customHeight="1">
      <c r="A93" s="294"/>
      <c r="B93" s="349"/>
      <c r="C93" s="295"/>
      <c r="D93" s="296"/>
      <c r="E93" s="294"/>
      <c r="F93" s="294"/>
      <c r="G93" s="294"/>
      <c r="H93" s="297"/>
      <c r="I93" s="298"/>
      <c r="J93" s="255"/>
      <c r="K93" s="225"/>
      <c r="L93" s="244"/>
      <c r="M93" s="245"/>
      <c r="N93" s="225"/>
      <c r="O93" s="255"/>
      <c r="P93" s="221"/>
      <c r="Q93" s="1"/>
      <c r="R93" s="223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2.75" customHeight="1">
      <c r="A94" s="142"/>
      <c r="B94" s="147"/>
      <c r="C94" s="147"/>
      <c r="D94" s="148"/>
      <c r="E94" s="142"/>
      <c r="F94" s="149"/>
      <c r="G94" s="142"/>
      <c r="H94" s="142"/>
      <c r="I94" s="142"/>
      <c r="J94" s="147"/>
      <c r="K94" s="150"/>
      <c r="L94" s="142"/>
      <c r="M94" s="142"/>
      <c r="N94" s="142"/>
      <c r="O94" s="15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38.25" customHeight="1">
      <c r="A95" s="94" t="s">
        <v>580</v>
      </c>
      <c r="B95" s="152"/>
      <c r="C95" s="152"/>
      <c r="D95" s="153"/>
      <c r="E95" s="127"/>
      <c r="F95" s="6"/>
      <c r="G95" s="6"/>
      <c r="H95" s="128"/>
      <c r="I95" s="154"/>
      <c r="J95" s="1"/>
      <c r="K95" s="6"/>
      <c r="L95" s="6"/>
      <c r="M95" s="6"/>
      <c r="N95" s="1"/>
      <c r="O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s="220" customFormat="1" ht="14.25" customHeight="1">
      <c r="A96" s="95" t="s">
        <v>16</v>
      </c>
      <c r="B96" s="96" t="s">
        <v>533</v>
      </c>
      <c r="C96" s="96"/>
      <c r="D96" s="97" t="s">
        <v>544</v>
      </c>
      <c r="E96" s="96" t="s">
        <v>545</v>
      </c>
      <c r="F96" s="96" t="s">
        <v>546</v>
      </c>
      <c r="G96" s="96" t="s">
        <v>547</v>
      </c>
      <c r="H96" s="96" t="s">
        <v>548</v>
      </c>
      <c r="I96" s="96" t="s">
        <v>549</v>
      </c>
      <c r="J96" s="95" t="s">
        <v>550</v>
      </c>
      <c r="K96" s="131" t="s">
        <v>567</v>
      </c>
      <c r="L96" s="132" t="s">
        <v>552</v>
      </c>
      <c r="M96" s="98" t="s">
        <v>553</v>
      </c>
      <c r="N96" s="96" t="s">
        <v>554</v>
      </c>
      <c r="O96" s="97" t="s">
        <v>555</v>
      </c>
      <c r="P96" s="96" t="s">
        <v>786</v>
      </c>
      <c r="Q96" s="219"/>
      <c r="R96" s="6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</row>
    <row r="97" spans="1:38" s="220" customFormat="1" ht="12.75" customHeight="1">
      <c r="A97" s="349"/>
      <c r="B97" s="349"/>
      <c r="C97" s="349"/>
      <c r="D97" s="349"/>
      <c r="E97" s="367"/>
      <c r="F97" s="367"/>
      <c r="G97" s="367"/>
      <c r="H97" s="367"/>
      <c r="I97" s="367"/>
      <c r="J97" s="255"/>
      <c r="K97" s="225"/>
      <c r="L97" s="244"/>
      <c r="M97" s="245"/>
      <c r="N97" s="225"/>
      <c r="O97" s="255"/>
      <c r="P97" s="221"/>
      <c r="Q97" s="219"/>
      <c r="R97" s="1" t="s">
        <v>557</v>
      </c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</row>
    <row r="98" spans="1:38" ht="14.25" customHeight="1">
      <c r="A98" s="367"/>
      <c r="B98" s="365"/>
      <c r="C98" s="366"/>
      <c r="D98" s="366"/>
      <c r="E98" s="367"/>
      <c r="F98" s="367"/>
      <c r="G98" s="367"/>
      <c r="H98" s="367"/>
      <c r="I98" s="367"/>
      <c r="J98" s="255"/>
      <c r="K98" s="225"/>
      <c r="L98" s="244"/>
      <c r="M98" s="245"/>
      <c r="N98" s="225"/>
      <c r="O98" s="255"/>
      <c r="P98" s="221"/>
      <c r="R98" s="219" t="s">
        <v>557</v>
      </c>
      <c r="S98" s="41"/>
      <c r="T98" s="1"/>
      <c r="U98" s="1"/>
      <c r="V98" s="1"/>
      <c r="W98" s="1"/>
      <c r="X98" s="1"/>
      <c r="Y98" s="1"/>
      <c r="Z98" s="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</row>
    <row r="99" spans="1:38" ht="12.75" customHeight="1">
      <c r="A99" s="367"/>
      <c r="B99" s="365"/>
      <c r="C99" s="366"/>
      <c r="D99" s="366"/>
      <c r="E99" s="367"/>
      <c r="F99" s="367"/>
      <c r="G99" s="367"/>
      <c r="H99" s="367"/>
      <c r="I99" s="367"/>
      <c r="J99" s="255"/>
      <c r="K99" s="225"/>
      <c r="L99" s="244"/>
      <c r="M99" s="245"/>
      <c r="N99" s="225"/>
      <c r="O99" s="255"/>
      <c r="P99" s="221"/>
      <c r="R99" s="6"/>
      <c r="S99" s="1"/>
      <c r="T99" s="1"/>
      <c r="U99" s="1"/>
      <c r="V99" s="1"/>
      <c r="W99" s="1"/>
      <c r="X99" s="1"/>
      <c r="Y99" s="1"/>
    </row>
    <row r="100" spans="1:38" ht="12.75" customHeight="1">
      <c r="A100" s="111" t="s">
        <v>560</v>
      </c>
      <c r="B100" s="111"/>
      <c r="C100" s="111"/>
      <c r="D100" s="111"/>
      <c r="E100" s="41"/>
      <c r="F100" s="119" t="s">
        <v>562</v>
      </c>
      <c r="G100" s="56"/>
      <c r="H100" s="56"/>
      <c r="I100" s="56"/>
      <c r="J100" s="6"/>
      <c r="K100" s="136"/>
      <c r="L100" s="137"/>
      <c r="M100" s="6"/>
      <c r="N100" s="101"/>
      <c r="O100" s="155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38" ht="12.75" customHeight="1">
      <c r="A101" s="118" t="s">
        <v>561</v>
      </c>
      <c r="B101" s="111"/>
      <c r="C101" s="111"/>
      <c r="D101" s="111"/>
      <c r="E101" s="6"/>
      <c r="F101" s="119" t="s">
        <v>564</v>
      </c>
      <c r="G101" s="6"/>
      <c r="H101" s="6" t="s">
        <v>782</v>
      </c>
      <c r="I101" s="6"/>
      <c r="J101" s="1"/>
      <c r="K101" s="6"/>
      <c r="L101" s="6"/>
      <c r="M101" s="6"/>
      <c r="N101" s="1"/>
      <c r="O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38" ht="12.75" customHeight="1">
      <c r="A102" s="118"/>
      <c r="B102" s="111"/>
      <c r="C102" s="111"/>
      <c r="D102" s="111"/>
      <c r="E102" s="6"/>
      <c r="F102" s="119"/>
      <c r="G102" s="6"/>
      <c r="H102" s="6"/>
      <c r="I102" s="6"/>
      <c r="J102" s="1"/>
      <c r="K102" s="6"/>
      <c r="L102" s="6"/>
      <c r="M102" s="6"/>
      <c r="N102" s="1"/>
      <c r="O102" s="1"/>
      <c r="Q102" s="1"/>
      <c r="R102" s="56"/>
      <c r="S102" s="1"/>
      <c r="T102" s="1"/>
      <c r="U102" s="1"/>
      <c r="V102" s="1"/>
      <c r="W102" s="1"/>
      <c r="X102" s="1"/>
      <c r="Y102" s="1"/>
      <c r="Z102" s="1"/>
    </row>
    <row r="103" spans="1:38" ht="12.75" customHeight="1">
      <c r="A103" s="118"/>
      <c r="B103" s="111"/>
      <c r="C103" s="111"/>
      <c r="D103" s="111"/>
      <c r="E103" s="6"/>
      <c r="F103" s="119"/>
      <c r="G103" s="56"/>
      <c r="H103" s="41"/>
      <c r="I103" s="56"/>
      <c r="J103" s="6"/>
      <c r="K103" s="136"/>
      <c r="L103" s="137"/>
      <c r="M103" s="6"/>
      <c r="N103" s="101"/>
      <c r="O103" s="138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ht="12.75" customHeight="1">
      <c r="A104" s="56"/>
      <c r="B104" s="100"/>
      <c r="C104" s="100"/>
      <c r="D104" s="41"/>
      <c r="E104" s="56"/>
      <c r="F104" s="56"/>
      <c r="G104" s="56"/>
      <c r="H104" s="41"/>
      <c r="I104" s="56"/>
      <c r="J104" s="6"/>
      <c r="K104" s="136"/>
      <c r="L104" s="137"/>
      <c r="M104" s="6"/>
      <c r="N104" s="101"/>
      <c r="O104" s="138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38.25" customHeight="1">
      <c r="A105" s="41"/>
      <c r="B105" s="156" t="s">
        <v>581</v>
      </c>
      <c r="C105" s="156"/>
      <c r="D105" s="156"/>
      <c r="E105" s="156"/>
      <c r="F105" s="6"/>
      <c r="G105" s="6"/>
      <c r="H105" s="129"/>
      <c r="I105" s="6"/>
      <c r="J105" s="129"/>
      <c r="K105" s="130"/>
      <c r="L105" s="6"/>
      <c r="M105" s="6"/>
      <c r="N105" s="1"/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95" t="s">
        <v>16</v>
      </c>
      <c r="B106" s="96" t="s">
        <v>533</v>
      </c>
      <c r="C106" s="96"/>
      <c r="D106" s="97" t="s">
        <v>544</v>
      </c>
      <c r="E106" s="96" t="s">
        <v>545</v>
      </c>
      <c r="F106" s="96" t="s">
        <v>546</v>
      </c>
      <c r="G106" s="96" t="s">
        <v>582</v>
      </c>
      <c r="H106" s="96" t="s">
        <v>583</v>
      </c>
      <c r="I106" s="96" t="s">
        <v>549</v>
      </c>
      <c r="J106" s="157" t="s">
        <v>550</v>
      </c>
      <c r="K106" s="96" t="s">
        <v>551</v>
      </c>
      <c r="L106" s="96" t="s">
        <v>584</v>
      </c>
      <c r="M106" s="96" t="s">
        <v>554</v>
      </c>
      <c r="N106" s="97" t="s">
        <v>555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58">
        <v>1</v>
      </c>
      <c r="B107" s="159">
        <v>41579</v>
      </c>
      <c r="C107" s="159"/>
      <c r="D107" s="160" t="s">
        <v>585</v>
      </c>
      <c r="E107" s="161" t="s">
        <v>586</v>
      </c>
      <c r="F107" s="162">
        <v>82</v>
      </c>
      <c r="G107" s="161" t="s">
        <v>587</v>
      </c>
      <c r="H107" s="161">
        <v>100</v>
      </c>
      <c r="I107" s="163">
        <v>100</v>
      </c>
      <c r="J107" s="164" t="s">
        <v>588</v>
      </c>
      <c r="K107" s="165">
        <f t="shared" ref="K107:K159" si="74">H107-F107</f>
        <v>18</v>
      </c>
      <c r="L107" s="166">
        <f t="shared" ref="L107:L159" si="75">K107/F107</f>
        <v>0.21951219512195122</v>
      </c>
      <c r="M107" s="161" t="s">
        <v>556</v>
      </c>
      <c r="N107" s="167">
        <v>42657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158">
        <v>2</v>
      </c>
      <c r="B108" s="159">
        <v>41794</v>
      </c>
      <c r="C108" s="159"/>
      <c r="D108" s="160" t="s">
        <v>589</v>
      </c>
      <c r="E108" s="161" t="s">
        <v>558</v>
      </c>
      <c r="F108" s="162">
        <v>257</v>
      </c>
      <c r="G108" s="161" t="s">
        <v>587</v>
      </c>
      <c r="H108" s="161">
        <v>300</v>
      </c>
      <c r="I108" s="163">
        <v>300</v>
      </c>
      <c r="J108" s="164" t="s">
        <v>588</v>
      </c>
      <c r="K108" s="165">
        <f t="shared" si="74"/>
        <v>43</v>
      </c>
      <c r="L108" s="166">
        <f t="shared" si="75"/>
        <v>0.16731517509727625</v>
      </c>
      <c r="M108" s="161" t="s">
        <v>556</v>
      </c>
      <c r="N108" s="167">
        <v>41822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158">
        <v>3</v>
      </c>
      <c r="B109" s="159">
        <v>41828</v>
      </c>
      <c r="C109" s="159"/>
      <c r="D109" s="160" t="s">
        <v>590</v>
      </c>
      <c r="E109" s="161" t="s">
        <v>558</v>
      </c>
      <c r="F109" s="162">
        <v>393</v>
      </c>
      <c r="G109" s="161" t="s">
        <v>587</v>
      </c>
      <c r="H109" s="161">
        <v>468</v>
      </c>
      <c r="I109" s="163">
        <v>468</v>
      </c>
      <c r="J109" s="164" t="s">
        <v>588</v>
      </c>
      <c r="K109" s="165">
        <f t="shared" si="74"/>
        <v>75</v>
      </c>
      <c r="L109" s="166">
        <f t="shared" si="75"/>
        <v>0.19083969465648856</v>
      </c>
      <c r="M109" s="161" t="s">
        <v>556</v>
      </c>
      <c r="N109" s="167">
        <v>41863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58">
        <v>4</v>
      </c>
      <c r="B110" s="159">
        <v>41857</v>
      </c>
      <c r="C110" s="159"/>
      <c r="D110" s="160" t="s">
        <v>591</v>
      </c>
      <c r="E110" s="161" t="s">
        <v>558</v>
      </c>
      <c r="F110" s="162">
        <v>205</v>
      </c>
      <c r="G110" s="161" t="s">
        <v>587</v>
      </c>
      <c r="H110" s="161">
        <v>275</v>
      </c>
      <c r="I110" s="163">
        <v>250</v>
      </c>
      <c r="J110" s="164" t="s">
        <v>588</v>
      </c>
      <c r="K110" s="165">
        <f t="shared" si="74"/>
        <v>70</v>
      </c>
      <c r="L110" s="166">
        <f t="shared" si="75"/>
        <v>0.34146341463414637</v>
      </c>
      <c r="M110" s="161" t="s">
        <v>556</v>
      </c>
      <c r="N110" s="167">
        <v>41962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58">
        <v>5</v>
      </c>
      <c r="B111" s="159">
        <v>41886</v>
      </c>
      <c r="C111" s="159"/>
      <c r="D111" s="160" t="s">
        <v>592</v>
      </c>
      <c r="E111" s="161" t="s">
        <v>558</v>
      </c>
      <c r="F111" s="162">
        <v>162</v>
      </c>
      <c r="G111" s="161" t="s">
        <v>587</v>
      </c>
      <c r="H111" s="161">
        <v>190</v>
      </c>
      <c r="I111" s="163">
        <v>190</v>
      </c>
      <c r="J111" s="164" t="s">
        <v>588</v>
      </c>
      <c r="K111" s="165">
        <f t="shared" si="74"/>
        <v>28</v>
      </c>
      <c r="L111" s="166">
        <f t="shared" si="75"/>
        <v>0.1728395061728395</v>
      </c>
      <c r="M111" s="161" t="s">
        <v>556</v>
      </c>
      <c r="N111" s="167">
        <v>42006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58">
        <v>6</v>
      </c>
      <c r="B112" s="159">
        <v>41886</v>
      </c>
      <c r="C112" s="159"/>
      <c r="D112" s="160" t="s">
        <v>593</v>
      </c>
      <c r="E112" s="161" t="s">
        <v>558</v>
      </c>
      <c r="F112" s="162">
        <v>75</v>
      </c>
      <c r="G112" s="161" t="s">
        <v>587</v>
      </c>
      <c r="H112" s="161">
        <v>91.5</v>
      </c>
      <c r="I112" s="163" t="s">
        <v>594</v>
      </c>
      <c r="J112" s="164" t="s">
        <v>595</v>
      </c>
      <c r="K112" s="165">
        <f t="shared" si="74"/>
        <v>16.5</v>
      </c>
      <c r="L112" s="166">
        <f t="shared" si="75"/>
        <v>0.22</v>
      </c>
      <c r="M112" s="161" t="s">
        <v>556</v>
      </c>
      <c r="N112" s="167">
        <v>41954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8">
        <v>7</v>
      </c>
      <c r="B113" s="159">
        <v>41913</v>
      </c>
      <c r="C113" s="159"/>
      <c r="D113" s="160" t="s">
        <v>596</v>
      </c>
      <c r="E113" s="161" t="s">
        <v>558</v>
      </c>
      <c r="F113" s="162">
        <v>850</v>
      </c>
      <c r="G113" s="161" t="s">
        <v>587</v>
      </c>
      <c r="H113" s="161">
        <v>982.5</v>
      </c>
      <c r="I113" s="163">
        <v>1050</v>
      </c>
      <c r="J113" s="164" t="s">
        <v>597</v>
      </c>
      <c r="K113" s="165">
        <f t="shared" si="74"/>
        <v>132.5</v>
      </c>
      <c r="L113" s="166">
        <f t="shared" si="75"/>
        <v>0.15588235294117647</v>
      </c>
      <c r="M113" s="161" t="s">
        <v>556</v>
      </c>
      <c r="N113" s="167">
        <v>42039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8">
        <v>8</v>
      </c>
      <c r="B114" s="159">
        <v>41913</v>
      </c>
      <c r="C114" s="159"/>
      <c r="D114" s="160" t="s">
        <v>598</v>
      </c>
      <c r="E114" s="161" t="s">
        <v>558</v>
      </c>
      <c r="F114" s="162">
        <v>475</v>
      </c>
      <c r="G114" s="161" t="s">
        <v>587</v>
      </c>
      <c r="H114" s="161">
        <v>515</v>
      </c>
      <c r="I114" s="163">
        <v>600</v>
      </c>
      <c r="J114" s="164" t="s">
        <v>599</v>
      </c>
      <c r="K114" s="165">
        <f t="shared" si="74"/>
        <v>40</v>
      </c>
      <c r="L114" s="166">
        <f t="shared" si="75"/>
        <v>8.4210526315789472E-2</v>
      </c>
      <c r="M114" s="161" t="s">
        <v>556</v>
      </c>
      <c r="N114" s="167">
        <v>41939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8">
        <v>9</v>
      </c>
      <c r="B115" s="159">
        <v>41913</v>
      </c>
      <c r="C115" s="159"/>
      <c r="D115" s="160" t="s">
        <v>600</v>
      </c>
      <c r="E115" s="161" t="s">
        <v>558</v>
      </c>
      <c r="F115" s="162">
        <v>86</v>
      </c>
      <c r="G115" s="161" t="s">
        <v>587</v>
      </c>
      <c r="H115" s="161">
        <v>99</v>
      </c>
      <c r="I115" s="163">
        <v>140</v>
      </c>
      <c r="J115" s="164" t="s">
        <v>601</v>
      </c>
      <c r="K115" s="165">
        <f t="shared" si="74"/>
        <v>13</v>
      </c>
      <c r="L115" s="166">
        <f t="shared" si="75"/>
        <v>0.15116279069767441</v>
      </c>
      <c r="M115" s="161" t="s">
        <v>556</v>
      </c>
      <c r="N115" s="167">
        <v>41939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8">
        <v>10</v>
      </c>
      <c r="B116" s="159">
        <v>41926</v>
      </c>
      <c r="C116" s="159"/>
      <c r="D116" s="160" t="s">
        <v>602</v>
      </c>
      <c r="E116" s="161" t="s">
        <v>558</v>
      </c>
      <c r="F116" s="162">
        <v>496.6</v>
      </c>
      <c r="G116" s="161" t="s">
        <v>587</v>
      </c>
      <c r="H116" s="161">
        <v>621</v>
      </c>
      <c r="I116" s="163">
        <v>580</v>
      </c>
      <c r="J116" s="164" t="s">
        <v>588</v>
      </c>
      <c r="K116" s="165">
        <f t="shared" si="74"/>
        <v>124.39999999999998</v>
      </c>
      <c r="L116" s="166">
        <f t="shared" si="75"/>
        <v>0.25050342327829234</v>
      </c>
      <c r="M116" s="161" t="s">
        <v>556</v>
      </c>
      <c r="N116" s="167">
        <v>42605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8">
        <v>11</v>
      </c>
      <c r="B117" s="159">
        <v>41926</v>
      </c>
      <c r="C117" s="159"/>
      <c r="D117" s="160" t="s">
        <v>603</v>
      </c>
      <c r="E117" s="161" t="s">
        <v>558</v>
      </c>
      <c r="F117" s="162">
        <v>2481.9</v>
      </c>
      <c r="G117" s="161" t="s">
        <v>587</v>
      </c>
      <c r="H117" s="161">
        <v>2840</v>
      </c>
      <c r="I117" s="163">
        <v>2870</v>
      </c>
      <c r="J117" s="164" t="s">
        <v>604</v>
      </c>
      <c r="K117" s="165">
        <f t="shared" si="74"/>
        <v>358.09999999999991</v>
      </c>
      <c r="L117" s="166">
        <f t="shared" si="75"/>
        <v>0.14428462065353154</v>
      </c>
      <c r="M117" s="161" t="s">
        <v>556</v>
      </c>
      <c r="N117" s="167">
        <v>42017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8">
        <v>12</v>
      </c>
      <c r="B118" s="159">
        <v>41928</v>
      </c>
      <c r="C118" s="159"/>
      <c r="D118" s="160" t="s">
        <v>605</v>
      </c>
      <c r="E118" s="161" t="s">
        <v>558</v>
      </c>
      <c r="F118" s="162">
        <v>84.5</v>
      </c>
      <c r="G118" s="161" t="s">
        <v>587</v>
      </c>
      <c r="H118" s="161">
        <v>93</v>
      </c>
      <c r="I118" s="163">
        <v>110</v>
      </c>
      <c r="J118" s="164" t="s">
        <v>606</v>
      </c>
      <c r="K118" s="165">
        <f t="shared" si="74"/>
        <v>8.5</v>
      </c>
      <c r="L118" s="166">
        <f t="shared" si="75"/>
        <v>0.10059171597633136</v>
      </c>
      <c r="M118" s="161" t="s">
        <v>556</v>
      </c>
      <c r="N118" s="167">
        <v>41939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8">
        <v>13</v>
      </c>
      <c r="B119" s="159">
        <v>41928</v>
      </c>
      <c r="C119" s="159"/>
      <c r="D119" s="160" t="s">
        <v>607</v>
      </c>
      <c r="E119" s="161" t="s">
        <v>558</v>
      </c>
      <c r="F119" s="162">
        <v>401</v>
      </c>
      <c r="G119" s="161" t="s">
        <v>587</v>
      </c>
      <c r="H119" s="161">
        <v>428</v>
      </c>
      <c r="I119" s="163">
        <v>450</v>
      </c>
      <c r="J119" s="164" t="s">
        <v>608</v>
      </c>
      <c r="K119" s="165">
        <f t="shared" si="74"/>
        <v>27</v>
      </c>
      <c r="L119" s="166">
        <f t="shared" si="75"/>
        <v>6.7331670822942641E-2</v>
      </c>
      <c r="M119" s="161" t="s">
        <v>556</v>
      </c>
      <c r="N119" s="167">
        <v>42020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8">
        <v>14</v>
      </c>
      <c r="B120" s="159">
        <v>41928</v>
      </c>
      <c r="C120" s="159"/>
      <c r="D120" s="160" t="s">
        <v>609</v>
      </c>
      <c r="E120" s="161" t="s">
        <v>558</v>
      </c>
      <c r="F120" s="162">
        <v>101</v>
      </c>
      <c r="G120" s="161" t="s">
        <v>587</v>
      </c>
      <c r="H120" s="161">
        <v>112</v>
      </c>
      <c r="I120" s="163">
        <v>120</v>
      </c>
      <c r="J120" s="164" t="s">
        <v>610</v>
      </c>
      <c r="K120" s="165">
        <f t="shared" si="74"/>
        <v>11</v>
      </c>
      <c r="L120" s="166">
        <f t="shared" si="75"/>
        <v>0.10891089108910891</v>
      </c>
      <c r="M120" s="161" t="s">
        <v>556</v>
      </c>
      <c r="N120" s="167">
        <v>41939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8">
        <v>15</v>
      </c>
      <c r="B121" s="159">
        <v>41954</v>
      </c>
      <c r="C121" s="159"/>
      <c r="D121" s="160" t="s">
        <v>611</v>
      </c>
      <c r="E121" s="161" t="s">
        <v>558</v>
      </c>
      <c r="F121" s="162">
        <v>59</v>
      </c>
      <c r="G121" s="161" t="s">
        <v>587</v>
      </c>
      <c r="H121" s="161">
        <v>76</v>
      </c>
      <c r="I121" s="163">
        <v>76</v>
      </c>
      <c r="J121" s="164" t="s">
        <v>588</v>
      </c>
      <c r="K121" s="165">
        <f t="shared" si="74"/>
        <v>17</v>
      </c>
      <c r="L121" s="166">
        <f t="shared" si="75"/>
        <v>0.28813559322033899</v>
      </c>
      <c r="M121" s="161" t="s">
        <v>556</v>
      </c>
      <c r="N121" s="167">
        <v>43032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8">
        <v>16</v>
      </c>
      <c r="B122" s="159">
        <v>41954</v>
      </c>
      <c r="C122" s="159"/>
      <c r="D122" s="160" t="s">
        <v>600</v>
      </c>
      <c r="E122" s="161" t="s">
        <v>558</v>
      </c>
      <c r="F122" s="162">
        <v>99</v>
      </c>
      <c r="G122" s="161" t="s">
        <v>587</v>
      </c>
      <c r="H122" s="161">
        <v>120</v>
      </c>
      <c r="I122" s="163">
        <v>120</v>
      </c>
      <c r="J122" s="164" t="s">
        <v>569</v>
      </c>
      <c r="K122" s="165">
        <f t="shared" si="74"/>
        <v>21</v>
      </c>
      <c r="L122" s="166">
        <f t="shared" si="75"/>
        <v>0.21212121212121213</v>
      </c>
      <c r="M122" s="161" t="s">
        <v>556</v>
      </c>
      <c r="N122" s="167">
        <v>41960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8">
        <v>17</v>
      </c>
      <c r="B123" s="159">
        <v>41956</v>
      </c>
      <c r="C123" s="159"/>
      <c r="D123" s="160" t="s">
        <v>612</v>
      </c>
      <c r="E123" s="161" t="s">
        <v>558</v>
      </c>
      <c r="F123" s="162">
        <v>22</v>
      </c>
      <c r="G123" s="161" t="s">
        <v>587</v>
      </c>
      <c r="H123" s="161">
        <v>33.549999999999997</v>
      </c>
      <c r="I123" s="163">
        <v>32</v>
      </c>
      <c r="J123" s="164" t="s">
        <v>613</v>
      </c>
      <c r="K123" s="165">
        <f t="shared" si="74"/>
        <v>11.549999999999997</v>
      </c>
      <c r="L123" s="166">
        <f t="shared" si="75"/>
        <v>0.52499999999999991</v>
      </c>
      <c r="M123" s="161" t="s">
        <v>556</v>
      </c>
      <c r="N123" s="167">
        <v>42188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8">
        <v>18</v>
      </c>
      <c r="B124" s="159">
        <v>41976</v>
      </c>
      <c r="C124" s="159"/>
      <c r="D124" s="160" t="s">
        <v>614</v>
      </c>
      <c r="E124" s="161" t="s">
        <v>558</v>
      </c>
      <c r="F124" s="162">
        <v>440</v>
      </c>
      <c r="G124" s="161" t="s">
        <v>587</v>
      </c>
      <c r="H124" s="161">
        <v>520</v>
      </c>
      <c r="I124" s="163">
        <v>520</v>
      </c>
      <c r="J124" s="164" t="s">
        <v>615</v>
      </c>
      <c r="K124" s="165">
        <f t="shared" si="74"/>
        <v>80</v>
      </c>
      <c r="L124" s="166">
        <f t="shared" si="75"/>
        <v>0.18181818181818182</v>
      </c>
      <c r="M124" s="161" t="s">
        <v>556</v>
      </c>
      <c r="N124" s="167">
        <v>42208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8">
        <v>19</v>
      </c>
      <c r="B125" s="159">
        <v>41976</v>
      </c>
      <c r="C125" s="159"/>
      <c r="D125" s="160" t="s">
        <v>616</v>
      </c>
      <c r="E125" s="161" t="s">
        <v>558</v>
      </c>
      <c r="F125" s="162">
        <v>360</v>
      </c>
      <c r="G125" s="161" t="s">
        <v>587</v>
      </c>
      <c r="H125" s="161">
        <v>427</v>
      </c>
      <c r="I125" s="163">
        <v>425</v>
      </c>
      <c r="J125" s="164" t="s">
        <v>617</v>
      </c>
      <c r="K125" s="165">
        <f t="shared" si="74"/>
        <v>67</v>
      </c>
      <c r="L125" s="166">
        <f t="shared" si="75"/>
        <v>0.18611111111111112</v>
      </c>
      <c r="M125" s="161" t="s">
        <v>556</v>
      </c>
      <c r="N125" s="167">
        <v>42058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8">
        <v>20</v>
      </c>
      <c r="B126" s="159">
        <v>42012</v>
      </c>
      <c r="C126" s="159"/>
      <c r="D126" s="160" t="s">
        <v>618</v>
      </c>
      <c r="E126" s="161" t="s">
        <v>558</v>
      </c>
      <c r="F126" s="162">
        <v>360</v>
      </c>
      <c r="G126" s="161" t="s">
        <v>587</v>
      </c>
      <c r="H126" s="161">
        <v>455</v>
      </c>
      <c r="I126" s="163">
        <v>420</v>
      </c>
      <c r="J126" s="164" t="s">
        <v>619</v>
      </c>
      <c r="K126" s="165">
        <f t="shared" si="74"/>
        <v>95</v>
      </c>
      <c r="L126" s="166">
        <f t="shared" si="75"/>
        <v>0.2638888888888889</v>
      </c>
      <c r="M126" s="161" t="s">
        <v>556</v>
      </c>
      <c r="N126" s="167">
        <v>42024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8">
        <v>21</v>
      </c>
      <c r="B127" s="159">
        <v>42012</v>
      </c>
      <c r="C127" s="159"/>
      <c r="D127" s="160" t="s">
        <v>620</v>
      </c>
      <c r="E127" s="161" t="s">
        <v>558</v>
      </c>
      <c r="F127" s="162">
        <v>130</v>
      </c>
      <c r="G127" s="161"/>
      <c r="H127" s="161">
        <v>175.5</v>
      </c>
      <c r="I127" s="163">
        <v>165</v>
      </c>
      <c r="J127" s="164" t="s">
        <v>621</v>
      </c>
      <c r="K127" s="165">
        <f t="shared" si="74"/>
        <v>45.5</v>
      </c>
      <c r="L127" s="166">
        <f t="shared" si="75"/>
        <v>0.35</v>
      </c>
      <c r="M127" s="161" t="s">
        <v>556</v>
      </c>
      <c r="N127" s="167">
        <v>43088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8">
        <v>22</v>
      </c>
      <c r="B128" s="159">
        <v>42040</v>
      </c>
      <c r="C128" s="159"/>
      <c r="D128" s="160" t="s">
        <v>371</v>
      </c>
      <c r="E128" s="161" t="s">
        <v>586</v>
      </c>
      <c r="F128" s="162">
        <v>98</v>
      </c>
      <c r="G128" s="161"/>
      <c r="H128" s="161">
        <v>120</v>
      </c>
      <c r="I128" s="163">
        <v>120</v>
      </c>
      <c r="J128" s="164" t="s">
        <v>588</v>
      </c>
      <c r="K128" s="165">
        <f t="shared" si="74"/>
        <v>22</v>
      </c>
      <c r="L128" s="166">
        <f t="shared" si="75"/>
        <v>0.22448979591836735</v>
      </c>
      <c r="M128" s="161" t="s">
        <v>556</v>
      </c>
      <c r="N128" s="167">
        <v>42753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8">
        <v>23</v>
      </c>
      <c r="B129" s="159">
        <v>42040</v>
      </c>
      <c r="C129" s="159"/>
      <c r="D129" s="160" t="s">
        <v>622</v>
      </c>
      <c r="E129" s="161" t="s">
        <v>586</v>
      </c>
      <c r="F129" s="162">
        <v>196</v>
      </c>
      <c r="G129" s="161"/>
      <c r="H129" s="161">
        <v>262</v>
      </c>
      <c r="I129" s="163">
        <v>255</v>
      </c>
      <c r="J129" s="164" t="s">
        <v>588</v>
      </c>
      <c r="K129" s="165">
        <f t="shared" si="74"/>
        <v>66</v>
      </c>
      <c r="L129" s="166">
        <f t="shared" si="75"/>
        <v>0.33673469387755101</v>
      </c>
      <c r="M129" s="161" t="s">
        <v>556</v>
      </c>
      <c r="N129" s="167">
        <v>42599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68">
        <v>24</v>
      </c>
      <c r="B130" s="169">
        <v>42067</v>
      </c>
      <c r="C130" s="169"/>
      <c r="D130" s="170" t="s">
        <v>370</v>
      </c>
      <c r="E130" s="171" t="s">
        <v>586</v>
      </c>
      <c r="F130" s="172">
        <v>235</v>
      </c>
      <c r="G130" s="172"/>
      <c r="H130" s="173">
        <v>77</v>
      </c>
      <c r="I130" s="173" t="s">
        <v>623</v>
      </c>
      <c r="J130" s="174" t="s">
        <v>624</v>
      </c>
      <c r="K130" s="175">
        <f t="shared" si="74"/>
        <v>-158</v>
      </c>
      <c r="L130" s="176">
        <f t="shared" si="75"/>
        <v>-0.67234042553191486</v>
      </c>
      <c r="M130" s="172" t="s">
        <v>568</v>
      </c>
      <c r="N130" s="169">
        <v>43522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8">
        <v>25</v>
      </c>
      <c r="B131" s="159">
        <v>42067</v>
      </c>
      <c r="C131" s="159"/>
      <c r="D131" s="160" t="s">
        <v>625</v>
      </c>
      <c r="E131" s="161" t="s">
        <v>586</v>
      </c>
      <c r="F131" s="162">
        <v>185</v>
      </c>
      <c r="G131" s="161"/>
      <c r="H131" s="161">
        <v>224</v>
      </c>
      <c r="I131" s="163" t="s">
        <v>626</v>
      </c>
      <c r="J131" s="164" t="s">
        <v>588</v>
      </c>
      <c r="K131" s="165">
        <f t="shared" si="74"/>
        <v>39</v>
      </c>
      <c r="L131" s="166">
        <f t="shared" si="75"/>
        <v>0.21081081081081082</v>
      </c>
      <c r="M131" s="161" t="s">
        <v>556</v>
      </c>
      <c r="N131" s="167">
        <v>42647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68">
        <v>26</v>
      </c>
      <c r="B132" s="169">
        <v>42090</v>
      </c>
      <c r="C132" s="169"/>
      <c r="D132" s="177" t="s">
        <v>627</v>
      </c>
      <c r="E132" s="172" t="s">
        <v>586</v>
      </c>
      <c r="F132" s="172">
        <v>49.5</v>
      </c>
      <c r="G132" s="173"/>
      <c r="H132" s="173">
        <v>15.85</v>
      </c>
      <c r="I132" s="173">
        <v>67</v>
      </c>
      <c r="J132" s="174" t="s">
        <v>628</v>
      </c>
      <c r="K132" s="173">
        <f t="shared" si="74"/>
        <v>-33.65</v>
      </c>
      <c r="L132" s="178">
        <f t="shared" si="75"/>
        <v>-0.67979797979797973</v>
      </c>
      <c r="M132" s="172" t="s">
        <v>568</v>
      </c>
      <c r="N132" s="179">
        <v>43627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8">
        <v>27</v>
      </c>
      <c r="B133" s="159">
        <v>42093</v>
      </c>
      <c r="C133" s="159"/>
      <c r="D133" s="160" t="s">
        <v>629</v>
      </c>
      <c r="E133" s="161" t="s">
        <v>586</v>
      </c>
      <c r="F133" s="162">
        <v>183.5</v>
      </c>
      <c r="G133" s="161"/>
      <c r="H133" s="161">
        <v>219</v>
      </c>
      <c r="I133" s="163">
        <v>218</v>
      </c>
      <c r="J133" s="164" t="s">
        <v>630</v>
      </c>
      <c r="K133" s="165">
        <f t="shared" si="74"/>
        <v>35.5</v>
      </c>
      <c r="L133" s="166">
        <f t="shared" si="75"/>
        <v>0.19346049046321526</v>
      </c>
      <c r="M133" s="161" t="s">
        <v>556</v>
      </c>
      <c r="N133" s="167">
        <v>42103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8">
        <v>28</v>
      </c>
      <c r="B134" s="159">
        <v>42114</v>
      </c>
      <c r="C134" s="159"/>
      <c r="D134" s="160" t="s">
        <v>631</v>
      </c>
      <c r="E134" s="161" t="s">
        <v>586</v>
      </c>
      <c r="F134" s="162">
        <f>(227+237)/2</f>
        <v>232</v>
      </c>
      <c r="G134" s="161"/>
      <c r="H134" s="161">
        <v>298</v>
      </c>
      <c r="I134" s="163">
        <v>298</v>
      </c>
      <c r="J134" s="164" t="s">
        <v>588</v>
      </c>
      <c r="K134" s="165">
        <f t="shared" si="74"/>
        <v>66</v>
      </c>
      <c r="L134" s="166">
        <f t="shared" si="75"/>
        <v>0.28448275862068967</v>
      </c>
      <c r="M134" s="161" t="s">
        <v>556</v>
      </c>
      <c r="N134" s="167">
        <v>42823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8">
        <v>29</v>
      </c>
      <c r="B135" s="159">
        <v>42128</v>
      </c>
      <c r="C135" s="159"/>
      <c r="D135" s="160" t="s">
        <v>632</v>
      </c>
      <c r="E135" s="161" t="s">
        <v>558</v>
      </c>
      <c r="F135" s="162">
        <v>385</v>
      </c>
      <c r="G135" s="161"/>
      <c r="H135" s="161">
        <f>212.5+331</f>
        <v>543.5</v>
      </c>
      <c r="I135" s="163">
        <v>510</v>
      </c>
      <c r="J135" s="164" t="s">
        <v>633</v>
      </c>
      <c r="K135" s="165">
        <f t="shared" si="74"/>
        <v>158.5</v>
      </c>
      <c r="L135" s="166">
        <f t="shared" si="75"/>
        <v>0.41168831168831171</v>
      </c>
      <c r="M135" s="161" t="s">
        <v>556</v>
      </c>
      <c r="N135" s="167">
        <v>42235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8">
        <v>30</v>
      </c>
      <c r="B136" s="159">
        <v>42128</v>
      </c>
      <c r="C136" s="159"/>
      <c r="D136" s="160" t="s">
        <v>634</v>
      </c>
      <c r="E136" s="161" t="s">
        <v>558</v>
      </c>
      <c r="F136" s="162">
        <v>115.5</v>
      </c>
      <c r="G136" s="161"/>
      <c r="H136" s="161">
        <v>146</v>
      </c>
      <c r="I136" s="163">
        <v>142</v>
      </c>
      <c r="J136" s="164" t="s">
        <v>635</v>
      </c>
      <c r="K136" s="165">
        <f t="shared" si="74"/>
        <v>30.5</v>
      </c>
      <c r="L136" s="166">
        <f t="shared" si="75"/>
        <v>0.26406926406926406</v>
      </c>
      <c r="M136" s="161" t="s">
        <v>556</v>
      </c>
      <c r="N136" s="167">
        <v>42202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8">
        <v>31</v>
      </c>
      <c r="B137" s="159">
        <v>42151</v>
      </c>
      <c r="C137" s="159"/>
      <c r="D137" s="160" t="s">
        <v>636</v>
      </c>
      <c r="E137" s="161" t="s">
        <v>558</v>
      </c>
      <c r="F137" s="162">
        <v>237.5</v>
      </c>
      <c r="G137" s="161"/>
      <c r="H137" s="161">
        <v>279.5</v>
      </c>
      <c r="I137" s="163">
        <v>278</v>
      </c>
      <c r="J137" s="164" t="s">
        <v>588</v>
      </c>
      <c r="K137" s="165">
        <f t="shared" si="74"/>
        <v>42</v>
      </c>
      <c r="L137" s="166">
        <f t="shared" si="75"/>
        <v>0.17684210526315788</v>
      </c>
      <c r="M137" s="161" t="s">
        <v>556</v>
      </c>
      <c r="N137" s="167">
        <v>42222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8">
        <v>32</v>
      </c>
      <c r="B138" s="159">
        <v>42174</v>
      </c>
      <c r="C138" s="159"/>
      <c r="D138" s="160" t="s">
        <v>607</v>
      </c>
      <c r="E138" s="161" t="s">
        <v>586</v>
      </c>
      <c r="F138" s="162">
        <v>340</v>
      </c>
      <c r="G138" s="161"/>
      <c r="H138" s="161">
        <v>448</v>
      </c>
      <c r="I138" s="163">
        <v>448</v>
      </c>
      <c r="J138" s="164" t="s">
        <v>588</v>
      </c>
      <c r="K138" s="165">
        <f t="shared" si="74"/>
        <v>108</v>
      </c>
      <c r="L138" s="166">
        <f t="shared" si="75"/>
        <v>0.31764705882352939</v>
      </c>
      <c r="M138" s="161" t="s">
        <v>556</v>
      </c>
      <c r="N138" s="167">
        <v>43018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8">
        <v>33</v>
      </c>
      <c r="B139" s="159">
        <v>42191</v>
      </c>
      <c r="C139" s="159"/>
      <c r="D139" s="160" t="s">
        <v>637</v>
      </c>
      <c r="E139" s="161" t="s">
        <v>586</v>
      </c>
      <c r="F139" s="162">
        <v>390</v>
      </c>
      <c r="G139" s="161"/>
      <c r="H139" s="161">
        <v>460</v>
      </c>
      <c r="I139" s="163">
        <v>460</v>
      </c>
      <c r="J139" s="164" t="s">
        <v>588</v>
      </c>
      <c r="K139" s="165">
        <f t="shared" si="74"/>
        <v>70</v>
      </c>
      <c r="L139" s="166">
        <f t="shared" si="75"/>
        <v>0.17948717948717949</v>
      </c>
      <c r="M139" s="161" t="s">
        <v>556</v>
      </c>
      <c r="N139" s="167">
        <v>42478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68">
        <v>34</v>
      </c>
      <c r="B140" s="169">
        <v>42195</v>
      </c>
      <c r="C140" s="169"/>
      <c r="D140" s="170" t="s">
        <v>638</v>
      </c>
      <c r="E140" s="171" t="s">
        <v>586</v>
      </c>
      <c r="F140" s="172">
        <v>122.5</v>
      </c>
      <c r="G140" s="172"/>
      <c r="H140" s="173">
        <v>61</v>
      </c>
      <c r="I140" s="173">
        <v>172</v>
      </c>
      <c r="J140" s="174" t="s">
        <v>639</v>
      </c>
      <c r="K140" s="175">
        <f t="shared" si="74"/>
        <v>-61.5</v>
      </c>
      <c r="L140" s="176">
        <f t="shared" si="75"/>
        <v>-0.50204081632653064</v>
      </c>
      <c r="M140" s="172" t="s">
        <v>568</v>
      </c>
      <c r="N140" s="169">
        <v>43333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8">
        <v>35</v>
      </c>
      <c r="B141" s="159">
        <v>42219</v>
      </c>
      <c r="C141" s="159"/>
      <c r="D141" s="160" t="s">
        <v>640</v>
      </c>
      <c r="E141" s="161" t="s">
        <v>586</v>
      </c>
      <c r="F141" s="162">
        <v>297.5</v>
      </c>
      <c r="G141" s="161"/>
      <c r="H141" s="161">
        <v>350</v>
      </c>
      <c r="I141" s="163">
        <v>360</v>
      </c>
      <c r="J141" s="164" t="s">
        <v>641</v>
      </c>
      <c r="K141" s="165">
        <f t="shared" si="74"/>
        <v>52.5</v>
      </c>
      <c r="L141" s="166">
        <f t="shared" si="75"/>
        <v>0.17647058823529413</v>
      </c>
      <c r="M141" s="161" t="s">
        <v>556</v>
      </c>
      <c r="N141" s="167">
        <v>42232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8">
        <v>36</v>
      </c>
      <c r="B142" s="159">
        <v>42219</v>
      </c>
      <c r="C142" s="159"/>
      <c r="D142" s="160" t="s">
        <v>642</v>
      </c>
      <c r="E142" s="161" t="s">
        <v>586</v>
      </c>
      <c r="F142" s="162">
        <v>115.5</v>
      </c>
      <c r="G142" s="161"/>
      <c r="H142" s="161">
        <v>149</v>
      </c>
      <c r="I142" s="163">
        <v>140</v>
      </c>
      <c r="J142" s="164" t="s">
        <v>643</v>
      </c>
      <c r="K142" s="165">
        <f t="shared" si="74"/>
        <v>33.5</v>
      </c>
      <c r="L142" s="166">
        <f t="shared" si="75"/>
        <v>0.29004329004329005</v>
      </c>
      <c r="M142" s="161" t="s">
        <v>556</v>
      </c>
      <c r="N142" s="167">
        <v>42740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8">
        <v>37</v>
      </c>
      <c r="B143" s="159">
        <v>42251</v>
      </c>
      <c r="C143" s="159"/>
      <c r="D143" s="160" t="s">
        <v>636</v>
      </c>
      <c r="E143" s="161" t="s">
        <v>586</v>
      </c>
      <c r="F143" s="162">
        <v>226</v>
      </c>
      <c r="G143" s="161"/>
      <c r="H143" s="161">
        <v>292</v>
      </c>
      <c r="I143" s="163">
        <v>292</v>
      </c>
      <c r="J143" s="164" t="s">
        <v>644</v>
      </c>
      <c r="K143" s="165">
        <f t="shared" si="74"/>
        <v>66</v>
      </c>
      <c r="L143" s="166">
        <f t="shared" si="75"/>
        <v>0.29203539823008851</v>
      </c>
      <c r="M143" s="161" t="s">
        <v>556</v>
      </c>
      <c r="N143" s="167">
        <v>42286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8">
        <v>38</v>
      </c>
      <c r="B144" s="159">
        <v>42254</v>
      </c>
      <c r="C144" s="159"/>
      <c r="D144" s="160" t="s">
        <v>631</v>
      </c>
      <c r="E144" s="161" t="s">
        <v>586</v>
      </c>
      <c r="F144" s="162">
        <v>232.5</v>
      </c>
      <c r="G144" s="161"/>
      <c r="H144" s="161">
        <v>312.5</v>
      </c>
      <c r="I144" s="163">
        <v>310</v>
      </c>
      <c r="J144" s="164" t="s">
        <v>588</v>
      </c>
      <c r="K144" s="165">
        <f t="shared" si="74"/>
        <v>80</v>
      </c>
      <c r="L144" s="166">
        <f t="shared" si="75"/>
        <v>0.34408602150537637</v>
      </c>
      <c r="M144" s="161" t="s">
        <v>556</v>
      </c>
      <c r="N144" s="167">
        <v>42823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8">
        <v>39</v>
      </c>
      <c r="B145" s="159">
        <v>42268</v>
      </c>
      <c r="C145" s="159"/>
      <c r="D145" s="160" t="s">
        <v>645</v>
      </c>
      <c r="E145" s="161" t="s">
        <v>586</v>
      </c>
      <c r="F145" s="162">
        <v>196.5</v>
      </c>
      <c r="G145" s="161"/>
      <c r="H145" s="161">
        <v>238</v>
      </c>
      <c r="I145" s="163">
        <v>238</v>
      </c>
      <c r="J145" s="164" t="s">
        <v>644</v>
      </c>
      <c r="K145" s="165">
        <f t="shared" si="74"/>
        <v>41.5</v>
      </c>
      <c r="L145" s="166">
        <f t="shared" si="75"/>
        <v>0.21119592875318066</v>
      </c>
      <c r="M145" s="161" t="s">
        <v>556</v>
      </c>
      <c r="N145" s="167">
        <v>42291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8">
        <v>40</v>
      </c>
      <c r="B146" s="159">
        <v>42271</v>
      </c>
      <c r="C146" s="159"/>
      <c r="D146" s="160" t="s">
        <v>585</v>
      </c>
      <c r="E146" s="161" t="s">
        <v>586</v>
      </c>
      <c r="F146" s="162">
        <v>65</v>
      </c>
      <c r="G146" s="161"/>
      <c r="H146" s="161">
        <v>82</v>
      </c>
      <c r="I146" s="163">
        <v>82</v>
      </c>
      <c r="J146" s="164" t="s">
        <v>644</v>
      </c>
      <c r="K146" s="165">
        <f t="shared" si="74"/>
        <v>17</v>
      </c>
      <c r="L146" s="166">
        <f t="shared" si="75"/>
        <v>0.26153846153846155</v>
      </c>
      <c r="M146" s="161" t="s">
        <v>556</v>
      </c>
      <c r="N146" s="167">
        <v>42578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8">
        <v>41</v>
      </c>
      <c r="B147" s="159">
        <v>42291</v>
      </c>
      <c r="C147" s="159"/>
      <c r="D147" s="160" t="s">
        <v>646</v>
      </c>
      <c r="E147" s="161" t="s">
        <v>586</v>
      </c>
      <c r="F147" s="162">
        <v>144</v>
      </c>
      <c r="G147" s="161"/>
      <c r="H147" s="161">
        <v>182.5</v>
      </c>
      <c r="I147" s="163">
        <v>181</v>
      </c>
      <c r="J147" s="164" t="s">
        <v>644</v>
      </c>
      <c r="K147" s="165">
        <f t="shared" si="74"/>
        <v>38.5</v>
      </c>
      <c r="L147" s="166">
        <f t="shared" si="75"/>
        <v>0.2673611111111111</v>
      </c>
      <c r="M147" s="161" t="s">
        <v>556</v>
      </c>
      <c r="N147" s="167">
        <v>42817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8">
        <v>42</v>
      </c>
      <c r="B148" s="159">
        <v>42291</v>
      </c>
      <c r="C148" s="159"/>
      <c r="D148" s="160" t="s">
        <v>647</v>
      </c>
      <c r="E148" s="161" t="s">
        <v>586</v>
      </c>
      <c r="F148" s="162">
        <v>264</v>
      </c>
      <c r="G148" s="161"/>
      <c r="H148" s="161">
        <v>311</v>
      </c>
      <c r="I148" s="163">
        <v>311</v>
      </c>
      <c r="J148" s="164" t="s">
        <v>644</v>
      </c>
      <c r="K148" s="165">
        <f t="shared" si="74"/>
        <v>47</v>
      </c>
      <c r="L148" s="166">
        <f t="shared" si="75"/>
        <v>0.17803030303030304</v>
      </c>
      <c r="M148" s="161" t="s">
        <v>556</v>
      </c>
      <c r="N148" s="167">
        <v>42604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8">
        <v>43</v>
      </c>
      <c r="B149" s="159">
        <v>42318</v>
      </c>
      <c r="C149" s="159"/>
      <c r="D149" s="160" t="s">
        <v>648</v>
      </c>
      <c r="E149" s="161" t="s">
        <v>558</v>
      </c>
      <c r="F149" s="162">
        <v>549.5</v>
      </c>
      <c r="G149" s="161"/>
      <c r="H149" s="161">
        <v>630</v>
      </c>
      <c r="I149" s="163">
        <v>630</v>
      </c>
      <c r="J149" s="164" t="s">
        <v>644</v>
      </c>
      <c r="K149" s="165">
        <f t="shared" si="74"/>
        <v>80.5</v>
      </c>
      <c r="L149" s="166">
        <f t="shared" si="75"/>
        <v>0.1464968152866242</v>
      </c>
      <c r="M149" s="161" t="s">
        <v>556</v>
      </c>
      <c r="N149" s="167">
        <v>42419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8">
        <v>44</v>
      </c>
      <c r="B150" s="159">
        <v>42342</v>
      </c>
      <c r="C150" s="159"/>
      <c r="D150" s="160" t="s">
        <v>649</v>
      </c>
      <c r="E150" s="161" t="s">
        <v>586</v>
      </c>
      <c r="F150" s="162">
        <v>1027.5</v>
      </c>
      <c r="G150" s="161"/>
      <c r="H150" s="161">
        <v>1315</v>
      </c>
      <c r="I150" s="163">
        <v>1250</v>
      </c>
      <c r="J150" s="164" t="s">
        <v>644</v>
      </c>
      <c r="K150" s="165">
        <f t="shared" si="74"/>
        <v>287.5</v>
      </c>
      <c r="L150" s="166">
        <f t="shared" si="75"/>
        <v>0.27980535279805352</v>
      </c>
      <c r="M150" s="161" t="s">
        <v>556</v>
      </c>
      <c r="N150" s="167">
        <v>43244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8">
        <v>45</v>
      </c>
      <c r="B151" s="159">
        <v>42367</v>
      </c>
      <c r="C151" s="159"/>
      <c r="D151" s="160" t="s">
        <v>650</v>
      </c>
      <c r="E151" s="161" t="s">
        <v>586</v>
      </c>
      <c r="F151" s="162">
        <v>465</v>
      </c>
      <c r="G151" s="161"/>
      <c r="H151" s="161">
        <v>540</v>
      </c>
      <c r="I151" s="163">
        <v>540</v>
      </c>
      <c r="J151" s="164" t="s">
        <v>644</v>
      </c>
      <c r="K151" s="165">
        <f t="shared" si="74"/>
        <v>75</v>
      </c>
      <c r="L151" s="166">
        <f t="shared" si="75"/>
        <v>0.16129032258064516</v>
      </c>
      <c r="M151" s="161" t="s">
        <v>556</v>
      </c>
      <c r="N151" s="167">
        <v>42530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8">
        <v>46</v>
      </c>
      <c r="B152" s="159">
        <v>42380</v>
      </c>
      <c r="C152" s="159"/>
      <c r="D152" s="160" t="s">
        <v>371</v>
      </c>
      <c r="E152" s="161" t="s">
        <v>558</v>
      </c>
      <c r="F152" s="162">
        <v>81</v>
      </c>
      <c r="G152" s="161"/>
      <c r="H152" s="161">
        <v>110</v>
      </c>
      <c r="I152" s="163">
        <v>110</v>
      </c>
      <c r="J152" s="164" t="s">
        <v>644</v>
      </c>
      <c r="K152" s="165">
        <f t="shared" si="74"/>
        <v>29</v>
      </c>
      <c r="L152" s="166">
        <f t="shared" si="75"/>
        <v>0.35802469135802467</v>
      </c>
      <c r="M152" s="161" t="s">
        <v>556</v>
      </c>
      <c r="N152" s="167">
        <v>42745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8">
        <v>47</v>
      </c>
      <c r="B153" s="159">
        <v>42382</v>
      </c>
      <c r="C153" s="159"/>
      <c r="D153" s="160" t="s">
        <v>651</v>
      </c>
      <c r="E153" s="161" t="s">
        <v>558</v>
      </c>
      <c r="F153" s="162">
        <v>417.5</v>
      </c>
      <c r="G153" s="161"/>
      <c r="H153" s="161">
        <v>547</v>
      </c>
      <c r="I153" s="163">
        <v>535</v>
      </c>
      <c r="J153" s="164" t="s">
        <v>644</v>
      </c>
      <c r="K153" s="165">
        <f t="shared" si="74"/>
        <v>129.5</v>
      </c>
      <c r="L153" s="166">
        <f t="shared" si="75"/>
        <v>0.31017964071856285</v>
      </c>
      <c r="M153" s="161" t="s">
        <v>556</v>
      </c>
      <c r="N153" s="167">
        <v>42578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8">
        <v>48</v>
      </c>
      <c r="B154" s="159">
        <v>42408</v>
      </c>
      <c r="C154" s="159"/>
      <c r="D154" s="160" t="s">
        <v>652</v>
      </c>
      <c r="E154" s="161" t="s">
        <v>586</v>
      </c>
      <c r="F154" s="162">
        <v>650</v>
      </c>
      <c r="G154" s="161"/>
      <c r="H154" s="161">
        <v>800</v>
      </c>
      <c r="I154" s="163">
        <v>800</v>
      </c>
      <c r="J154" s="164" t="s">
        <v>644</v>
      </c>
      <c r="K154" s="165">
        <f t="shared" si="74"/>
        <v>150</v>
      </c>
      <c r="L154" s="166">
        <f t="shared" si="75"/>
        <v>0.23076923076923078</v>
      </c>
      <c r="M154" s="161" t="s">
        <v>556</v>
      </c>
      <c r="N154" s="167">
        <v>43154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8">
        <v>49</v>
      </c>
      <c r="B155" s="159">
        <v>42433</v>
      </c>
      <c r="C155" s="159"/>
      <c r="D155" s="160" t="s">
        <v>209</v>
      </c>
      <c r="E155" s="161" t="s">
        <v>586</v>
      </c>
      <c r="F155" s="162">
        <v>437.5</v>
      </c>
      <c r="G155" s="161"/>
      <c r="H155" s="161">
        <v>504.5</v>
      </c>
      <c r="I155" s="163">
        <v>522</v>
      </c>
      <c r="J155" s="164" t="s">
        <v>653</v>
      </c>
      <c r="K155" s="165">
        <f t="shared" si="74"/>
        <v>67</v>
      </c>
      <c r="L155" s="166">
        <f t="shared" si="75"/>
        <v>0.15314285714285714</v>
      </c>
      <c r="M155" s="161" t="s">
        <v>556</v>
      </c>
      <c r="N155" s="167">
        <v>42480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8">
        <v>50</v>
      </c>
      <c r="B156" s="159">
        <v>42438</v>
      </c>
      <c r="C156" s="159"/>
      <c r="D156" s="160" t="s">
        <v>654</v>
      </c>
      <c r="E156" s="161" t="s">
        <v>586</v>
      </c>
      <c r="F156" s="162">
        <v>189.5</v>
      </c>
      <c r="G156" s="161"/>
      <c r="H156" s="161">
        <v>218</v>
      </c>
      <c r="I156" s="163">
        <v>218</v>
      </c>
      <c r="J156" s="164" t="s">
        <v>644</v>
      </c>
      <c r="K156" s="165">
        <f t="shared" si="74"/>
        <v>28.5</v>
      </c>
      <c r="L156" s="166">
        <f t="shared" si="75"/>
        <v>0.15039577836411611</v>
      </c>
      <c r="M156" s="161" t="s">
        <v>556</v>
      </c>
      <c r="N156" s="167">
        <v>43034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68">
        <v>51</v>
      </c>
      <c r="B157" s="169">
        <v>42471</v>
      </c>
      <c r="C157" s="169"/>
      <c r="D157" s="177" t="s">
        <v>655</v>
      </c>
      <c r="E157" s="172" t="s">
        <v>586</v>
      </c>
      <c r="F157" s="172">
        <v>36.5</v>
      </c>
      <c r="G157" s="173"/>
      <c r="H157" s="173">
        <v>15.85</v>
      </c>
      <c r="I157" s="173">
        <v>60</v>
      </c>
      <c r="J157" s="174" t="s">
        <v>656</v>
      </c>
      <c r="K157" s="175">
        <f t="shared" si="74"/>
        <v>-20.65</v>
      </c>
      <c r="L157" s="176">
        <f t="shared" si="75"/>
        <v>-0.5657534246575342</v>
      </c>
      <c r="M157" s="172" t="s">
        <v>568</v>
      </c>
      <c r="N157" s="180">
        <v>43627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8">
        <v>52</v>
      </c>
      <c r="B158" s="159">
        <v>42472</v>
      </c>
      <c r="C158" s="159"/>
      <c r="D158" s="160" t="s">
        <v>657</v>
      </c>
      <c r="E158" s="161" t="s">
        <v>586</v>
      </c>
      <c r="F158" s="162">
        <v>93</v>
      </c>
      <c r="G158" s="161"/>
      <c r="H158" s="161">
        <v>149</v>
      </c>
      <c r="I158" s="163">
        <v>140</v>
      </c>
      <c r="J158" s="164" t="s">
        <v>658</v>
      </c>
      <c r="K158" s="165">
        <f t="shared" si="74"/>
        <v>56</v>
      </c>
      <c r="L158" s="166">
        <f t="shared" si="75"/>
        <v>0.60215053763440862</v>
      </c>
      <c r="M158" s="161" t="s">
        <v>556</v>
      </c>
      <c r="N158" s="167">
        <v>42740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8">
        <v>53</v>
      </c>
      <c r="B159" s="159">
        <v>42472</v>
      </c>
      <c r="C159" s="159"/>
      <c r="D159" s="160" t="s">
        <v>659</v>
      </c>
      <c r="E159" s="161" t="s">
        <v>586</v>
      </c>
      <c r="F159" s="162">
        <v>130</v>
      </c>
      <c r="G159" s="161"/>
      <c r="H159" s="161">
        <v>150</v>
      </c>
      <c r="I159" s="163" t="s">
        <v>660</v>
      </c>
      <c r="J159" s="164" t="s">
        <v>644</v>
      </c>
      <c r="K159" s="165">
        <f t="shared" si="74"/>
        <v>20</v>
      </c>
      <c r="L159" s="166">
        <f t="shared" si="75"/>
        <v>0.15384615384615385</v>
      </c>
      <c r="M159" s="161" t="s">
        <v>556</v>
      </c>
      <c r="N159" s="167">
        <v>42564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8">
        <v>54</v>
      </c>
      <c r="B160" s="159">
        <v>42473</v>
      </c>
      <c r="C160" s="159"/>
      <c r="D160" s="160" t="s">
        <v>661</v>
      </c>
      <c r="E160" s="161" t="s">
        <v>586</v>
      </c>
      <c r="F160" s="162">
        <v>196</v>
      </c>
      <c r="G160" s="161"/>
      <c r="H160" s="161">
        <v>299</v>
      </c>
      <c r="I160" s="163">
        <v>299</v>
      </c>
      <c r="J160" s="164" t="s">
        <v>644</v>
      </c>
      <c r="K160" s="165">
        <v>103</v>
      </c>
      <c r="L160" s="166">
        <v>0.52551020408163296</v>
      </c>
      <c r="M160" s="161" t="s">
        <v>556</v>
      </c>
      <c r="N160" s="167">
        <v>42620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8">
        <v>55</v>
      </c>
      <c r="B161" s="159">
        <v>42473</v>
      </c>
      <c r="C161" s="159"/>
      <c r="D161" s="160" t="s">
        <v>662</v>
      </c>
      <c r="E161" s="161" t="s">
        <v>586</v>
      </c>
      <c r="F161" s="162">
        <v>88</v>
      </c>
      <c r="G161" s="161"/>
      <c r="H161" s="161">
        <v>103</v>
      </c>
      <c r="I161" s="163">
        <v>103</v>
      </c>
      <c r="J161" s="164" t="s">
        <v>644</v>
      </c>
      <c r="K161" s="165">
        <v>15</v>
      </c>
      <c r="L161" s="166">
        <v>0.170454545454545</v>
      </c>
      <c r="M161" s="161" t="s">
        <v>556</v>
      </c>
      <c r="N161" s="167">
        <v>42530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8">
        <v>56</v>
      </c>
      <c r="B162" s="159">
        <v>42492</v>
      </c>
      <c r="C162" s="159"/>
      <c r="D162" s="160" t="s">
        <v>663</v>
      </c>
      <c r="E162" s="161" t="s">
        <v>586</v>
      </c>
      <c r="F162" s="162">
        <v>127.5</v>
      </c>
      <c r="G162" s="161"/>
      <c r="H162" s="161">
        <v>148</v>
      </c>
      <c r="I162" s="163" t="s">
        <v>664</v>
      </c>
      <c r="J162" s="164" t="s">
        <v>644</v>
      </c>
      <c r="K162" s="165">
        <f>H162-F162</f>
        <v>20.5</v>
      </c>
      <c r="L162" s="166">
        <f>K162/F162</f>
        <v>0.16078431372549021</v>
      </c>
      <c r="M162" s="161" t="s">
        <v>556</v>
      </c>
      <c r="N162" s="167">
        <v>42564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8">
        <v>57</v>
      </c>
      <c r="B163" s="159">
        <v>42493</v>
      </c>
      <c r="C163" s="159"/>
      <c r="D163" s="160" t="s">
        <v>665</v>
      </c>
      <c r="E163" s="161" t="s">
        <v>586</v>
      </c>
      <c r="F163" s="162">
        <v>675</v>
      </c>
      <c r="G163" s="161"/>
      <c r="H163" s="161">
        <v>815</v>
      </c>
      <c r="I163" s="163" t="s">
        <v>666</v>
      </c>
      <c r="J163" s="164" t="s">
        <v>644</v>
      </c>
      <c r="K163" s="165">
        <f>H163-F163</f>
        <v>140</v>
      </c>
      <c r="L163" s="166">
        <f>K163/F163</f>
        <v>0.2074074074074074</v>
      </c>
      <c r="M163" s="161" t="s">
        <v>556</v>
      </c>
      <c r="N163" s="167">
        <v>43154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8">
        <v>58</v>
      </c>
      <c r="B164" s="169">
        <v>42522</v>
      </c>
      <c r="C164" s="169"/>
      <c r="D164" s="170" t="s">
        <v>667</v>
      </c>
      <c r="E164" s="171" t="s">
        <v>586</v>
      </c>
      <c r="F164" s="172">
        <v>500</v>
      </c>
      <c r="G164" s="172"/>
      <c r="H164" s="173">
        <v>232.5</v>
      </c>
      <c r="I164" s="173" t="s">
        <v>668</v>
      </c>
      <c r="J164" s="174" t="s">
        <v>669</v>
      </c>
      <c r="K164" s="175">
        <f>H164-F164</f>
        <v>-267.5</v>
      </c>
      <c r="L164" s="176">
        <f>K164/F164</f>
        <v>-0.53500000000000003</v>
      </c>
      <c r="M164" s="172" t="s">
        <v>568</v>
      </c>
      <c r="N164" s="169">
        <v>43735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8">
        <v>59</v>
      </c>
      <c r="B165" s="159">
        <v>42527</v>
      </c>
      <c r="C165" s="159"/>
      <c r="D165" s="160" t="s">
        <v>511</v>
      </c>
      <c r="E165" s="161" t="s">
        <v>586</v>
      </c>
      <c r="F165" s="162">
        <v>110</v>
      </c>
      <c r="G165" s="161"/>
      <c r="H165" s="161">
        <v>126.5</v>
      </c>
      <c r="I165" s="163">
        <v>125</v>
      </c>
      <c r="J165" s="164" t="s">
        <v>595</v>
      </c>
      <c r="K165" s="165">
        <f>H165-F165</f>
        <v>16.5</v>
      </c>
      <c r="L165" s="166">
        <f>K165/F165</f>
        <v>0.15</v>
      </c>
      <c r="M165" s="161" t="s">
        <v>556</v>
      </c>
      <c r="N165" s="167">
        <v>42552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8">
        <v>60</v>
      </c>
      <c r="B166" s="159">
        <v>42538</v>
      </c>
      <c r="C166" s="159"/>
      <c r="D166" s="160" t="s">
        <v>670</v>
      </c>
      <c r="E166" s="161" t="s">
        <v>586</v>
      </c>
      <c r="F166" s="162">
        <v>44</v>
      </c>
      <c r="G166" s="161"/>
      <c r="H166" s="161">
        <v>69.5</v>
      </c>
      <c r="I166" s="163">
        <v>69.5</v>
      </c>
      <c r="J166" s="164" t="s">
        <v>671</v>
      </c>
      <c r="K166" s="165">
        <f>H166-F166</f>
        <v>25.5</v>
      </c>
      <c r="L166" s="166">
        <f>K166/F166</f>
        <v>0.57954545454545459</v>
      </c>
      <c r="M166" s="161" t="s">
        <v>556</v>
      </c>
      <c r="N166" s="167">
        <v>42977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8">
        <v>61</v>
      </c>
      <c r="B167" s="159">
        <v>42549</v>
      </c>
      <c r="C167" s="159"/>
      <c r="D167" s="160" t="s">
        <v>672</v>
      </c>
      <c r="E167" s="161" t="s">
        <v>586</v>
      </c>
      <c r="F167" s="162">
        <v>262.5</v>
      </c>
      <c r="G167" s="161"/>
      <c r="H167" s="161">
        <v>340</v>
      </c>
      <c r="I167" s="163">
        <v>333</v>
      </c>
      <c r="J167" s="164" t="s">
        <v>673</v>
      </c>
      <c r="K167" s="165">
        <v>77.5</v>
      </c>
      <c r="L167" s="166">
        <v>0.29523809523809502</v>
      </c>
      <c r="M167" s="161" t="s">
        <v>556</v>
      </c>
      <c r="N167" s="167">
        <v>43017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8">
        <v>62</v>
      </c>
      <c r="B168" s="159">
        <v>42549</v>
      </c>
      <c r="C168" s="159"/>
      <c r="D168" s="160" t="s">
        <v>674</v>
      </c>
      <c r="E168" s="161" t="s">
        <v>586</v>
      </c>
      <c r="F168" s="162">
        <v>840</v>
      </c>
      <c r="G168" s="161"/>
      <c r="H168" s="161">
        <v>1230</v>
      </c>
      <c r="I168" s="163">
        <v>1230</v>
      </c>
      <c r="J168" s="164" t="s">
        <v>644</v>
      </c>
      <c r="K168" s="165">
        <v>390</v>
      </c>
      <c r="L168" s="166">
        <v>0.46428571428571402</v>
      </c>
      <c r="M168" s="161" t="s">
        <v>556</v>
      </c>
      <c r="N168" s="167">
        <v>42649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1">
        <v>63</v>
      </c>
      <c r="B169" s="182">
        <v>42556</v>
      </c>
      <c r="C169" s="182"/>
      <c r="D169" s="183" t="s">
        <v>675</v>
      </c>
      <c r="E169" s="184" t="s">
        <v>586</v>
      </c>
      <c r="F169" s="184">
        <v>395</v>
      </c>
      <c r="G169" s="185"/>
      <c r="H169" s="185">
        <f>(468.5+342.5)/2</f>
        <v>405.5</v>
      </c>
      <c r="I169" s="185">
        <v>510</v>
      </c>
      <c r="J169" s="186" t="s">
        <v>676</v>
      </c>
      <c r="K169" s="187">
        <f t="shared" ref="K169:K175" si="76">H169-F169</f>
        <v>10.5</v>
      </c>
      <c r="L169" s="188">
        <f t="shared" ref="L169:L175" si="77">K169/F169</f>
        <v>2.6582278481012658E-2</v>
      </c>
      <c r="M169" s="184" t="s">
        <v>677</v>
      </c>
      <c r="N169" s="182">
        <v>43606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68">
        <v>64</v>
      </c>
      <c r="B170" s="169">
        <v>42584</v>
      </c>
      <c r="C170" s="169"/>
      <c r="D170" s="170" t="s">
        <v>678</v>
      </c>
      <c r="E170" s="171" t="s">
        <v>558</v>
      </c>
      <c r="F170" s="172">
        <f>169.5-12.8</f>
        <v>156.69999999999999</v>
      </c>
      <c r="G170" s="172"/>
      <c r="H170" s="173">
        <v>77</v>
      </c>
      <c r="I170" s="173" t="s">
        <v>679</v>
      </c>
      <c r="J170" s="174" t="s">
        <v>680</v>
      </c>
      <c r="K170" s="175">
        <f t="shared" si="76"/>
        <v>-79.699999999999989</v>
      </c>
      <c r="L170" s="176">
        <f t="shared" si="77"/>
        <v>-0.50861518825781749</v>
      </c>
      <c r="M170" s="172" t="s">
        <v>568</v>
      </c>
      <c r="N170" s="169">
        <v>43522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68">
        <v>65</v>
      </c>
      <c r="B171" s="169">
        <v>42586</v>
      </c>
      <c r="C171" s="169"/>
      <c r="D171" s="170" t="s">
        <v>681</v>
      </c>
      <c r="E171" s="171" t="s">
        <v>586</v>
      </c>
      <c r="F171" s="172">
        <v>400</v>
      </c>
      <c r="G171" s="172"/>
      <c r="H171" s="173">
        <v>305</v>
      </c>
      <c r="I171" s="173">
        <v>475</v>
      </c>
      <c r="J171" s="174" t="s">
        <v>682</v>
      </c>
      <c r="K171" s="175">
        <f t="shared" si="76"/>
        <v>-95</v>
      </c>
      <c r="L171" s="176">
        <f t="shared" si="77"/>
        <v>-0.23749999999999999</v>
      </c>
      <c r="M171" s="172" t="s">
        <v>568</v>
      </c>
      <c r="N171" s="169">
        <v>43606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8">
        <v>66</v>
      </c>
      <c r="B172" s="159">
        <v>42593</v>
      </c>
      <c r="C172" s="159"/>
      <c r="D172" s="160" t="s">
        <v>683</v>
      </c>
      <c r="E172" s="161" t="s">
        <v>586</v>
      </c>
      <c r="F172" s="162">
        <v>86.5</v>
      </c>
      <c r="G172" s="161"/>
      <c r="H172" s="161">
        <v>130</v>
      </c>
      <c r="I172" s="163">
        <v>130</v>
      </c>
      <c r="J172" s="164" t="s">
        <v>684</v>
      </c>
      <c r="K172" s="165">
        <f t="shared" si="76"/>
        <v>43.5</v>
      </c>
      <c r="L172" s="166">
        <f t="shared" si="77"/>
        <v>0.50289017341040465</v>
      </c>
      <c r="M172" s="161" t="s">
        <v>556</v>
      </c>
      <c r="N172" s="167">
        <v>43091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8">
        <v>67</v>
      </c>
      <c r="B173" s="169">
        <v>42600</v>
      </c>
      <c r="C173" s="169"/>
      <c r="D173" s="170" t="s">
        <v>109</v>
      </c>
      <c r="E173" s="171" t="s">
        <v>586</v>
      </c>
      <c r="F173" s="172">
        <v>133.5</v>
      </c>
      <c r="G173" s="172"/>
      <c r="H173" s="173">
        <v>126.5</v>
      </c>
      <c r="I173" s="173">
        <v>178</v>
      </c>
      <c r="J173" s="174" t="s">
        <v>685</v>
      </c>
      <c r="K173" s="175">
        <f t="shared" si="76"/>
        <v>-7</v>
      </c>
      <c r="L173" s="176">
        <f t="shared" si="77"/>
        <v>-5.2434456928838954E-2</v>
      </c>
      <c r="M173" s="172" t="s">
        <v>568</v>
      </c>
      <c r="N173" s="169">
        <v>42615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8">
        <v>68</v>
      </c>
      <c r="B174" s="159">
        <v>42613</v>
      </c>
      <c r="C174" s="159"/>
      <c r="D174" s="160" t="s">
        <v>686</v>
      </c>
      <c r="E174" s="161" t="s">
        <v>586</v>
      </c>
      <c r="F174" s="162">
        <v>560</v>
      </c>
      <c r="G174" s="161"/>
      <c r="H174" s="161">
        <v>725</v>
      </c>
      <c r="I174" s="163">
        <v>725</v>
      </c>
      <c r="J174" s="164" t="s">
        <v>588</v>
      </c>
      <c r="K174" s="165">
        <f t="shared" si="76"/>
        <v>165</v>
      </c>
      <c r="L174" s="166">
        <f t="shared" si="77"/>
        <v>0.29464285714285715</v>
      </c>
      <c r="M174" s="161" t="s">
        <v>556</v>
      </c>
      <c r="N174" s="167">
        <v>42456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8">
        <v>69</v>
      </c>
      <c r="B175" s="159">
        <v>42614</v>
      </c>
      <c r="C175" s="159"/>
      <c r="D175" s="160" t="s">
        <v>687</v>
      </c>
      <c r="E175" s="161" t="s">
        <v>586</v>
      </c>
      <c r="F175" s="162">
        <v>160.5</v>
      </c>
      <c r="G175" s="161"/>
      <c r="H175" s="161">
        <v>210</v>
      </c>
      <c r="I175" s="163">
        <v>210</v>
      </c>
      <c r="J175" s="164" t="s">
        <v>588</v>
      </c>
      <c r="K175" s="165">
        <f t="shared" si="76"/>
        <v>49.5</v>
      </c>
      <c r="L175" s="166">
        <f t="shared" si="77"/>
        <v>0.30841121495327101</v>
      </c>
      <c r="M175" s="161" t="s">
        <v>556</v>
      </c>
      <c r="N175" s="167">
        <v>42871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8">
        <v>70</v>
      </c>
      <c r="B176" s="159">
        <v>42646</v>
      </c>
      <c r="C176" s="159"/>
      <c r="D176" s="160" t="s">
        <v>385</v>
      </c>
      <c r="E176" s="161" t="s">
        <v>586</v>
      </c>
      <c r="F176" s="162">
        <v>430</v>
      </c>
      <c r="G176" s="161"/>
      <c r="H176" s="161">
        <v>596</v>
      </c>
      <c r="I176" s="163">
        <v>575</v>
      </c>
      <c r="J176" s="164" t="s">
        <v>688</v>
      </c>
      <c r="K176" s="165">
        <v>166</v>
      </c>
      <c r="L176" s="166">
        <v>0.38604651162790699</v>
      </c>
      <c r="M176" s="161" t="s">
        <v>556</v>
      </c>
      <c r="N176" s="167">
        <v>42769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8">
        <v>71</v>
      </c>
      <c r="B177" s="159">
        <v>42657</v>
      </c>
      <c r="C177" s="159"/>
      <c r="D177" s="160" t="s">
        <v>689</v>
      </c>
      <c r="E177" s="161" t="s">
        <v>586</v>
      </c>
      <c r="F177" s="162">
        <v>280</v>
      </c>
      <c r="G177" s="161"/>
      <c r="H177" s="161">
        <v>345</v>
      </c>
      <c r="I177" s="163">
        <v>345</v>
      </c>
      <c r="J177" s="164" t="s">
        <v>588</v>
      </c>
      <c r="K177" s="165">
        <f t="shared" ref="K177:K182" si="78">H177-F177</f>
        <v>65</v>
      </c>
      <c r="L177" s="166">
        <f>K177/F177</f>
        <v>0.23214285714285715</v>
      </c>
      <c r="M177" s="161" t="s">
        <v>556</v>
      </c>
      <c r="N177" s="167">
        <v>42814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8">
        <v>72</v>
      </c>
      <c r="B178" s="159">
        <v>42657</v>
      </c>
      <c r="C178" s="159"/>
      <c r="D178" s="160" t="s">
        <v>690</v>
      </c>
      <c r="E178" s="161" t="s">
        <v>586</v>
      </c>
      <c r="F178" s="162">
        <v>245</v>
      </c>
      <c r="G178" s="161"/>
      <c r="H178" s="161">
        <v>325.5</v>
      </c>
      <c r="I178" s="163">
        <v>330</v>
      </c>
      <c r="J178" s="164" t="s">
        <v>691</v>
      </c>
      <c r="K178" s="165">
        <f t="shared" si="78"/>
        <v>80.5</v>
      </c>
      <c r="L178" s="166">
        <f>K178/F178</f>
        <v>0.32857142857142857</v>
      </c>
      <c r="M178" s="161" t="s">
        <v>556</v>
      </c>
      <c r="N178" s="167">
        <v>42769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8">
        <v>73</v>
      </c>
      <c r="B179" s="159">
        <v>42660</v>
      </c>
      <c r="C179" s="159"/>
      <c r="D179" s="160" t="s">
        <v>338</v>
      </c>
      <c r="E179" s="161" t="s">
        <v>586</v>
      </c>
      <c r="F179" s="162">
        <v>125</v>
      </c>
      <c r="G179" s="161"/>
      <c r="H179" s="161">
        <v>160</v>
      </c>
      <c r="I179" s="163">
        <v>160</v>
      </c>
      <c r="J179" s="164" t="s">
        <v>644</v>
      </c>
      <c r="K179" s="165">
        <f t="shared" si="78"/>
        <v>35</v>
      </c>
      <c r="L179" s="166">
        <v>0.28000000000000003</v>
      </c>
      <c r="M179" s="161" t="s">
        <v>556</v>
      </c>
      <c r="N179" s="167">
        <v>42803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8">
        <v>74</v>
      </c>
      <c r="B180" s="159">
        <v>42660</v>
      </c>
      <c r="C180" s="159"/>
      <c r="D180" s="160" t="s">
        <v>445</v>
      </c>
      <c r="E180" s="161" t="s">
        <v>586</v>
      </c>
      <c r="F180" s="162">
        <v>114</v>
      </c>
      <c r="G180" s="161"/>
      <c r="H180" s="161">
        <v>145</v>
      </c>
      <c r="I180" s="163">
        <v>145</v>
      </c>
      <c r="J180" s="164" t="s">
        <v>644</v>
      </c>
      <c r="K180" s="165">
        <f t="shared" si="78"/>
        <v>31</v>
      </c>
      <c r="L180" s="166">
        <f>K180/F180</f>
        <v>0.27192982456140352</v>
      </c>
      <c r="M180" s="161" t="s">
        <v>556</v>
      </c>
      <c r="N180" s="167">
        <v>42859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8">
        <v>75</v>
      </c>
      <c r="B181" s="159">
        <v>42660</v>
      </c>
      <c r="C181" s="159"/>
      <c r="D181" s="160" t="s">
        <v>692</v>
      </c>
      <c r="E181" s="161" t="s">
        <v>586</v>
      </c>
      <c r="F181" s="162">
        <v>212</v>
      </c>
      <c r="G181" s="161"/>
      <c r="H181" s="161">
        <v>280</v>
      </c>
      <c r="I181" s="163">
        <v>276</v>
      </c>
      <c r="J181" s="164" t="s">
        <v>693</v>
      </c>
      <c r="K181" s="165">
        <f t="shared" si="78"/>
        <v>68</v>
      </c>
      <c r="L181" s="166">
        <f>K181/F181</f>
        <v>0.32075471698113206</v>
      </c>
      <c r="M181" s="161" t="s">
        <v>556</v>
      </c>
      <c r="N181" s="167">
        <v>42858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8">
        <v>76</v>
      </c>
      <c r="B182" s="159">
        <v>42678</v>
      </c>
      <c r="C182" s="159"/>
      <c r="D182" s="160" t="s">
        <v>435</v>
      </c>
      <c r="E182" s="161" t="s">
        <v>586</v>
      </c>
      <c r="F182" s="162">
        <v>155</v>
      </c>
      <c r="G182" s="161"/>
      <c r="H182" s="161">
        <v>210</v>
      </c>
      <c r="I182" s="163">
        <v>210</v>
      </c>
      <c r="J182" s="164" t="s">
        <v>694</v>
      </c>
      <c r="K182" s="165">
        <f t="shared" si="78"/>
        <v>55</v>
      </c>
      <c r="L182" s="166">
        <f>K182/F182</f>
        <v>0.35483870967741937</v>
      </c>
      <c r="M182" s="161" t="s">
        <v>556</v>
      </c>
      <c r="N182" s="167">
        <v>42944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8">
        <v>77</v>
      </c>
      <c r="B183" s="169">
        <v>42710</v>
      </c>
      <c r="C183" s="169"/>
      <c r="D183" s="170" t="s">
        <v>695</v>
      </c>
      <c r="E183" s="171" t="s">
        <v>586</v>
      </c>
      <c r="F183" s="172">
        <v>150.5</v>
      </c>
      <c r="G183" s="172"/>
      <c r="H183" s="173">
        <v>72.5</v>
      </c>
      <c r="I183" s="173">
        <v>174</v>
      </c>
      <c r="J183" s="174" t="s">
        <v>696</v>
      </c>
      <c r="K183" s="175">
        <v>-78</v>
      </c>
      <c r="L183" s="176">
        <v>-0.51827242524916906</v>
      </c>
      <c r="M183" s="172" t="s">
        <v>568</v>
      </c>
      <c r="N183" s="169">
        <v>43333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8">
        <v>78</v>
      </c>
      <c r="B184" s="159">
        <v>42712</v>
      </c>
      <c r="C184" s="159"/>
      <c r="D184" s="160" t="s">
        <v>697</v>
      </c>
      <c r="E184" s="161" t="s">
        <v>586</v>
      </c>
      <c r="F184" s="162">
        <v>380</v>
      </c>
      <c r="G184" s="161"/>
      <c r="H184" s="161">
        <v>478</v>
      </c>
      <c r="I184" s="163">
        <v>468</v>
      </c>
      <c r="J184" s="164" t="s">
        <v>644</v>
      </c>
      <c r="K184" s="165">
        <f>H184-F184</f>
        <v>98</v>
      </c>
      <c r="L184" s="166">
        <f>K184/F184</f>
        <v>0.25789473684210529</v>
      </c>
      <c r="M184" s="161" t="s">
        <v>556</v>
      </c>
      <c r="N184" s="167">
        <v>43025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8">
        <v>79</v>
      </c>
      <c r="B185" s="159">
        <v>42734</v>
      </c>
      <c r="C185" s="159"/>
      <c r="D185" s="160" t="s">
        <v>108</v>
      </c>
      <c r="E185" s="161" t="s">
        <v>586</v>
      </c>
      <c r="F185" s="162">
        <v>305</v>
      </c>
      <c r="G185" s="161"/>
      <c r="H185" s="161">
        <v>375</v>
      </c>
      <c r="I185" s="163">
        <v>375</v>
      </c>
      <c r="J185" s="164" t="s">
        <v>644</v>
      </c>
      <c r="K185" s="165">
        <f>H185-F185</f>
        <v>70</v>
      </c>
      <c r="L185" s="166">
        <f>K185/F185</f>
        <v>0.22950819672131148</v>
      </c>
      <c r="M185" s="161" t="s">
        <v>556</v>
      </c>
      <c r="N185" s="167">
        <v>42768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8">
        <v>80</v>
      </c>
      <c r="B186" s="159">
        <v>42739</v>
      </c>
      <c r="C186" s="159"/>
      <c r="D186" s="160" t="s">
        <v>94</v>
      </c>
      <c r="E186" s="161" t="s">
        <v>586</v>
      </c>
      <c r="F186" s="162">
        <v>99.5</v>
      </c>
      <c r="G186" s="161"/>
      <c r="H186" s="161">
        <v>158</v>
      </c>
      <c r="I186" s="163">
        <v>158</v>
      </c>
      <c r="J186" s="164" t="s">
        <v>644</v>
      </c>
      <c r="K186" s="165">
        <f>H186-F186</f>
        <v>58.5</v>
      </c>
      <c r="L186" s="166">
        <f>K186/F186</f>
        <v>0.5879396984924623</v>
      </c>
      <c r="M186" s="161" t="s">
        <v>556</v>
      </c>
      <c r="N186" s="167">
        <v>42898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8">
        <v>81</v>
      </c>
      <c r="B187" s="159">
        <v>42739</v>
      </c>
      <c r="C187" s="159"/>
      <c r="D187" s="160" t="s">
        <v>94</v>
      </c>
      <c r="E187" s="161" t="s">
        <v>586</v>
      </c>
      <c r="F187" s="162">
        <v>99.5</v>
      </c>
      <c r="G187" s="161"/>
      <c r="H187" s="161">
        <v>158</v>
      </c>
      <c r="I187" s="163">
        <v>158</v>
      </c>
      <c r="J187" s="164" t="s">
        <v>644</v>
      </c>
      <c r="K187" s="165">
        <v>58.5</v>
      </c>
      <c r="L187" s="166">
        <v>0.58793969849246197</v>
      </c>
      <c r="M187" s="161" t="s">
        <v>556</v>
      </c>
      <c r="N187" s="167">
        <v>42898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8">
        <v>82</v>
      </c>
      <c r="B188" s="159">
        <v>42786</v>
      </c>
      <c r="C188" s="159"/>
      <c r="D188" s="160" t="s">
        <v>184</v>
      </c>
      <c r="E188" s="161" t="s">
        <v>586</v>
      </c>
      <c r="F188" s="162">
        <v>140.5</v>
      </c>
      <c r="G188" s="161"/>
      <c r="H188" s="161">
        <v>220</v>
      </c>
      <c r="I188" s="163">
        <v>220</v>
      </c>
      <c r="J188" s="164" t="s">
        <v>644</v>
      </c>
      <c r="K188" s="165">
        <f>H188-F188</f>
        <v>79.5</v>
      </c>
      <c r="L188" s="166">
        <f>K188/F188</f>
        <v>0.5658362989323843</v>
      </c>
      <c r="M188" s="161" t="s">
        <v>556</v>
      </c>
      <c r="N188" s="167">
        <v>42864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8">
        <v>83</v>
      </c>
      <c r="B189" s="159">
        <v>42786</v>
      </c>
      <c r="C189" s="159"/>
      <c r="D189" s="160" t="s">
        <v>698</v>
      </c>
      <c r="E189" s="161" t="s">
        <v>586</v>
      </c>
      <c r="F189" s="162">
        <v>202.5</v>
      </c>
      <c r="G189" s="161"/>
      <c r="H189" s="161">
        <v>234</v>
      </c>
      <c r="I189" s="163">
        <v>234</v>
      </c>
      <c r="J189" s="164" t="s">
        <v>644</v>
      </c>
      <c r="K189" s="165">
        <v>31.5</v>
      </c>
      <c r="L189" s="166">
        <v>0.155555555555556</v>
      </c>
      <c r="M189" s="161" t="s">
        <v>556</v>
      </c>
      <c r="N189" s="167">
        <v>42836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8">
        <v>84</v>
      </c>
      <c r="B190" s="159">
        <v>42818</v>
      </c>
      <c r="C190" s="159"/>
      <c r="D190" s="160" t="s">
        <v>699</v>
      </c>
      <c r="E190" s="161" t="s">
        <v>586</v>
      </c>
      <c r="F190" s="162">
        <v>300.5</v>
      </c>
      <c r="G190" s="161"/>
      <c r="H190" s="161">
        <v>417.5</v>
      </c>
      <c r="I190" s="163">
        <v>420</v>
      </c>
      <c r="J190" s="164" t="s">
        <v>700</v>
      </c>
      <c r="K190" s="165">
        <f>H190-F190</f>
        <v>117</v>
      </c>
      <c r="L190" s="166">
        <f>K190/F190</f>
        <v>0.38935108153078202</v>
      </c>
      <c r="M190" s="161" t="s">
        <v>556</v>
      </c>
      <c r="N190" s="167">
        <v>43070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8">
        <v>85</v>
      </c>
      <c r="B191" s="159">
        <v>42818</v>
      </c>
      <c r="C191" s="159"/>
      <c r="D191" s="160" t="s">
        <v>674</v>
      </c>
      <c r="E191" s="161" t="s">
        <v>586</v>
      </c>
      <c r="F191" s="162">
        <v>850</v>
      </c>
      <c r="G191" s="161"/>
      <c r="H191" s="161">
        <v>1042.5</v>
      </c>
      <c r="I191" s="163">
        <v>1023</v>
      </c>
      <c r="J191" s="164" t="s">
        <v>701</v>
      </c>
      <c r="K191" s="165">
        <v>192.5</v>
      </c>
      <c r="L191" s="166">
        <v>0.22647058823529401</v>
      </c>
      <c r="M191" s="161" t="s">
        <v>556</v>
      </c>
      <c r="N191" s="167">
        <v>42830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8">
        <v>86</v>
      </c>
      <c r="B192" s="159">
        <v>42830</v>
      </c>
      <c r="C192" s="159"/>
      <c r="D192" s="160" t="s">
        <v>464</v>
      </c>
      <c r="E192" s="161" t="s">
        <v>586</v>
      </c>
      <c r="F192" s="162">
        <v>785</v>
      </c>
      <c r="G192" s="161"/>
      <c r="H192" s="161">
        <v>930</v>
      </c>
      <c r="I192" s="163">
        <v>920</v>
      </c>
      <c r="J192" s="164" t="s">
        <v>702</v>
      </c>
      <c r="K192" s="165">
        <f>H192-F192</f>
        <v>145</v>
      </c>
      <c r="L192" s="166">
        <f>K192/F192</f>
        <v>0.18471337579617833</v>
      </c>
      <c r="M192" s="161" t="s">
        <v>556</v>
      </c>
      <c r="N192" s="167">
        <v>42976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68">
        <v>87</v>
      </c>
      <c r="B193" s="169">
        <v>42831</v>
      </c>
      <c r="C193" s="169"/>
      <c r="D193" s="170" t="s">
        <v>703</v>
      </c>
      <c r="E193" s="171" t="s">
        <v>586</v>
      </c>
      <c r="F193" s="172">
        <v>40</v>
      </c>
      <c r="G193" s="172"/>
      <c r="H193" s="173">
        <v>13.1</v>
      </c>
      <c r="I193" s="173">
        <v>60</v>
      </c>
      <c r="J193" s="174" t="s">
        <v>704</v>
      </c>
      <c r="K193" s="175">
        <v>-26.9</v>
      </c>
      <c r="L193" s="176">
        <v>-0.67249999999999999</v>
      </c>
      <c r="M193" s="172" t="s">
        <v>568</v>
      </c>
      <c r="N193" s="169">
        <v>43138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8">
        <v>88</v>
      </c>
      <c r="B194" s="159">
        <v>42837</v>
      </c>
      <c r="C194" s="159"/>
      <c r="D194" s="160" t="s">
        <v>93</v>
      </c>
      <c r="E194" s="161" t="s">
        <v>586</v>
      </c>
      <c r="F194" s="162">
        <v>289.5</v>
      </c>
      <c r="G194" s="161"/>
      <c r="H194" s="161">
        <v>354</v>
      </c>
      <c r="I194" s="163">
        <v>360</v>
      </c>
      <c r="J194" s="164" t="s">
        <v>705</v>
      </c>
      <c r="K194" s="165">
        <f t="shared" ref="K194:K202" si="79">H194-F194</f>
        <v>64.5</v>
      </c>
      <c r="L194" s="166">
        <f t="shared" ref="L194:L202" si="80">K194/F194</f>
        <v>0.22279792746113988</v>
      </c>
      <c r="M194" s="161" t="s">
        <v>556</v>
      </c>
      <c r="N194" s="167">
        <v>43040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8">
        <v>89</v>
      </c>
      <c r="B195" s="159">
        <v>42845</v>
      </c>
      <c r="C195" s="159"/>
      <c r="D195" s="160" t="s">
        <v>410</v>
      </c>
      <c r="E195" s="161" t="s">
        <v>586</v>
      </c>
      <c r="F195" s="162">
        <v>700</v>
      </c>
      <c r="G195" s="161"/>
      <c r="H195" s="161">
        <v>840</v>
      </c>
      <c r="I195" s="163">
        <v>840</v>
      </c>
      <c r="J195" s="164" t="s">
        <v>706</v>
      </c>
      <c r="K195" s="165">
        <f t="shared" si="79"/>
        <v>140</v>
      </c>
      <c r="L195" s="166">
        <f t="shared" si="80"/>
        <v>0.2</v>
      </c>
      <c r="M195" s="161" t="s">
        <v>556</v>
      </c>
      <c r="N195" s="167">
        <v>42893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8">
        <v>90</v>
      </c>
      <c r="B196" s="159">
        <v>42887</v>
      </c>
      <c r="C196" s="159"/>
      <c r="D196" s="160" t="s">
        <v>707</v>
      </c>
      <c r="E196" s="161" t="s">
        <v>586</v>
      </c>
      <c r="F196" s="162">
        <v>130</v>
      </c>
      <c r="G196" s="161"/>
      <c r="H196" s="161">
        <v>144.25</v>
      </c>
      <c r="I196" s="163">
        <v>170</v>
      </c>
      <c r="J196" s="164" t="s">
        <v>708</v>
      </c>
      <c r="K196" s="165">
        <f t="shared" si="79"/>
        <v>14.25</v>
      </c>
      <c r="L196" s="166">
        <f t="shared" si="80"/>
        <v>0.10961538461538461</v>
      </c>
      <c r="M196" s="161" t="s">
        <v>556</v>
      </c>
      <c r="N196" s="167">
        <v>43675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8">
        <v>91</v>
      </c>
      <c r="B197" s="159">
        <v>42901</v>
      </c>
      <c r="C197" s="159"/>
      <c r="D197" s="160" t="s">
        <v>709</v>
      </c>
      <c r="E197" s="161" t="s">
        <v>586</v>
      </c>
      <c r="F197" s="162">
        <v>214.5</v>
      </c>
      <c r="G197" s="161"/>
      <c r="H197" s="161">
        <v>262</v>
      </c>
      <c r="I197" s="163">
        <v>262</v>
      </c>
      <c r="J197" s="164" t="s">
        <v>710</v>
      </c>
      <c r="K197" s="165">
        <f t="shared" si="79"/>
        <v>47.5</v>
      </c>
      <c r="L197" s="166">
        <f t="shared" si="80"/>
        <v>0.22144522144522144</v>
      </c>
      <c r="M197" s="161" t="s">
        <v>556</v>
      </c>
      <c r="N197" s="167">
        <v>42977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92</v>
      </c>
      <c r="B198" s="190">
        <v>42933</v>
      </c>
      <c r="C198" s="190"/>
      <c r="D198" s="191" t="s">
        <v>711</v>
      </c>
      <c r="E198" s="192" t="s">
        <v>586</v>
      </c>
      <c r="F198" s="193">
        <v>370</v>
      </c>
      <c r="G198" s="192"/>
      <c r="H198" s="192">
        <v>447.5</v>
      </c>
      <c r="I198" s="194">
        <v>450</v>
      </c>
      <c r="J198" s="195" t="s">
        <v>644</v>
      </c>
      <c r="K198" s="165">
        <f t="shared" si="79"/>
        <v>77.5</v>
      </c>
      <c r="L198" s="196">
        <f t="shared" si="80"/>
        <v>0.20945945945945946</v>
      </c>
      <c r="M198" s="192" t="s">
        <v>556</v>
      </c>
      <c r="N198" s="197">
        <v>43035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93</v>
      </c>
      <c r="B199" s="190">
        <v>42943</v>
      </c>
      <c r="C199" s="190"/>
      <c r="D199" s="191" t="s">
        <v>182</v>
      </c>
      <c r="E199" s="192" t="s">
        <v>586</v>
      </c>
      <c r="F199" s="193">
        <v>657.5</v>
      </c>
      <c r="G199" s="192"/>
      <c r="H199" s="192">
        <v>825</v>
      </c>
      <c r="I199" s="194">
        <v>820</v>
      </c>
      <c r="J199" s="195" t="s">
        <v>644</v>
      </c>
      <c r="K199" s="165">
        <f t="shared" si="79"/>
        <v>167.5</v>
      </c>
      <c r="L199" s="196">
        <f t="shared" si="80"/>
        <v>0.25475285171102663</v>
      </c>
      <c r="M199" s="192" t="s">
        <v>556</v>
      </c>
      <c r="N199" s="197">
        <v>43090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8">
        <v>94</v>
      </c>
      <c r="B200" s="159">
        <v>42964</v>
      </c>
      <c r="C200" s="159"/>
      <c r="D200" s="160" t="s">
        <v>353</v>
      </c>
      <c r="E200" s="161" t="s">
        <v>586</v>
      </c>
      <c r="F200" s="162">
        <v>605</v>
      </c>
      <c r="G200" s="161"/>
      <c r="H200" s="161">
        <v>750</v>
      </c>
      <c r="I200" s="163">
        <v>750</v>
      </c>
      <c r="J200" s="164" t="s">
        <v>702</v>
      </c>
      <c r="K200" s="165">
        <f t="shared" si="79"/>
        <v>145</v>
      </c>
      <c r="L200" s="166">
        <f t="shared" si="80"/>
        <v>0.23966942148760331</v>
      </c>
      <c r="M200" s="161" t="s">
        <v>556</v>
      </c>
      <c r="N200" s="167">
        <v>43027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68">
        <v>95</v>
      </c>
      <c r="B201" s="169">
        <v>42979</v>
      </c>
      <c r="C201" s="169"/>
      <c r="D201" s="177" t="s">
        <v>712</v>
      </c>
      <c r="E201" s="172" t="s">
        <v>586</v>
      </c>
      <c r="F201" s="172">
        <v>255</v>
      </c>
      <c r="G201" s="173"/>
      <c r="H201" s="173">
        <v>217.25</v>
      </c>
      <c r="I201" s="173">
        <v>320</v>
      </c>
      <c r="J201" s="174" t="s">
        <v>713</v>
      </c>
      <c r="K201" s="175">
        <f t="shared" si="79"/>
        <v>-37.75</v>
      </c>
      <c r="L201" s="178">
        <f t="shared" si="80"/>
        <v>-0.14803921568627451</v>
      </c>
      <c r="M201" s="172" t="s">
        <v>568</v>
      </c>
      <c r="N201" s="169">
        <v>43661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8">
        <v>96</v>
      </c>
      <c r="B202" s="159">
        <v>42997</v>
      </c>
      <c r="C202" s="159"/>
      <c r="D202" s="160" t="s">
        <v>714</v>
      </c>
      <c r="E202" s="161" t="s">
        <v>586</v>
      </c>
      <c r="F202" s="162">
        <v>215</v>
      </c>
      <c r="G202" s="161"/>
      <c r="H202" s="161">
        <v>258</v>
      </c>
      <c r="I202" s="163">
        <v>258</v>
      </c>
      <c r="J202" s="164" t="s">
        <v>644</v>
      </c>
      <c r="K202" s="165">
        <f t="shared" si="79"/>
        <v>43</v>
      </c>
      <c r="L202" s="166">
        <f t="shared" si="80"/>
        <v>0.2</v>
      </c>
      <c r="M202" s="161" t="s">
        <v>556</v>
      </c>
      <c r="N202" s="167">
        <v>43040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8">
        <v>97</v>
      </c>
      <c r="B203" s="159">
        <v>42997</v>
      </c>
      <c r="C203" s="159"/>
      <c r="D203" s="160" t="s">
        <v>714</v>
      </c>
      <c r="E203" s="161" t="s">
        <v>586</v>
      </c>
      <c r="F203" s="162">
        <v>215</v>
      </c>
      <c r="G203" s="161"/>
      <c r="H203" s="161">
        <v>258</v>
      </c>
      <c r="I203" s="163">
        <v>258</v>
      </c>
      <c r="J203" s="195" t="s">
        <v>644</v>
      </c>
      <c r="K203" s="165">
        <v>43</v>
      </c>
      <c r="L203" s="166">
        <v>0.2</v>
      </c>
      <c r="M203" s="161" t="s">
        <v>556</v>
      </c>
      <c r="N203" s="167">
        <v>43040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98</v>
      </c>
      <c r="B204" s="190">
        <v>42998</v>
      </c>
      <c r="C204" s="190"/>
      <c r="D204" s="191" t="s">
        <v>715</v>
      </c>
      <c r="E204" s="192" t="s">
        <v>586</v>
      </c>
      <c r="F204" s="162">
        <v>75</v>
      </c>
      <c r="G204" s="192"/>
      <c r="H204" s="192">
        <v>90</v>
      </c>
      <c r="I204" s="194">
        <v>90</v>
      </c>
      <c r="J204" s="164" t="s">
        <v>716</v>
      </c>
      <c r="K204" s="165">
        <f t="shared" ref="K204:K209" si="81">H204-F204</f>
        <v>15</v>
      </c>
      <c r="L204" s="166">
        <f t="shared" ref="L204:L209" si="82">K204/F204</f>
        <v>0.2</v>
      </c>
      <c r="M204" s="161" t="s">
        <v>556</v>
      </c>
      <c r="N204" s="167">
        <v>43019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99</v>
      </c>
      <c r="B205" s="190">
        <v>43011</v>
      </c>
      <c r="C205" s="190"/>
      <c r="D205" s="191" t="s">
        <v>570</v>
      </c>
      <c r="E205" s="192" t="s">
        <v>586</v>
      </c>
      <c r="F205" s="193">
        <v>315</v>
      </c>
      <c r="G205" s="192"/>
      <c r="H205" s="192">
        <v>392</v>
      </c>
      <c r="I205" s="194">
        <v>384</v>
      </c>
      <c r="J205" s="195" t="s">
        <v>717</v>
      </c>
      <c r="K205" s="165">
        <f t="shared" si="81"/>
        <v>77</v>
      </c>
      <c r="L205" s="196">
        <f t="shared" si="82"/>
        <v>0.24444444444444444</v>
      </c>
      <c r="M205" s="192" t="s">
        <v>556</v>
      </c>
      <c r="N205" s="197">
        <v>43017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9">
        <v>100</v>
      </c>
      <c r="B206" s="190">
        <v>43013</v>
      </c>
      <c r="C206" s="190"/>
      <c r="D206" s="191" t="s">
        <v>440</v>
      </c>
      <c r="E206" s="192" t="s">
        <v>586</v>
      </c>
      <c r="F206" s="193">
        <v>145</v>
      </c>
      <c r="G206" s="192"/>
      <c r="H206" s="192">
        <v>179</v>
      </c>
      <c r="I206" s="194">
        <v>180</v>
      </c>
      <c r="J206" s="195" t="s">
        <v>718</v>
      </c>
      <c r="K206" s="165">
        <f t="shared" si="81"/>
        <v>34</v>
      </c>
      <c r="L206" s="196">
        <f t="shared" si="82"/>
        <v>0.23448275862068965</v>
      </c>
      <c r="M206" s="192" t="s">
        <v>556</v>
      </c>
      <c r="N206" s="197">
        <v>43025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101</v>
      </c>
      <c r="B207" s="190">
        <v>43014</v>
      </c>
      <c r="C207" s="190"/>
      <c r="D207" s="191" t="s">
        <v>328</v>
      </c>
      <c r="E207" s="192" t="s">
        <v>586</v>
      </c>
      <c r="F207" s="193">
        <v>256</v>
      </c>
      <c r="G207" s="192"/>
      <c r="H207" s="192">
        <v>323</v>
      </c>
      <c r="I207" s="194">
        <v>320</v>
      </c>
      <c r="J207" s="195" t="s">
        <v>644</v>
      </c>
      <c r="K207" s="165">
        <f t="shared" si="81"/>
        <v>67</v>
      </c>
      <c r="L207" s="196">
        <f t="shared" si="82"/>
        <v>0.26171875</v>
      </c>
      <c r="M207" s="192" t="s">
        <v>556</v>
      </c>
      <c r="N207" s="197">
        <v>43067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102</v>
      </c>
      <c r="B208" s="190">
        <v>43017</v>
      </c>
      <c r="C208" s="190"/>
      <c r="D208" s="191" t="s">
        <v>343</v>
      </c>
      <c r="E208" s="192" t="s">
        <v>586</v>
      </c>
      <c r="F208" s="193">
        <v>137.5</v>
      </c>
      <c r="G208" s="192"/>
      <c r="H208" s="192">
        <v>184</v>
      </c>
      <c r="I208" s="194">
        <v>183</v>
      </c>
      <c r="J208" s="195" t="s">
        <v>719</v>
      </c>
      <c r="K208" s="165">
        <f t="shared" si="81"/>
        <v>46.5</v>
      </c>
      <c r="L208" s="196">
        <f t="shared" si="82"/>
        <v>0.33818181818181819</v>
      </c>
      <c r="M208" s="192" t="s">
        <v>556</v>
      </c>
      <c r="N208" s="197">
        <v>43108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9">
        <v>103</v>
      </c>
      <c r="B209" s="190">
        <v>43018</v>
      </c>
      <c r="C209" s="190"/>
      <c r="D209" s="191" t="s">
        <v>720</v>
      </c>
      <c r="E209" s="192" t="s">
        <v>586</v>
      </c>
      <c r="F209" s="193">
        <v>125.5</v>
      </c>
      <c r="G209" s="192"/>
      <c r="H209" s="192">
        <v>158</v>
      </c>
      <c r="I209" s="194">
        <v>155</v>
      </c>
      <c r="J209" s="195" t="s">
        <v>721</v>
      </c>
      <c r="K209" s="165">
        <f t="shared" si="81"/>
        <v>32.5</v>
      </c>
      <c r="L209" s="196">
        <f t="shared" si="82"/>
        <v>0.25896414342629481</v>
      </c>
      <c r="M209" s="192" t="s">
        <v>556</v>
      </c>
      <c r="N209" s="197">
        <v>43067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104</v>
      </c>
      <c r="B210" s="190">
        <v>43018</v>
      </c>
      <c r="C210" s="190"/>
      <c r="D210" s="191" t="s">
        <v>722</v>
      </c>
      <c r="E210" s="192" t="s">
        <v>586</v>
      </c>
      <c r="F210" s="193">
        <v>895</v>
      </c>
      <c r="G210" s="192"/>
      <c r="H210" s="192">
        <v>1122.5</v>
      </c>
      <c r="I210" s="194">
        <v>1078</v>
      </c>
      <c r="J210" s="195" t="s">
        <v>723</v>
      </c>
      <c r="K210" s="165">
        <v>227.5</v>
      </c>
      <c r="L210" s="196">
        <v>0.25418994413407803</v>
      </c>
      <c r="M210" s="192" t="s">
        <v>556</v>
      </c>
      <c r="N210" s="197">
        <v>43117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105</v>
      </c>
      <c r="B211" s="190">
        <v>43020</v>
      </c>
      <c r="C211" s="190"/>
      <c r="D211" s="191" t="s">
        <v>337</v>
      </c>
      <c r="E211" s="192" t="s">
        <v>586</v>
      </c>
      <c r="F211" s="193">
        <v>525</v>
      </c>
      <c r="G211" s="192"/>
      <c r="H211" s="192">
        <v>629</v>
      </c>
      <c r="I211" s="194">
        <v>629</v>
      </c>
      <c r="J211" s="195" t="s">
        <v>644</v>
      </c>
      <c r="K211" s="165">
        <v>104</v>
      </c>
      <c r="L211" s="196">
        <v>0.19809523809523799</v>
      </c>
      <c r="M211" s="192" t="s">
        <v>556</v>
      </c>
      <c r="N211" s="197">
        <v>43119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9">
        <v>106</v>
      </c>
      <c r="B212" s="190">
        <v>43046</v>
      </c>
      <c r="C212" s="190"/>
      <c r="D212" s="191" t="s">
        <v>376</v>
      </c>
      <c r="E212" s="192" t="s">
        <v>586</v>
      </c>
      <c r="F212" s="193">
        <v>740</v>
      </c>
      <c r="G212" s="192"/>
      <c r="H212" s="192">
        <v>892.5</v>
      </c>
      <c r="I212" s="194">
        <v>900</v>
      </c>
      <c r="J212" s="195" t="s">
        <v>724</v>
      </c>
      <c r="K212" s="165">
        <f>H212-F212</f>
        <v>152.5</v>
      </c>
      <c r="L212" s="196">
        <f>K212/F212</f>
        <v>0.20608108108108109</v>
      </c>
      <c r="M212" s="192" t="s">
        <v>556</v>
      </c>
      <c r="N212" s="197">
        <v>43052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8">
        <v>107</v>
      </c>
      <c r="B213" s="159">
        <v>43073</v>
      </c>
      <c r="C213" s="159"/>
      <c r="D213" s="160" t="s">
        <v>725</v>
      </c>
      <c r="E213" s="161" t="s">
        <v>586</v>
      </c>
      <c r="F213" s="162">
        <v>118.5</v>
      </c>
      <c r="G213" s="161"/>
      <c r="H213" s="161">
        <v>143.5</v>
      </c>
      <c r="I213" s="163">
        <v>145</v>
      </c>
      <c r="J213" s="164" t="s">
        <v>577</v>
      </c>
      <c r="K213" s="165">
        <f>H213-F213</f>
        <v>25</v>
      </c>
      <c r="L213" s="166">
        <f>K213/F213</f>
        <v>0.2109704641350211</v>
      </c>
      <c r="M213" s="161" t="s">
        <v>556</v>
      </c>
      <c r="N213" s="167">
        <v>43097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68">
        <v>108</v>
      </c>
      <c r="B214" s="169">
        <v>43090</v>
      </c>
      <c r="C214" s="169"/>
      <c r="D214" s="170" t="s">
        <v>415</v>
      </c>
      <c r="E214" s="171" t="s">
        <v>586</v>
      </c>
      <c r="F214" s="172">
        <v>715</v>
      </c>
      <c r="G214" s="172"/>
      <c r="H214" s="173">
        <v>500</v>
      </c>
      <c r="I214" s="173">
        <v>872</v>
      </c>
      <c r="J214" s="174" t="s">
        <v>726</v>
      </c>
      <c r="K214" s="175">
        <f>H214-F214</f>
        <v>-215</v>
      </c>
      <c r="L214" s="176">
        <f>K214/F214</f>
        <v>-0.30069930069930068</v>
      </c>
      <c r="M214" s="172" t="s">
        <v>568</v>
      </c>
      <c r="N214" s="169">
        <v>43670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8">
        <v>109</v>
      </c>
      <c r="B215" s="159">
        <v>43098</v>
      </c>
      <c r="C215" s="159"/>
      <c r="D215" s="160" t="s">
        <v>570</v>
      </c>
      <c r="E215" s="161" t="s">
        <v>586</v>
      </c>
      <c r="F215" s="162">
        <v>435</v>
      </c>
      <c r="G215" s="161"/>
      <c r="H215" s="161">
        <v>542.5</v>
      </c>
      <c r="I215" s="163">
        <v>539</v>
      </c>
      <c r="J215" s="164" t="s">
        <v>644</v>
      </c>
      <c r="K215" s="165">
        <v>107.5</v>
      </c>
      <c r="L215" s="166">
        <v>0.247126436781609</v>
      </c>
      <c r="M215" s="161" t="s">
        <v>556</v>
      </c>
      <c r="N215" s="167">
        <v>43206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8">
        <v>110</v>
      </c>
      <c r="B216" s="159">
        <v>43098</v>
      </c>
      <c r="C216" s="159"/>
      <c r="D216" s="160" t="s">
        <v>528</v>
      </c>
      <c r="E216" s="161" t="s">
        <v>586</v>
      </c>
      <c r="F216" s="162">
        <v>885</v>
      </c>
      <c r="G216" s="161"/>
      <c r="H216" s="161">
        <v>1090</v>
      </c>
      <c r="I216" s="163">
        <v>1084</v>
      </c>
      <c r="J216" s="164" t="s">
        <v>644</v>
      </c>
      <c r="K216" s="165">
        <v>205</v>
      </c>
      <c r="L216" s="166">
        <v>0.23163841807909599</v>
      </c>
      <c r="M216" s="161" t="s">
        <v>556</v>
      </c>
      <c r="N216" s="167">
        <v>43213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8">
        <v>111</v>
      </c>
      <c r="B217" s="199">
        <v>43192</v>
      </c>
      <c r="C217" s="199"/>
      <c r="D217" s="177" t="s">
        <v>727</v>
      </c>
      <c r="E217" s="172" t="s">
        <v>586</v>
      </c>
      <c r="F217" s="200">
        <v>478.5</v>
      </c>
      <c r="G217" s="172"/>
      <c r="H217" s="172">
        <v>442</v>
      </c>
      <c r="I217" s="173">
        <v>613</v>
      </c>
      <c r="J217" s="174" t="s">
        <v>728</v>
      </c>
      <c r="K217" s="175">
        <f>H217-F217</f>
        <v>-36.5</v>
      </c>
      <c r="L217" s="176">
        <f>K217/F217</f>
        <v>-7.6280041797283177E-2</v>
      </c>
      <c r="M217" s="172" t="s">
        <v>568</v>
      </c>
      <c r="N217" s="169">
        <v>43762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68">
        <v>112</v>
      </c>
      <c r="B218" s="169">
        <v>43194</v>
      </c>
      <c r="C218" s="169"/>
      <c r="D218" s="170" t="s">
        <v>729</v>
      </c>
      <c r="E218" s="171" t="s">
        <v>586</v>
      </c>
      <c r="F218" s="172">
        <f>141.5-7.3</f>
        <v>134.19999999999999</v>
      </c>
      <c r="G218" s="172"/>
      <c r="H218" s="173">
        <v>77</v>
      </c>
      <c r="I218" s="173">
        <v>180</v>
      </c>
      <c r="J218" s="174" t="s">
        <v>730</v>
      </c>
      <c r="K218" s="175">
        <f>H218-F218</f>
        <v>-57.199999999999989</v>
      </c>
      <c r="L218" s="176">
        <f>K218/F218</f>
        <v>-0.42622950819672129</v>
      </c>
      <c r="M218" s="172" t="s">
        <v>568</v>
      </c>
      <c r="N218" s="169">
        <v>43522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68">
        <v>113</v>
      </c>
      <c r="B219" s="169">
        <v>43209</v>
      </c>
      <c r="C219" s="169"/>
      <c r="D219" s="170" t="s">
        <v>731</v>
      </c>
      <c r="E219" s="171" t="s">
        <v>586</v>
      </c>
      <c r="F219" s="172">
        <v>430</v>
      </c>
      <c r="G219" s="172"/>
      <c r="H219" s="173">
        <v>220</v>
      </c>
      <c r="I219" s="173">
        <v>537</v>
      </c>
      <c r="J219" s="174" t="s">
        <v>732</v>
      </c>
      <c r="K219" s="175">
        <f>H219-F219</f>
        <v>-210</v>
      </c>
      <c r="L219" s="176">
        <f>K219/F219</f>
        <v>-0.48837209302325579</v>
      </c>
      <c r="M219" s="172" t="s">
        <v>568</v>
      </c>
      <c r="N219" s="169">
        <v>43252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114</v>
      </c>
      <c r="B220" s="190">
        <v>43220</v>
      </c>
      <c r="C220" s="190"/>
      <c r="D220" s="191" t="s">
        <v>377</v>
      </c>
      <c r="E220" s="192" t="s">
        <v>586</v>
      </c>
      <c r="F220" s="192">
        <v>153.5</v>
      </c>
      <c r="G220" s="192"/>
      <c r="H220" s="192">
        <v>196</v>
      </c>
      <c r="I220" s="194">
        <v>196</v>
      </c>
      <c r="J220" s="164" t="s">
        <v>733</v>
      </c>
      <c r="K220" s="165">
        <f>H220-F220</f>
        <v>42.5</v>
      </c>
      <c r="L220" s="166">
        <f>K220/F220</f>
        <v>0.27687296416938112</v>
      </c>
      <c r="M220" s="161" t="s">
        <v>556</v>
      </c>
      <c r="N220" s="167">
        <v>43605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68">
        <v>115</v>
      </c>
      <c r="B221" s="169">
        <v>43306</v>
      </c>
      <c r="C221" s="169"/>
      <c r="D221" s="170" t="s">
        <v>703</v>
      </c>
      <c r="E221" s="171" t="s">
        <v>586</v>
      </c>
      <c r="F221" s="172">
        <v>27.5</v>
      </c>
      <c r="G221" s="172"/>
      <c r="H221" s="173">
        <v>13.1</v>
      </c>
      <c r="I221" s="173">
        <v>60</v>
      </c>
      <c r="J221" s="174" t="s">
        <v>734</v>
      </c>
      <c r="K221" s="175">
        <v>-14.4</v>
      </c>
      <c r="L221" s="176">
        <v>-0.52363636363636401</v>
      </c>
      <c r="M221" s="172" t="s">
        <v>568</v>
      </c>
      <c r="N221" s="169">
        <v>43138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8">
        <v>116</v>
      </c>
      <c r="B222" s="199">
        <v>43318</v>
      </c>
      <c r="C222" s="199"/>
      <c r="D222" s="177" t="s">
        <v>735</v>
      </c>
      <c r="E222" s="172" t="s">
        <v>586</v>
      </c>
      <c r="F222" s="172">
        <v>148.5</v>
      </c>
      <c r="G222" s="172"/>
      <c r="H222" s="172">
        <v>102</v>
      </c>
      <c r="I222" s="173">
        <v>182</v>
      </c>
      <c r="J222" s="174" t="s">
        <v>736</v>
      </c>
      <c r="K222" s="175">
        <f>H222-F222</f>
        <v>-46.5</v>
      </c>
      <c r="L222" s="176">
        <f>K222/F222</f>
        <v>-0.31313131313131315</v>
      </c>
      <c r="M222" s="172" t="s">
        <v>568</v>
      </c>
      <c r="N222" s="169">
        <v>43661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8">
        <v>117</v>
      </c>
      <c r="B223" s="159">
        <v>43335</v>
      </c>
      <c r="C223" s="159"/>
      <c r="D223" s="160" t="s">
        <v>737</v>
      </c>
      <c r="E223" s="161" t="s">
        <v>586</v>
      </c>
      <c r="F223" s="192">
        <v>285</v>
      </c>
      <c r="G223" s="161"/>
      <c r="H223" s="161">
        <v>355</v>
      </c>
      <c r="I223" s="163">
        <v>364</v>
      </c>
      <c r="J223" s="164" t="s">
        <v>738</v>
      </c>
      <c r="K223" s="165">
        <v>70</v>
      </c>
      <c r="L223" s="166">
        <v>0.24561403508771901</v>
      </c>
      <c r="M223" s="161" t="s">
        <v>556</v>
      </c>
      <c r="N223" s="167">
        <v>43455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8">
        <v>118</v>
      </c>
      <c r="B224" s="159">
        <v>43341</v>
      </c>
      <c r="C224" s="159"/>
      <c r="D224" s="160" t="s">
        <v>365</v>
      </c>
      <c r="E224" s="161" t="s">
        <v>586</v>
      </c>
      <c r="F224" s="192">
        <v>525</v>
      </c>
      <c r="G224" s="161"/>
      <c r="H224" s="161">
        <v>585</v>
      </c>
      <c r="I224" s="163">
        <v>635</v>
      </c>
      <c r="J224" s="164" t="s">
        <v>739</v>
      </c>
      <c r="K224" s="165">
        <f t="shared" ref="K224:K241" si="83">H224-F224</f>
        <v>60</v>
      </c>
      <c r="L224" s="166">
        <f t="shared" ref="L224:L241" si="84">K224/F224</f>
        <v>0.11428571428571428</v>
      </c>
      <c r="M224" s="161" t="s">
        <v>556</v>
      </c>
      <c r="N224" s="167">
        <v>43662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8">
        <v>119</v>
      </c>
      <c r="B225" s="159">
        <v>43395</v>
      </c>
      <c r="C225" s="159"/>
      <c r="D225" s="160" t="s">
        <v>353</v>
      </c>
      <c r="E225" s="161" t="s">
        <v>586</v>
      </c>
      <c r="F225" s="192">
        <v>475</v>
      </c>
      <c r="G225" s="161"/>
      <c r="H225" s="161">
        <v>574</v>
      </c>
      <c r="I225" s="163">
        <v>570</v>
      </c>
      <c r="J225" s="164" t="s">
        <v>644</v>
      </c>
      <c r="K225" s="165">
        <f t="shared" si="83"/>
        <v>99</v>
      </c>
      <c r="L225" s="166">
        <f t="shared" si="84"/>
        <v>0.20842105263157895</v>
      </c>
      <c r="M225" s="161" t="s">
        <v>556</v>
      </c>
      <c r="N225" s="167">
        <v>43403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120</v>
      </c>
      <c r="B226" s="190">
        <v>43397</v>
      </c>
      <c r="C226" s="190"/>
      <c r="D226" s="191" t="s">
        <v>372</v>
      </c>
      <c r="E226" s="192" t="s">
        <v>586</v>
      </c>
      <c r="F226" s="192">
        <v>707.5</v>
      </c>
      <c r="G226" s="192"/>
      <c r="H226" s="192">
        <v>872</v>
      </c>
      <c r="I226" s="194">
        <v>872</v>
      </c>
      <c r="J226" s="195" t="s">
        <v>644</v>
      </c>
      <c r="K226" s="165">
        <f t="shared" si="83"/>
        <v>164.5</v>
      </c>
      <c r="L226" s="196">
        <f t="shared" si="84"/>
        <v>0.23250883392226149</v>
      </c>
      <c r="M226" s="192" t="s">
        <v>556</v>
      </c>
      <c r="N226" s="197">
        <v>43482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121</v>
      </c>
      <c r="B227" s="190">
        <v>43398</v>
      </c>
      <c r="C227" s="190"/>
      <c r="D227" s="191" t="s">
        <v>740</v>
      </c>
      <c r="E227" s="192" t="s">
        <v>586</v>
      </c>
      <c r="F227" s="192">
        <v>162</v>
      </c>
      <c r="G227" s="192"/>
      <c r="H227" s="192">
        <v>204</v>
      </c>
      <c r="I227" s="194">
        <v>209</v>
      </c>
      <c r="J227" s="195" t="s">
        <v>741</v>
      </c>
      <c r="K227" s="165">
        <f t="shared" si="83"/>
        <v>42</v>
      </c>
      <c r="L227" s="196">
        <f t="shared" si="84"/>
        <v>0.25925925925925924</v>
      </c>
      <c r="M227" s="192" t="s">
        <v>556</v>
      </c>
      <c r="N227" s="197">
        <v>43539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122</v>
      </c>
      <c r="B228" s="190">
        <v>43399</v>
      </c>
      <c r="C228" s="190"/>
      <c r="D228" s="191" t="s">
        <v>457</v>
      </c>
      <c r="E228" s="192" t="s">
        <v>586</v>
      </c>
      <c r="F228" s="192">
        <v>240</v>
      </c>
      <c r="G228" s="192"/>
      <c r="H228" s="192">
        <v>297</v>
      </c>
      <c r="I228" s="194">
        <v>297</v>
      </c>
      <c r="J228" s="195" t="s">
        <v>644</v>
      </c>
      <c r="K228" s="201">
        <f t="shared" si="83"/>
        <v>57</v>
      </c>
      <c r="L228" s="196">
        <f t="shared" si="84"/>
        <v>0.23749999999999999</v>
      </c>
      <c r="M228" s="192" t="s">
        <v>556</v>
      </c>
      <c r="N228" s="197">
        <v>43417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8">
        <v>123</v>
      </c>
      <c r="B229" s="159">
        <v>43439</v>
      </c>
      <c r="C229" s="159"/>
      <c r="D229" s="160" t="s">
        <v>742</v>
      </c>
      <c r="E229" s="161" t="s">
        <v>586</v>
      </c>
      <c r="F229" s="161">
        <v>202.5</v>
      </c>
      <c r="G229" s="161"/>
      <c r="H229" s="161">
        <v>255</v>
      </c>
      <c r="I229" s="163">
        <v>252</v>
      </c>
      <c r="J229" s="164" t="s">
        <v>644</v>
      </c>
      <c r="K229" s="165">
        <f t="shared" si="83"/>
        <v>52.5</v>
      </c>
      <c r="L229" s="166">
        <f t="shared" si="84"/>
        <v>0.25925925925925924</v>
      </c>
      <c r="M229" s="161" t="s">
        <v>556</v>
      </c>
      <c r="N229" s="167">
        <v>43542</v>
      </c>
      <c r="O229" s="1"/>
      <c r="P229" s="1"/>
      <c r="Q229" s="1"/>
      <c r="R229" s="6" t="s">
        <v>743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124</v>
      </c>
      <c r="B230" s="190">
        <v>43465</v>
      </c>
      <c r="C230" s="159"/>
      <c r="D230" s="191" t="s">
        <v>402</v>
      </c>
      <c r="E230" s="192" t="s">
        <v>586</v>
      </c>
      <c r="F230" s="192">
        <v>710</v>
      </c>
      <c r="G230" s="192"/>
      <c r="H230" s="192">
        <v>866</v>
      </c>
      <c r="I230" s="194">
        <v>866</v>
      </c>
      <c r="J230" s="195" t="s">
        <v>644</v>
      </c>
      <c r="K230" s="165">
        <f t="shared" si="83"/>
        <v>156</v>
      </c>
      <c r="L230" s="166">
        <f t="shared" si="84"/>
        <v>0.21971830985915494</v>
      </c>
      <c r="M230" s="161" t="s">
        <v>556</v>
      </c>
      <c r="N230" s="167">
        <v>43553</v>
      </c>
      <c r="O230" s="1"/>
      <c r="P230" s="1"/>
      <c r="Q230" s="1"/>
      <c r="R230" s="6" t="s">
        <v>743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125</v>
      </c>
      <c r="B231" s="190">
        <v>43522</v>
      </c>
      <c r="C231" s="190"/>
      <c r="D231" s="191" t="s">
        <v>152</v>
      </c>
      <c r="E231" s="192" t="s">
        <v>586</v>
      </c>
      <c r="F231" s="192">
        <v>337.25</v>
      </c>
      <c r="G231" s="192"/>
      <c r="H231" s="192">
        <v>398.5</v>
      </c>
      <c r="I231" s="194">
        <v>411</v>
      </c>
      <c r="J231" s="164" t="s">
        <v>744</v>
      </c>
      <c r="K231" s="165">
        <f t="shared" si="83"/>
        <v>61.25</v>
      </c>
      <c r="L231" s="166">
        <f t="shared" si="84"/>
        <v>0.1816160118606375</v>
      </c>
      <c r="M231" s="161" t="s">
        <v>556</v>
      </c>
      <c r="N231" s="167">
        <v>43760</v>
      </c>
      <c r="O231" s="1"/>
      <c r="P231" s="1"/>
      <c r="Q231" s="1"/>
      <c r="R231" s="6" t="s">
        <v>743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2">
        <v>126</v>
      </c>
      <c r="B232" s="203">
        <v>43559</v>
      </c>
      <c r="C232" s="203"/>
      <c r="D232" s="204" t="s">
        <v>745</v>
      </c>
      <c r="E232" s="205" t="s">
        <v>586</v>
      </c>
      <c r="F232" s="205">
        <v>130</v>
      </c>
      <c r="G232" s="205"/>
      <c r="H232" s="205">
        <v>65</v>
      </c>
      <c r="I232" s="206">
        <v>158</v>
      </c>
      <c r="J232" s="174" t="s">
        <v>746</v>
      </c>
      <c r="K232" s="175">
        <f t="shared" si="83"/>
        <v>-65</v>
      </c>
      <c r="L232" s="176">
        <f t="shared" si="84"/>
        <v>-0.5</v>
      </c>
      <c r="M232" s="172" t="s">
        <v>568</v>
      </c>
      <c r="N232" s="169">
        <v>43726</v>
      </c>
      <c r="O232" s="1"/>
      <c r="P232" s="1"/>
      <c r="Q232" s="1"/>
      <c r="R232" s="6" t="s">
        <v>747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127</v>
      </c>
      <c r="B233" s="190">
        <v>43017</v>
      </c>
      <c r="C233" s="190"/>
      <c r="D233" s="191" t="s">
        <v>184</v>
      </c>
      <c r="E233" s="192" t="s">
        <v>586</v>
      </c>
      <c r="F233" s="192">
        <v>141.5</v>
      </c>
      <c r="G233" s="192"/>
      <c r="H233" s="192">
        <v>183.5</v>
      </c>
      <c r="I233" s="194">
        <v>210</v>
      </c>
      <c r="J233" s="164" t="s">
        <v>741</v>
      </c>
      <c r="K233" s="165">
        <f t="shared" si="83"/>
        <v>42</v>
      </c>
      <c r="L233" s="166">
        <f t="shared" si="84"/>
        <v>0.29681978798586572</v>
      </c>
      <c r="M233" s="161" t="s">
        <v>556</v>
      </c>
      <c r="N233" s="167">
        <v>43042</v>
      </c>
      <c r="O233" s="1"/>
      <c r="P233" s="1"/>
      <c r="Q233" s="1"/>
      <c r="R233" s="6" t="s">
        <v>747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2">
        <v>128</v>
      </c>
      <c r="B234" s="203">
        <v>43074</v>
      </c>
      <c r="C234" s="203"/>
      <c r="D234" s="204" t="s">
        <v>748</v>
      </c>
      <c r="E234" s="205" t="s">
        <v>586</v>
      </c>
      <c r="F234" s="200">
        <v>172</v>
      </c>
      <c r="G234" s="205"/>
      <c r="H234" s="205">
        <v>155.25</v>
      </c>
      <c r="I234" s="206">
        <v>230</v>
      </c>
      <c r="J234" s="174" t="s">
        <v>749</v>
      </c>
      <c r="K234" s="175">
        <f t="shared" si="83"/>
        <v>-16.75</v>
      </c>
      <c r="L234" s="176">
        <f t="shared" si="84"/>
        <v>-9.7383720930232565E-2</v>
      </c>
      <c r="M234" s="172" t="s">
        <v>568</v>
      </c>
      <c r="N234" s="169">
        <v>43787</v>
      </c>
      <c r="O234" s="1"/>
      <c r="P234" s="1"/>
      <c r="Q234" s="1"/>
      <c r="R234" s="6" t="s">
        <v>747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9">
        <v>129</v>
      </c>
      <c r="B235" s="190">
        <v>43398</v>
      </c>
      <c r="C235" s="190"/>
      <c r="D235" s="191" t="s">
        <v>107</v>
      </c>
      <c r="E235" s="192" t="s">
        <v>586</v>
      </c>
      <c r="F235" s="192">
        <v>698.5</v>
      </c>
      <c r="G235" s="192"/>
      <c r="H235" s="192">
        <v>890</v>
      </c>
      <c r="I235" s="194">
        <v>890</v>
      </c>
      <c r="J235" s="164" t="s">
        <v>816</v>
      </c>
      <c r="K235" s="165">
        <f t="shared" si="83"/>
        <v>191.5</v>
      </c>
      <c r="L235" s="166">
        <f t="shared" si="84"/>
        <v>0.27415891195418757</v>
      </c>
      <c r="M235" s="161" t="s">
        <v>556</v>
      </c>
      <c r="N235" s="167">
        <v>44328</v>
      </c>
      <c r="O235" s="1"/>
      <c r="P235" s="1"/>
      <c r="Q235" s="1"/>
      <c r="R235" s="6" t="s">
        <v>743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130</v>
      </c>
      <c r="B236" s="190">
        <v>42877</v>
      </c>
      <c r="C236" s="190"/>
      <c r="D236" s="191" t="s">
        <v>364</v>
      </c>
      <c r="E236" s="192" t="s">
        <v>586</v>
      </c>
      <c r="F236" s="192">
        <v>127.6</v>
      </c>
      <c r="G236" s="192"/>
      <c r="H236" s="192">
        <v>138</v>
      </c>
      <c r="I236" s="194">
        <v>190</v>
      </c>
      <c r="J236" s="164" t="s">
        <v>750</v>
      </c>
      <c r="K236" s="165">
        <f t="shared" si="83"/>
        <v>10.400000000000006</v>
      </c>
      <c r="L236" s="166">
        <f t="shared" si="84"/>
        <v>8.1504702194357417E-2</v>
      </c>
      <c r="M236" s="161" t="s">
        <v>556</v>
      </c>
      <c r="N236" s="167">
        <v>43774</v>
      </c>
      <c r="O236" s="1"/>
      <c r="P236" s="1"/>
      <c r="Q236" s="1"/>
      <c r="R236" s="6" t="s">
        <v>747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131</v>
      </c>
      <c r="B237" s="190">
        <v>43158</v>
      </c>
      <c r="C237" s="190"/>
      <c r="D237" s="191" t="s">
        <v>751</v>
      </c>
      <c r="E237" s="192" t="s">
        <v>586</v>
      </c>
      <c r="F237" s="192">
        <v>317</v>
      </c>
      <c r="G237" s="192"/>
      <c r="H237" s="192">
        <v>382.5</v>
      </c>
      <c r="I237" s="194">
        <v>398</v>
      </c>
      <c r="J237" s="164" t="s">
        <v>752</v>
      </c>
      <c r="K237" s="165">
        <f t="shared" si="83"/>
        <v>65.5</v>
      </c>
      <c r="L237" s="166">
        <f t="shared" si="84"/>
        <v>0.20662460567823343</v>
      </c>
      <c r="M237" s="161" t="s">
        <v>556</v>
      </c>
      <c r="N237" s="167">
        <v>44238</v>
      </c>
      <c r="O237" s="1"/>
      <c r="P237" s="1"/>
      <c r="Q237" s="1"/>
      <c r="R237" s="6" t="s">
        <v>747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2">
        <v>132</v>
      </c>
      <c r="B238" s="203">
        <v>43164</v>
      </c>
      <c r="C238" s="203"/>
      <c r="D238" s="204" t="s">
        <v>144</v>
      </c>
      <c r="E238" s="205" t="s">
        <v>586</v>
      </c>
      <c r="F238" s="200">
        <f>510-14.4</f>
        <v>495.6</v>
      </c>
      <c r="G238" s="205"/>
      <c r="H238" s="205">
        <v>350</v>
      </c>
      <c r="I238" s="206">
        <v>672</v>
      </c>
      <c r="J238" s="174" t="s">
        <v>753</v>
      </c>
      <c r="K238" s="175">
        <f t="shared" si="83"/>
        <v>-145.60000000000002</v>
      </c>
      <c r="L238" s="176">
        <f t="shared" si="84"/>
        <v>-0.29378531073446329</v>
      </c>
      <c r="M238" s="172" t="s">
        <v>568</v>
      </c>
      <c r="N238" s="169">
        <v>43887</v>
      </c>
      <c r="O238" s="1"/>
      <c r="P238" s="1"/>
      <c r="Q238" s="1"/>
      <c r="R238" s="6" t="s">
        <v>743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2">
        <v>133</v>
      </c>
      <c r="B239" s="203">
        <v>43237</v>
      </c>
      <c r="C239" s="203"/>
      <c r="D239" s="204" t="s">
        <v>449</v>
      </c>
      <c r="E239" s="205" t="s">
        <v>586</v>
      </c>
      <c r="F239" s="200">
        <v>230.3</v>
      </c>
      <c r="G239" s="205"/>
      <c r="H239" s="205">
        <v>102.5</v>
      </c>
      <c r="I239" s="206">
        <v>348</v>
      </c>
      <c r="J239" s="174" t="s">
        <v>754</v>
      </c>
      <c r="K239" s="175">
        <f t="shared" si="83"/>
        <v>-127.80000000000001</v>
      </c>
      <c r="L239" s="176">
        <f t="shared" si="84"/>
        <v>-0.55492835432045162</v>
      </c>
      <c r="M239" s="172" t="s">
        <v>568</v>
      </c>
      <c r="N239" s="169">
        <v>43896</v>
      </c>
      <c r="O239" s="1"/>
      <c r="P239" s="1"/>
      <c r="Q239" s="1"/>
      <c r="R239" s="6" t="s">
        <v>743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134</v>
      </c>
      <c r="B240" s="190">
        <v>43258</v>
      </c>
      <c r="C240" s="190"/>
      <c r="D240" s="191" t="s">
        <v>419</v>
      </c>
      <c r="E240" s="192" t="s">
        <v>586</v>
      </c>
      <c r="F240" s="192">
        <f>342.5-5.1</f>
        <v>337.4</v>
      </c>
      <c r="G240" s="192"/>
      <c r="H240" s="192">
        <v>412.5</v>
      </c>
      <c r="I240" s="194">
        <v>439</v>
      </c>
      <c r="J240" s="164" t="s">
        <v>755</v>
      </c>
      <c r="K240" s="165">
        <f t="shared" si="83"/>
        <v>75.100000000000023</v>
      </c>
      <c r="L240" s="166">
        <f t="shared" si="84"/>
        <v>0.22258446947243635</v>
      </c>
      <c r="M240" s="161" t="s">
        <v>556</v>
      </c>
      <c r="N240" s="167">
        <v>44230</v>
      </c>
      <c r="O240" s="1"/>
      <c r="P240" s="1"/>
      <c r="Q240" s="1"/>
      <c r="R240" s="6" t="s">
        <v>747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3">
        <v>135</v>
      </c>
      <c r="B241" s="182">
        <v>43285</v>
      </c>
      <c r="C241" s="182"/>
      <c r="D241" s="183" t="s">
        <v>55</v>
      </c>
      <c r="E241" s="184" t="s">
        <v>586</v>
      </c>
      <c r="F241" s="184">
        <f>127.5-5.53</f>
        <v>121.97</v>
      </c>
      <c r="G241" s="185"/>
      <c r="H241" s="185">
        <v>122.5</v>
      </c>
      <c r="I241" s="185">
        <v>170</v>
      </c>
      <c r="J241" s="186" t="s">
        <v>784</v>
      </c>
      <c r="K241" s="187">
        <f t="shared" si="83"/>
        <v>0.53000000000000114</v>
      </c>
      <c r="L241" s="188">
        <f t="shared" si="84"/>
        <v>4.3453308190538747E-3</v>
      </c>
      <c r="M241" s="184" t="s">
        <v>677</v>
      </c>
      <c r="N241" s="182">
        <v>44431</v>
      </c>
      <c r="O241" s="1"/>
      <c r="P241" s="1"/>
      <c r="Q241" s="1"/>
      <c r="R241" s="6" t="s">
        <v>743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2">
        <v>136</v>
      </c>
      <c r="B242" s="203">
        <v>43294</v>
      </c>
      <c r="C242" s="203"/>
      <c r="D242" s="204" t="s">
        <v>355</v>
      </c>
      <c r="E242" s="205" t="s">
        <v>586</v>
      </c>
      <c r="F242" s="200">
        <v>46.5</v>
      </c>
      <c r="G242" s="205"/>
      <c r="H242" s="205">
        <v>17</v>
      </c>
      <c r="I242" s="206">
        <v>59</v>
      </c>
      <c r="J242" s="174" t="s">
        <v>756</v>
      </c>
      <c r="K242" s="175">
        <f t="shared" ref="K242:K250" si="85">H242-F242</f>
        <v>-29.5</v>
      </c>
      <c r="L242" s="176">
        <f t="shared" ref="L242:L250" si="86">K242/F242</f>
        <v>-0.63440860215053763</v>
      </c>
      <c r="M242" s="172" t="s">
        <v>568</v>
      </c>
      <c r="N242" s="169">
        <v>43887</v>
      </c>
      <c r="O242" s="1"/>
      <c r="P242" s="1"/>
      <c r="Q242" s="1"/>
      <c r="R242" s="6" t="s">
        <v>743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137</v>
      </c>
      <c r="B243" s="190">
        <v>43396</v>
      </c>
      <c r="C243" s="190"/>
      <c r="D243" s="191" t="s">
        <v>404</v>
      </c>
      <c r="E243" s="192" t="s">
        <v>586</v>
      </c>
      <c r="F243" s="192">
        <v>156.5</v>
      </c>
      <c r="G243" s="192"/>
      <c r="H243" s="192">
        <v>207.5</v>
      </c>
      <c r="I243" s="194">
        <v>191</v>
      </c>
      <c r="J243" s="164" t="s">
        <v>644</v>
      </c>
      <c r="K243" s="165">
        <f t="shared" si="85"/>
        <v>51</v>
      </c>
      <c r="L243" s="166">
        <f t="shared" si="86"/>
        <v>0.32587859424920129</v>
      </c>
      <c r="M243" s="161" t="s">
        <v>556</v>
      </c>
      <c r="N243" s="167">
        <v>44369</v>
      </c>
      <c r="O243" s="1"/>
      <c r="P243" s="1"/>
      <c r="Q243" s="1"/>
      <c r="R243" s="6" t="s">
        <v>743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9">
        <v>138</v>
      </c>
      <c r="B244" s="190">
        <v>43439</v>
      </c>
      <c r="C244" s="190"/>
      <c r="D244" s="191" t="s">
        <v>318</v>
      </c>
      <c r="E244" s="192" t="s">
        <v>586</v>
      </c>
      <c r="F244" s="192">
        <v>259.5</v>
      </c>
      <c r="G244" s="192"/>
      <c r="H244" s="192">
        <v>320</v>
      </c>
      <c r="I244" s="194">
        <v>320</v>
      </c>
      <c r="J244" s="164" t="s">
        <v>644</v>
      </c>
      <c r="K244" s="165">
        <f t="shared" si="85"/>
        <v>60.5</v>
      </c>
      <c r="L244" s="166">
        <f t="shared" si="86"/>
        <v>0.23314065510597304</v>
      </c>
      <c r="M244" s="161" t="s">
        <v>556</v>
      </c>
      <c r="N244" s="167">
        <v>44323</v>
      </c>
      <c r="O244" s="1"/>
      <c r="P244" s="1"/>
      <c r="Q244" s="1"/>
      <c r="R244" s="6" t="s">
        <v>743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2">
        <v>139</v>
      </c>
      <c r="B245" s="203">
        <v>43439</v>
      </c>
      <c r="C245" s="203"/>
      <c r="D245" s="204" t="s">
        <v>757</v>
      </c>
      <c r="E245" s="205" t="s">
        <v>586</v>
      </c>
      <c r="F245" s="205">
        <v>715</v>
      </c>
      <c r="G245" s="205"/>
      <c r="H245" s="205">
        <v>445</v>
      </c>
      <c r="I245" s="206">
        <v>840</v>
      </c>
      <c r="J245" s="174" t="s">
        <v>758</v>
      </c>
      <c r="K245" s="175">
        <f t="shared" si="85"/>
        <v>-270</v>
      </c>
      <c r="L245" s="176">
        <f t="shared" si="86"/>
        <v>-0.3776223776223776</v>
      </c>
      <c r="M245" s="172" t="s">
        <v>568</v>
      </c>
      <c r="N245" s="169">
        <v>43800</v>
      </c>
      <c r="O245" s="1"/>
      <c r="P245" s="1"/>
      <c r="Q245" s="1"/>
      <c r="R245" s="6" t="s">
        <v>743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140</v>
      </c>
      <c r="B246" s="190">
        <v>43469</v>
      </c>
      <c r="C246" s="190"/>
      <c r="D246" s="191" t="s">
        <v>157</v>
      </c>
      <c r="E246" s="192" t="s">
        <v>586</v>
      </c>
      <c r="F246" s="192">
        <v>875</v>
      </c>
      <c r="G246" s="192"/>
      <c r="H246" s="192">
        <v>1165</v>
      </c>
      <c r="I246" s="194">
        <v>1185</v>
      </c>
      <c r="J246" s="164" t="s">
        <v>759</v>
      </c>
      <c r="K246" s="165">
        <f t="shared" si="85"/>
        <v>290</v>
      </c>
      <c r="L246" s="166">
        <f t="shared" si="86"/>
        <v>0.33142857142857141</v>
      </c>
      <c r="M246" s="161" t="s">
        <v>556</v>
      </c>
      <c r="N246" s="167">
        <v>43847</v>
      </c>
      <c r="O246" s="1"/>
      <c r="P246" s="1"/>
      <c r="Q246" s="1"/>
      <c r="R246" s="6" t="s">
        <v>743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141</v>
      </c>
      <c r="B247" s="190">
        <v>43559</v>
      </c>
      <c r="C247" s="190"/>
      <c r="D247" s="191" t="s">
        <v>334</v>
      </c>
      <c r="E247" s="192" t="s">
        <v>586</v>
      </c>
      <c r="F247" s="192">
        <f>387-14.63</f>
        <v>372.37</v>
      </c>
      <c r="G247" s="192"/>
      <c r="H247" s="192">
        <v>490</v>
      </c>
      <c r="I247" s="194">
        <v>490</v>
      </c>
      <c r="J247" s="164" t="s">
        <v>644</v>
      </c>
      <c r="K247" s="165">
        <f t="shared" si="85"/>
        <v>117.63</v>
      </c>
      <c r="L247" s="166">
        <f t="shared" si="86"/>
        <v>0.31589548030185027</v>
      </c>
      <c r="M247" s="161" t="s">
        <v>556</v>
      </c>
      <c r="N247" s="167">
        <v>43850</v>
      </c>
      <c r="O247" s="1"/>
      <c r="P247" s="1"/>
      <c r="Q247" s="1"/>
      <c r="R247" s="6" t="s">
        <v>743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2">
        <v>142</v>
      </c>
      <c r="B248" s="203">
        <v>43578</v>
      </c>
      <c r="C248" s="203"/>
      <c r="D248" s="204" t="s">
        <v>760</v>
      </c>
      <c r="E248" s="205" t="s">
        <v>558</v>
      </c>
      <c r="F248" s="205">
        <v>220</v>
      </c>
      <c r="G248" s="205"/>
      <c r="H248" s="205">
        <v>127.5</v>
      </c>
      <c r="I248" s="206">
        <v>284</v>
      </c>
      <c r="J248" s="174" t="s">
        <v>761</v>
      </c>
      <c r="K248" s="175">
        <f t="shared" si="85"/>
        <v>-92.5</v>
      </c>
      <c r="L248" s="176">
        <f t="shared" si="86"/>
        <v>-0.42045454545454547</v>
      </c>
      <c r="M248" s="172" t="s">
        <v>568</v>
      </c>
      <c r="N248" s="169">
        <v>43896</v>
      </c>
      <c r="O248" s="1"/>
      <c r="P248" s="1"/>
      <c r="Q248" s="1"/>
      <c r="R248" s="6" t="s">
        <v>743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9">
        <v>143</v>
      </c>
      <c r="B249" s="190">
        <v>43622</v>
      </c>
      <c r="C249" s="190"/>
      <c r="D249" s="191" t="s">
        <v>458</v>
      </c>
      <c r="E249" s="192" t="s">
        <v>558</v>
      </c>
      <c r="F249" s="192">
        <v>332.8</v>
      </c>
      <c r="G249" s="192"/>
      <c r="H249" s="192">
        <v>405</v>
      </c>
      <c r="I249" s="194">
        <v>419</v>
      </c>
      <c r="J249" s="164" t="s">
        <v>762</v>
      </c>
      <c r="K249" s="165">
        <f t="shared" si="85"/>
        <v>72.199999999999989</v>
      </c>
      <c r="L249" s="166">
        <f t="shared" si="86"/>
        <v>0.21694711538461534</v>
      </c>
      <c r="M249" s="161" t="s">
        <v>556</v>
      </c>
      <c r="N249" s="167">
        <v>43860</v>
      </c>
      <c r="O249" s="1"/>
      <c r="P249" s="1"/>
      <c r="Q249" s="1"/>
      <c r="R249" s="6" t="s">
        <v>747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3">
        <v>144</v>
      </c>
      <c r="B250" s="182">
        <v>43641</v>
      </c>
      <c r="C250" s="182"/>
      <c r="D250" s="183" t="s">
        <v>150</v>
      </c>
      <c r="E250" s="184" t="s">
        <v>586</v>
      </c>
      <c r="F250" s="184">
        <v>386</v>
      </c>
      <c r="G250" s="185"/>
      <c r="H250" s="185">
        <v>395</v>
      </c>
      <c r="I250" s="185">
        <v>452</v>
      </c>
      <c r="J250" s="186" t="s">
        <v>763</v>
      </c>
      <c r="K250" s="187">
        <f t="shared" si="85"/>
        <v>9</v>
      </c>
      <c r="L250" s="188">
        <f t="shared" si="86"/>
        <v>2.3316062176165803E-2</v>
      </c>
      <c r="M250" s="184" t="s">
        <v>677</v>
      </c>
      <c r="N250" s="182">
        <v>43868</v>
      </c>
      <c r="O250" s="1"/>
      <c r="P250" s="1"/>
      <c r="Q250" s="1"/>
      <c r="R250" s="6" t="s">
        <v>747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3">
        <v>145</v>
      </c>
      <c r="B251" s="182">
        <v>43707</v>
      </c>
      <c r="C251" s="182"/>
      <c r="D251" s="183" t="s">
        <v>130</v>
      </c>
      <c r="E251" s="184" t="s">
        <v>586</v>
      </c>
      <c r="F251" s="184">
        <v>137.5</v>
      </c>
      <c r="G251" s="185"/>
      <c r="H251" s="185">
        <v>138.5</v>
      </c>
      <c r="I251" s="185">
        <v>190</v>
      </c>
      <c r="J251" s="186" t="s">
        <v>783</v>
      </c>
      <c r="K251" s="187">
        <f>H251-F251</f>
        <v>1</v>
      </c>
      <c r="L251" s="188">
        <f>K251/F251</f>
        <v>7.2727272727272727E-3</v>
      </c>
      <c r="M251" s="184" t="s">
        <v>677</v>
      </c>
      <c r="N251" s="182">
        <v>44432</v>
      </c>
      <c r="O251" s="1"/>
      <c r="P251" s="1"/>
      <c r="Q251" s="1"/>
      <c r="R251" s="6" t="s">
        <v>743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146</v>
      </c>
      <c r="B252" s="190">
        <v>43731</v>
      </c>
      <c r="C252" s="190"/>
      <c r="D252" s="191" t="s">
        <v>412</v>
      </c>
      <c r="E252" s="192" t="s">
        <v>586</v>
      </c>
      <c r="F252" s="192">
        <v>235</v>
      </c>
      <c r="G252" s="192"/>
      <c r="H252" s="192">
        <v>295</v>
      </c>
      <c r="I252" s="194">
        <v>296</v>
      </c>
      <c r="J252" s="164" t="s">
        <v>764</v>
      </c>
      <c r="K252" s="165">
        <f t="shared" ref="K252:K258" si="87">H252-F252</f>
        <v>60</v>
      </c>
      <c r="L252" s="166">
        <f t="shared" ref="L252:L258" si="88">K252/F252</f>
        <v>0.25531914893617019</v>
      </c>
      <c r="M252" s="161" t="s">
        <v>556</v>
      </c>
      <c r="N252" s="167">
        <v>43844</v>
      </c>
      <c r="O252" s="1"/>
      <c r="P252" s="1"/>
      <c r="Q252" s="1"/>
      <c r="R252" s="6" t="s">
        <v>747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147</v>
      </c>
      <c r="B253" s="190">
        <v>43752</v>
      </c>
      <c r="C253" s="190"/>
      <c r="D253" s="191" t="s">
        <v>765</v>
      </c>
      <c r="E253" s="192" t="s">
        <v>586</v>
      </c>
      <c r="F253" s="192">
        <v>277.5</v>
      </c>
      <c r="G253" s="192"/>
      <c r="H253" s="192">
        <v>333</v>
      </c>
      <c r="I253" s="194">
        <v>333</v>
      </c>
      <c r="J253" s="164" t="s">
        <v>766</v>
      </c>
      <c r="K253" s="165">
        <f t="shared" si="87"/>
        <v>55.5</v>
      </c>
      <c r="L253" s="166">
        <f t="shared" si="88"/>
        <v>0.2</v>
      </c>
      <c r="M253" s="161" t="s">
        <v>556</v>
      </c>
      <c r="N253" s="167">
        <v>43846</v>
      </c>
      <c r="O253" s="1"/>
      <c r="P253" s="1"/>
      <c r="Q253" s="1"/>
      <c r="R253" s="6" t="s">
        <v>743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148</v>
      </c>
      <c r="B254" s="190">
        <v>43752</v>
      </c>
      <c r="C254" s="190"/>
      <c r="D254" s="191" t="s">
        <v>767</v>
      </c>
      <c r="E254" s="192" t="s">
        <v>586</v>
      </c>
      <c r="F254" s="192">
        <v>930</v>
      </c>
      <c r="G254" s="192"/>
      <c r="H254" s="192">
        <v>1165</v>
      </c>
      <c r="I254" s="194">
        <v>1200</v>
      </c>
      <c r="J254" s="164" t="s">
        <v>768</v>
      </c>
      <c r="K254" s="165">
        <f t="shared" si="87"/>
        <v>235</v>
      </c>
      <c r="L254" s="166">
        <f t="shared" si="88"/>
        <v>0.25268817204301075</v>
      </c>
      <c r="M254" s="161" t="s">
        <v>556</v>
      </c>
      <c r="N254" s="167">
        <v>43847</v>
      </c>
      <c r="O254" s="1"/>
      <c r="P254" s="1"/>
      <c r="Q254" s="1"/>
      <c r="R254" s="6" t="s">
        <v>747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149</v>
      </c>
      <c r="B255" s="190">
        <v>43753</v>
      </c>
      <c r="C255" s="190"/>
      <c r="D255" s="191" t="s">
        <v>769</v>
      </c>
      <c r="E255" s="192" t="s">
        <v>586</v>
      </c>
      <c r="F255" s="162">
        <v>111</v>
      </c>
      <c r="G255" s="192"/>
      <c r="H255" s="192">
        <v>141</v>
      </c>
      <c r="I255" s="194">
        <v>141</v>
      </c>
      <c r="J255" s="164" t="s">
        <v>571</v>
      </c>
      <c r="K255" s="165">
        <f t="shared" si="87"/>
        <v>30</v>
      </c>
      <c r="L255" s="166">
        <f t="shared" si="88"/>
        <v>0.27027027027027029</v>
      </c>
      <c r="M255" s="161" t="s">
        <v>556</v>
      </c>
      <c r="N255" s="167">
        <v>44328</v>
      </c>
      <c r="O255" s="1"/>
      <c r="P255" s="1"/>
      <c r="Q255" s="1"/>
      <c r="R255" s="6" t="s">
        <v>747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9">
        <v>150</v>
      </c>
      <c r="B256" s="190">
        <v>43753</v>
      </c>
      <c r="C256" s="190"/>
      <c r="D256" s="191" t="s">
        <v>770</v>
      </c>
      <c r="E256" s="192" t="s">
        <v>586</v>
      </c>
      <c r="F256" s="162">
        <v>296</v>
      </c>
      <c r="G256" s="192"/>
      <c r="H256" s="192">
        <v>370</v>
      </c>
      <c r="I256" s="194">
        <v>370</v>
      </c>
      <c r="J256" s="164" t="s">
        <v>644</v>
      </c>
      <c r="K256" s="165">
        <f t="shared" si="87"/>
        <v>74</v>
      </c>
      <c r="L256" s="166">
        <f t="shared" si="88"/>
        <v>0.25</v>
      </c>
      <c r="M256" s="161" t="s">
        <v>556</v>
      </c>
      <c r="N256" s="167">
        <v>43853</v>
      </c>
      <c r="O256" s="1"/>
      <c r="P256" s="1"/>
      <c r="Q256" s="1"/>
      <c r="R256" s="6" t="s">
        <v>747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9">
        <v>151</v>
      </c>
      <c r="B257" s="190">
        <v>43754</v>
      </c>
      <c r="C257" s="190"/>
      <c r="D257" s="191" t="s">
        <v>771</v>
      </c>
      <c r="E257" s="192" t="s">
        <v>586</v>
      </c>
      <c r="F257" s="162">
        <v>300</v>
      </c>
      <c r="G257" s="192"/>
      <c r="H257" s="192">
        <v>382.5</v>
      </c>
      <c r="I257" s="194">
        <v>344</v>
      </c>
      <c r="J257" s="164" t="s">
        <v>820</v>
      </c>
      <c r="K257" s="165">
        <f t="shared" si="87"/>
        <v>82.5</v>
      </c>
      <c r="L257" s="166">
        <f t="shared" si="88"/>
        <v>0.27500000000000002</v>
      </c>
      <c r="M257" s="161" t="s">
        <v>556</v>
      </c>
      <c r="N257" s="167">
        <v>44238</v>
      </c>
      <c r="O257" s="1"/>
      <c r="P257" s="1"/>
      <c r="Q257" s="1"/>
      <c r="R257" s="6" t="s">
        <v>747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9">
        <v>152</v>
      </c>
      <c r="B258" s="190">
        <v>43832</v>
      </c>
      <c r="C258" s="190"/>
      <c r="D258" s="191" t="s">
        <v>772</v>
      </c>
      <c r="E258" s="192" t="s">
        <v>586</v>
      </c>
      <c r="F258" s="162">
        <v>495</v>
      </c>
      <c r="G258" s="192"/>
      <c r="H258" s="192">
        <v>595</v>
      </c>
      <c r="I258" s="194">
        <v>590</v>
      </c>
      <c r="J258" s="164" t="s">
        <v>819</v>
      </c>
      <c r="K258" s="165">
        <f t="shared" si="87"/>
        <v>100</v>
      </c>
      <c r="L258" s="166">
        <f t="shared" si="88"/>
        <v>0.20202020202020202</v>
      </c>
      <c r="M258" s="161" t="s">
        <v>556</v>
      </c>
      <c r="N258" s="167">
        <v>44589</v>
      </c>
      <c r="O258" s="1"/>
      <c r="P258" s="1"/>
      <c r="Q258" s="1"/>
      <c r="R258" s="6" t="s">
        <v>747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153</v>
      </c>
      <c r="B259" s="190">
        <v>43966</v>
      </c>
      <c r="C259" s="190"/>
      <c r="D259" s="191" t="s">
        <v>71</v>
      </c>
      <c r="E259" s="192" t="s">
        <v>586</v>
      </c>
      <c r="F259" s="162">
        <v>67.5</v>
      </c>
      <c r="G259" s="192"/>
      <c r="H259" s="192">
        <v>86</v>
      </c>
      <c r="I259" s="194">
        <v>86</v>
      </c>
      <c r="J259" s="164" t="s">
        <v>773</v>
      </c>
      <c r="K259" s="165">
        <f t="shared" ref="K259:K266" si="89">H259-F259</f>
        <v>18.5</v>
      </c>
      <c r="L259" s="166">
        <f t="shared" ref="L259:L266" si="90">K259/F259</f>
        <v>0.27407407407407408</v>
      </c>
      <c r="M259" s="161" t="s">
        <v>556</v>
      </c>
      <c r="N259" s="167">
        <v>44008</v>
      </c>
      <c r="O259" s="1"/>
      <c r="P259" s="1"/>
      <c r="Q259" s="1"/>
      <c r="R259" s="6" t="s">
        <v>747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9">
        <v>154</v>
      </c>
      <c r="B260" s="190">
        <v>44035</v>
      </c>
      <c r="C260" s="190"/>
      <c r="D260" s="191" t="s">
        <v>457</v>
      </c>
      <c r="E260" s="192" t="s">
        <v>586</v>
      </c>
      <c r="F260" s="162">
        <v>231</v>
      </c>
      <c r="G260" s="192"/>
      <c r="H260" s="192">
        <v>281</v>
      </c>
      <c r="I260" s="194">
        <v>281</v>
      </c>
      <c r="J260" s="164" t="s">
        <v>644</v>
      </c>
      <c r="K260" s="165">
        <f t="shared" si="89"/>
        <v>50</v>
      </c>
      <c r="L260" s="166">
        <f t="shared" si="90"/>
        <v>0.21645021645021645</v>
      </c>
      <c r="M260" s="161" t="s">
        <v>556</v>
      </c>
      <c r="N260" s="167">
        <v>44358</v>
      </c>
      <c r="O260" s="1"/>
      <c r="P260" s="1"/>
      <c r="Q260" s="1"/>
      <c r="R260" s="6" t="s">
        <v>747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9">
        <v>155</v>
      </c>
      <c r="B261" s="190">
        <v>44092</v>
      </c>
      <c r="C261" s="190"/>
      <c r="D261" s="191" t="s">
        <v>394</v>
      </c>
      <c r="E261" s="192" t="s">
        <v>586</v>
      </c>
      <c r="F261" s="192">
        <v>206</v>
      </c>
      <c r="G261" s="192"/>
      <c r="H261" s="192">
        <v>248</v>
      </c>
      <c r="I261" s="194">
        <v>248</v>
      </c>
      <c r="J261" s="164" t="s">
        <v>644</v>
      </c>
      <c r="K261" s="165">
        <f t="shared" si="89"/>
        <v>42</v>
      </c>
      <c r="L261" s="166">
        <f t="shared" si="90"/>
        <v>0.20388349514563106</v>
      </c>
      <c r="M261" s="161" t="s">
        <v>556</v>
      </c>
      <c r="N261" s="167">
        <v>44214</v>
      </c>
      <c r="O261" s="1"/>
      <c r="P261" s="1"/>
      <c r="Q261" s="1"/>
      <c r="R261" s="6" t="s">
        <v>747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9">
        <v>156</v>
      </c>
      <c r="B262" s="190">
        <v>44140</v>
      </c>
      <c r="C262" s="190"/>
      <c r="D262" s="191" t="s">
        <v>394</v>
      </c>
      <c r="E262" s="192" t="s">
        <v>586</v>
      </c>
      <c r="F262" s="192">
        <v>182.5</v>
      </c>
      <c r="G262" s="192"/>
      <c r="H262" s="192">
        <v>248</v>
      </c>
      <c r="I262" s="194">
        <v>248</v>
      </c>
      <c r="J262" s="164" t="s">
        <v>644</v>
      </c>
      <c r="K262" s="165">
        <f t="shared" si="89"/>
        <v>65.5</v>
      </c>
      <c r="L262" s="166">
        <f t="shared" si="90"/>
        <v>0.35890410958904112</v>
      </c>
      <c r="M262" s="161" t="s">
        <v>556</v>
      </c>
      <c r="N262" s="167">
        <v>44214</v>
      </c>
      <c r="O262" s="1"/>
      <c r="P262" s="1"/>
      <c r="Q262" s="1"/>
      <c r="R262" s="6" t="s">
        <v>747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9">
        <v>157</v>
      </c>
      <c r="B263" s="190">
        <v>44140</v>
      </c>
      <c r="C263" s="190"/>
      <c r="D263" s="191" t="s">
        <v>318</v>
      </c>
      <c r="E263" s="192" t="s">
        <v>586</v>
      </c>
      <c r="F263" s="192">
        <v>247.5</v>
      </c>
      <c r="G263" s="192"/>
      <c r="H263" s="192">
        <v>320</v>
      </c>
      <c r="I263" s="194">
        <v>320</v>
      </c>
      <c r="J263" s="164" t="s">
        <v>644</v>
      </c>
      <c r="K263" s="165">
        <f t="shared" si="89"/>
        <v>72.5</v>
      </c>
      <c r="L263" s="166">
        <f t="shared" si="90"/>
        <v>0.29292929292929293</v>
      </c>
      <c r="M263" s="161" t="s">
        <v>556</v>
      </c>
      <c r="N263" s="167">
        <v>44323</v>
      </c>
      <c r="O263" s="1"/>
      <c r="P263" s="1"/>
      <c r="Q263" s="1"/>
      <c r="R263" s="6" t="s">
        <v>747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9">
        <v>158</v>
      </c>
      <c r="B264" s="190">
        <v>44140</v>
      </c>
      <c r="C264" s="190"/>
      <c r="D264" s="191" t="s">
        <v>270</v>
      </c>
      <c r="E264" s="192" t="s">
        <v>586</v>
      </c>
      <c r="F264" s="162">
        <v>925</v>
      </c>
      <c r="G264" s="192"/>
      <c r="H264" s="192">
        <v>1095</v>
      </c>
      <c r="I264" s="194">
        <v>1093</v>
      </c>
      <c r="J264" s="164" t="s">
        <v>774</v>
      </c>
      <c r="K264" s="165">
        <f t="shared" si="89"/>
        <v>170</v>
      </c>
      <c r="L264" s="166">
        <f t="shared" si="90"/>
        <v>0.18378378378378379</v>
      </c>
      <c r="M264" s="161" t="s">
        <v>556</v>
      </c>
      <c r="N264" s="167">
        <v>44201</v>
      </c>
      <c r="O264" s="1"/>
      <c r="P264" s="1"/>
      <c r="Q264" s="1"/>
      <c r="R264" s="6" t="s">
        <v>747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9">
        <v>159</v>
      </c>
      <c r="B265" s="190">
        <v>44140</v>
      </c>
      <c r="C265" s="190"/>
      <c r="D265" s="191" t="s">
        <v>334</v>
      </c>
      <c r="E265" s="192" t="s">
        <v>586</v>
      </c>
      <c r="F265" s="162">
        <v>332.5</v>
      </c>
      <c r="G265" s="192"/>
      <c r="H265" s="192">
        <v>393</v>
      </c>
      <c r="I265" s="194">
        <v>406</v>
      </c>
      <c r="J265" s="164" t="s">
        <v>775</v>
      </c>
      <c r="K265" s="165">
        <f t="shared" si="89"/>
        <v>60.5</v>
      </c>
      <c r="L265" s="166">
        <f t="shared" si="90"/>
        <v>0.18195488721804512</v>
      </c>
      <c r="M265" s="161" t="s">
        <v>556</v>
      </c>
      <c r="N265" s="167">
        <v>44256</v>
      </c>
      <c r="O265" s="1"/>
      <c r="P265" s="1"/>
      <c r="Q265" s="1"/>
      <c r="R265" s="6" t="s">
        <v>747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9">
        <v>160</v>
      </c>
      <c r="B266" s="190">
        <v>44141</v>
      </c>
      <c r="C266" s="190"/>
      <c r="D266" s="191" t="s">
        <v>457</v>
      </c>
      <c r="E266" s="192" t="s">
        <v>586</v>
      </c>
      <c r="F266" s="162">
        <v>231</v>
      </c>
      <c r="G266" s="192"/>
      <c r="H266" s="192">
        <v>281</v>
      </c>
      <c r="I266" s="194">
        <v>281</v>
      </c>
      <c r="J266" s="164" t="s">
        <v>644</v>
      </c>
      <c r="K266" s="165">
        <f t="shared" si="89"/>
        <v>50</v>
      </c>
      <c r="L266" s="166">
        <f t="shared" si="90"/>
        <v>0.21645021645021645</v>
      </c>
      <c r="M266" s="161" t="s">
        <v>556</v>
      </c>
      <c r="N266" s="167">
        <v>44358</v>
      </c>
      <c r="O266" s="1"/>
      <c r="P266" s="1"/>
      <c r="Q266" s="1"/>
      <c r="R266" s="6" t="s">
        <v>747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5">
        <v>161</v>
      </c>
      <c r="B267" s="208">
        <v>44187</v>
      </c>
      <c r="C267" s="208"/>
      <c r="D267" s="209" t="s">
        <v>432</v>
      </c>
      <c r="E267" s="53" t="s">
        <v>586</v>
      </c>
      <c r="F267" s="210" t="s">
        <v>776</v>
      </c>
      <c r="G267" s="53"/>
      <c r="H267" s="53"/>
      <c r="I267" s="211">
        <v>239</v>
      </c>
      <c r="J267" s="207" t="s">
        <v>559</v>
      </c>
      <c r="K267" s="207"/>
      <c r="L267" s="212"/>
      <c r="M267" s="213"/>
      <c r="N267" s="214"/>
      <c r="O267" s="1"/>
      <c r="P267" s="1"/>
      <c r="Q267" s="1"/>
      <c r="R267" s="6" t="s">
        <v>747</v>
      </c>
    </row>
    <row r="268" spans="1:26" ht="12.75" customHeight="1">
      <c r="A268" s="189">
        <v>162</v>
      </c>
      <c r="B268" s="190">
        <v>44258</v>
      </c>
      <c r="C268" s="190"/>
      <c r="D268" s="191" t="s">
        <v>772</v>
      </c>
      <c r="E268" s="192" t="s">
        <v>586</v>
      </c>
      <c r="F268" s="162">
        <v>495</v>
      </c>
      <c r="G268" s="192"/>
      <c r="H268" s="192">
        <v>595</v>
      </c>
      <c r="I268" s="194">
        <v>590</v>
      </c>
      <c r="J268" s="164" t="s">
        <v>819</v>
      </c>
      <c r="K268" s="165">
        <f>H268-F268</f>
        <v>100</v>
      </c>
      <c r="L268" s="166">
        <f>K268/F268</f>
        <v>0.20202020202020202</v>
      </c>
      <c r="M268" s="161" t="s">
        <v>556</v>
      </c>
      <c r="N268" s="167">
        <v>44589</v>
      </c>
      <c r="O268" s="1"/>
      <c r="P268" s="1"/>
      <c r="R268" s="6" t="s">
        <v>747</v>
      </c>
    </row>
    <row r="269" spans="1:26" ht="12.75" customHeight="1">
      <c r="A269" s="189">
        <v>163</v>
      </c>
      <c r="B269" s="190">
        <v>44274</v>
      </c>
      <c r="C269" s="190"/>
      <c r="D269" s="191" t="s">
        <v>334</v>
      </c>
      <c r="E269" s="192" t="s">
        <v>586</v>
      </c>
      <c r="F269" s="162">
        <v>355</v>
      </c>
      <c r="G269" s="192"/>
      <c r="H269" s="192">
        <v>422.5</v>
      </c>
      <c r="I269" s="194">
        <v>420</v>
      </c>
      <c r="J269" s="164" t="s">
        <v>777</v>
      </c>
      <c r="K269" s="165">
        <f>H269-F269</f>
        <v>67.5</v>
      </c>
      <c r="L269" s="166">
        <f>K269/F269</f>
        <v>0.19014084507042253</v>
      </c>
      <c r="M269" s="161" t="s">
        <v>556</v>
      </c>
      <c r="N269" s="167">
        <v>44361</v>
      </c>
      <c r="O269" s="1"/>
      <c r="R269" s="216" t="s">
        <v>747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9">
        <v>164</v>
      </c>
      <c r="B270" s="190">
        <v>44295</v>
      </c>
      <c r="C270" s="190"/>
      <c r="D270" s="191" t="s">
        <v>778</v>
      </c>
      <c r="E270" s="192" t="s">
        <v>586</v>
      </c>
      <c r="F270" s="162">
        <v>555</v>
      </c>
      <c r="G270" s="192"/>
      <c r="H270" s="192">
        <v>663</v>
      </c>
      <c r="I270" s="194">
        <v>663</v>
      </c>
      <c r="J270" s="164" t="s">
        <v>779</v>
      </c>
      <c r="K270" s="165">
        <f>H270-F270</f>
        <v>108</v>
      </c>
      <c r="L270" s="166">
        <f>K270/F270</f>
        <v>0.19459459459459461</v>
      </c>
      <c r="M270" s="161" t="s">
        <v>556</v>
      </c>
      <c r="N270" s="167">
        <v>44321</v>
      </c>
      <c r="O270" s="1"/>
      <c r="P270" s="1"/>
      <c r="Q270" s="1"/>
      <c r="R270" s="216" t="s">
        <v>747</v>
      </c>
    </row>
    <row r="271" spans="1:26" ht="12.75" customHeight="1">
      <c r="A271" s="189">
        <v>165</v>
      </c>
      <c r="B271" s="190">
        <v>44308</v>
      </c>
      <c r="C271" s="190"/>
      <c r="D271" s="191" t="s">
        <v>364</v>
      </c>
      <c r="E271" s="192" t="s">
        <v>586</v>
      </c>
      <c r="F271" s="162">
        <v>126.5</v>
      </c>
      <c r="G271" s="192"/>
      <c r="H271" s="192">
        <v>155</v>
      </c>
      <c r="I271" s="194">
        <v>155</v>
      </c>
      <c r="J271" s="164" t="s">
        <v>644</v>
      </c>
      <c r="K271" s="165">
        <f>H271-F271</f>
        <v>28.5</v>
      </c>
      <c r="L271" s="166">
        <f>K271/F271</f>
        <v>0.22529644268774704</v>
      </c>
      <c r="M271" s="161" t="s">
        <v>556</v>
      </c>
      <c r="N271" s="167">
        <v>44362</v>
      </c>
      <c r="O271" s="1"/>
      <c r="R271" s="216" t="s">
        <v>747</v>
      </c>
    </row>
    <row r="272" spans="1:26" ht="12.75" customHeight="1">
      <c r="A272" s="246">
        <v>166</v>
      </c>
      <c r="B272" s="247">
        <v>44368</v>
      </c>
      <c r="C272" s="247"/>
      <c r="D272" s="248" t="s">
        <v>382</v>
      </c>
      <c r="E272" s="249" t="s">
        <v>586</v>
      </c>
      <c r="F272" s="250">
        <v>287.5</v>
      </c>
      <c r="G272" s="249"/>
      <c r="H272" s="249">
        <v>245</v>
      </c>
      <c r="I272" s="251">
        <v>344</v>
      </c>
      <c r="J272" s="174" t="s">
        <v>814</v>
      </c>
      <c r="K272" s="175">
        <f>H272-F272</f>
        <v>-42.5</v>
      </c>
      <c r="L272" s="176">
        <f>K272/F272</f>
        <v>-0.14782608695652175</v>
      </c>
      <c r="M272" s="172" t="s">
        <v>568</v>
      </c>
      <c r="N272" s="169">
        <v>44508</v>
      </c>
      <c r="O272" s="1"/>
      <c r="R272" s="216" t="s">
        <v>747</v>
      </c>
    </row>
    <row r="273" spans="1:18" ht="12.75" customHeight="1">
      <c r="A273" s="215">
        <v>167</v>
      </c>
      <c r="B273" s="208">
        <v>44368</v>
      </c>
      <c r="C273" s="208"/>
      <c r="D273" s="209" t="s">
        <v>457</v>
      </c>
      <c r="E273" s="53" t="s">
        <v>586</v>
      </c>
      <c r="F273" s="210" t="s">
        <v>780</v>
      </c>
      <c r="G273" s="53"/>
      <c r="H273" s="53"/>
      <c r="I273" s="211">
        <v>320</v>
      </c>
      <c r="J273" s="207" t="s">
        <v>559</v>
      </c>
      <c r="K273" s="215"/>
      <c r="L273" s="208"/>
      <c r="M273" s="208"/>
      <c r="N273" s="209"/>
      <c r="O273" s="41"/>
      <c r="R273" s="216" t="s">
        <v>747</v>
      </c>
    </row>
    <row r="274" spans="1:18" ht="12.75" customHeight="1">
      <c r="A274" s="189">
        <v>168</v>
      </c>
      <c r="B274" s="190">
        <v>44406</v>
      </c>
      <c r="C274" s="190"/>
      <c r="D274" s="191" t="s">
        <v>364</v>
      </c>
      <c r="E274" s="192" t="s">
        <v>586</v>
      </c>
      <c r="F274" s="162">
        <v>162.5</v>
      </c>
      <c r="G274" s="192"/>
      <c r="H274" s="192">
        <v>200</v>
      </c>
      <c r="I274" s="194">
        <v>200</v>
      </c>
      <c r="J274" s="164" t="s">
        <v>644</v>
      </c>
      <c r="K274" s="165">
        <f>H274-F274</f>
        <v>37.5</v>
      </c>
      <c r="L274" s="166">
        <f>K274/F274</f>
        <v>0.23076923076923078</v>
      </c>
      <c r="M274" s="161" t="s">
        <v>556</v>
      </c>
      <c r="N274" s="167">
        <v>44571</v>
      </c>
      <c r="O274" s="1"/>
      <c r="R274" s="216" t="s">
        <v>747</v>
      </c>
    </row>
    <row r="275" spans="1:18" ht="12.75" customHeight="1">
      <c r="A275" s="189">
        <v>169</v>
      </c>
      <c r="B275" s="190">
        <v>44462</v>
      </c>
      <c r="C275" s="190"/>
      <c r="D275" s="191" t="s">
        <v>785</v>
      </c>
      <c r="E275" s="192" t="s">
        <v>586</v>
      </c>
      <c r="F275" s="162">
        <v>1235</v>
      </c>
      <c r="G275" s="192"/>
      <c r="H275" s="192">
        <v>1505</v>
      </c>
      <c r="I275" s="194">
        <v>1500</v>
      </c>
      <c r="J275" s="164" t="s">
        <v>644</v>
      </c>
      <c r="K275" s="165">
        <f>H275-F275</f>
        <v>270</v>
      </c>
      <c r="L275" s="166">
        <f>K275/F275</f>
        <v>0.21862348178137653</v>
      </c>
      <c r="M275" s="161" t="s">
        <v>556</v>
      </c>
      <c r="N275" s="167">
        <v>44564</v>
      </c>
      <c r="O275" s="1"/>
      <c r="R275" s="216" t="s">
        <v>747</v>
      </c>
    </row>
    <row r="276" spans="1:18" ht="12.75" customHeight="1">
      <c r="A276" s="230">
        <v>170</v>
      </c>
      <c r="B276" s="231">
        <v>44480</v>
      </c>
      <c r="C276" s="231"/>
      <c r="D276" s="232" t="s">
        <v>787</v>
      </c>
      <c r="E276" s="233" t="s">
        <v>586</v>
      </c>
      <c r="F276" s="234" t="s">
        <v>791</v>
      </c>
      <c r="G276" s="233"/>
      <c r="H276" s="233"/>
      <c r="I276" s="233">
        <v>145</v>
      </c>
      <c r="J276" s="235" t="s">
        <v>559</v>
      </c>
      <c r="K276" s="230"/>
      <c r="L276" s="231"/>
      <c r="M276" s="231"/>
      <c r="N276" s="232"/>
      <c r="O276" s="41"/>
      <c r="R276" s="216" t="s">
        <v>747</v>
      </c>
    </row>
    <row r="277" spans="1:18" ht="12.75" customHeight="1">
      <c r="A277" s="236">
        <v>171</v>
      </c>
      <c r="B277" s="237">
        <v>44481</v>
      </c>
      <c r="C277" s="237"/>
      <c r="D277" s="238" t="s">
        <v>259</v>
      </c>
      <c r="E277" s="239" t="s">
        <v>586</v>
      </c>
      <c r="F277" s="240" t="s">
        <v>789</v>
      </c>
      <c r="G277" s="239"/>
      <c r="H277" s="239"/>
      <c r="I277" s="239">
        <v>380</v>
      </c>
      <c r="J277" s="241" t="s">
        <v>559</v>
      </c>
      <c r="K277" s="236"/>
      <c r="L277" s="237"/>
      <c r="M277" s="237"/>
      <c r="N277" s="238"/>
      <c r="O277" s="41"/>
      <c r="R277" s="216" t="s">
        <v>747</v>
      </c>
    </row>
    <row r="278" spans="1:18" ht="12.75" customHeight="1">
      <c r="A278" s="236">
        <v>172</v>
      </c>
      <c r="B278" s="237">
        <v>44481</v>
      </c>
      <c r="C278" s="237"/>
      <c r="D278" s="238" t="s">
        <v>389</v>
      </c>
      <c r="E278" s="239" t="s">
        <v>586</v>
      </c>
      <c r="F278" s="240" t="s">
        <v>790</v>
      </c>
      <c r="G278" s="239"/>
      <c r="H278" s="239"/>
      <c r="I278" s="239">
        <v>56</v>
      </c>
      <c r="J278" s="241" t="s">
        <v>559</v>
      </c>
      <c r="K278" s="236"/>
      <c r="L278" s="237"/>
      <c r="M278" s="237"/>
      <c r="N278" s="238"/>
      <c r="O278" s="41"/>
      <c r="R278" s="216"/>
    </row>
    <row r="279" spans="1:18" ht="12.75" customHeight="1">
      <c r="A279" s="189">
        <v>173</v>
      </c>
      <c r="B279" s="190">
        <v>44551</v>
      </c>
      <c r="C279" s="190"/>
      <c r="D279" s="191" t="s">
        <v>118</v>
      </c>
      <c r="E279" s="192" t="s">
        <v>586</v>
      </c>
      <c r="F279" s="162">
        <v>2300</v>
      </c>
      <c r="G279" s="192"/>
      <c r="H279" s="192">
        <f>(2820+2200)/2</f>
        <v>2510</v>
      </c>
      <c r="I279" s="194">
        <v>3000</v>
      </c>
      <c r="J279" s="164" t="s">
        <v>829</v>
      </c>
      <c r="K279" s="165">
        <f>H279-F279</f>
        <v>210</v>
      </c>
      <c r="L279" s="166">
        <f>K279/F279</f>
        <v>9.1304347826086957E-2</v>
      </c>
      <c r="M279" s="161" t="s">
        <v>556</v>
      </c>
      <c r="N279" s="167">
        <v>44649</v>
      </c>
      <c r="O279" s="1"/>
      <c r="R279" s="216"/>
    </row>
    <row r="280" spans="1:18" ht="12.75" customHeight="1">
      <c r="A280" s="242">
        <v>174</v>
      </c>
      <c r="B280" s="237">
        <v>44606</v>
      </c>
      <c r="C280" s="242"/>
      <c r="D280" s="242" t="s">
        <v>410</v>
      </c>
      <c r="E280" s="239" t="s">
        <v>586</v>
      </c>
      <c r="F280" s="239" t="s">
        <v>822</v>
      </c>
      <c r="G280" s="239"/>
      <c r="H280" s="239"/>
      <c r="I280" s="239">
        <v>764</v>
      </c>
      <c r="J280" s="239" t="s">
        <v>559</v>
      </c>
      <c r="K280" s="239"/>
      <c r="L280" s="239"/>
      <c r="M280" s="239"/>
      <c r="N280" s="242"/>
      <c r="O280" s="41"/>
      <c r="R280" s="216"/>
    </row>
    <row r="281" spans="1:18" ht="12.75" customHeight="1">
      <c r="A281" s="242">
        <v>175</v>
      </c>
      <c r="B281" s="237">
        <v>44613</v>
      </c>
      <c r="C281" s="242"/>
      <c r="D281" s="242" t="s">
        <v>785</v>
      </c>
      <c r="E281" s="239" t="s">
        <v>586</v>
      </c>
      <c r="F281" s="239" t="s">
        <v>823</v>
      </c>
      <c r="G281" s="239"/>
      <c r="H281" s="239"/>
      <c r="I281" s="239">
        <v>1510</v>
      </c>
      <c r="J281" s="239" t="s">
        <v>559</v>
      </c>
      <c r="K281" s="239"/>
      <c r="L281" s="239"/>
      <c r="M281" s="239"/>
      <c r="N281" s="242"/>
      <c r="O281" s="41"/>
      <c r="R281" s="216"/>
    </row>
    <row r="282" spans="1:18" ht="12.75" customHeight="1">
      <c r="A282">
        <v>176</v>
      </c>
      <c r="B282" s="237">
        <v>44670</v>
      </c>
      <c r="C282" s="237"/>
      <c r="D282" s="242" t="s">
        <v>520</v>
      </c>
      <c r="E282" s="292" t="s">
        <v>586</v>
      </c>
      <c r="F282" s="239" t="s">
        <v>831</v>
      </c>
      <c r="G282" s="239"/>
      <c r="H282" s="239"/>
      <c r="I282" s="239">
        <v>553</v>
      </c>
      <c r="J282" s="239" t="s">
        <v>559</v>
      </c>
      <c r="K282" s="239"/>
      <c r="L282" s="239"/>
      <c r="M282" s="239"/>
      <c r="N282" s="239"/>
      <c r="O282" s="41"/>
      <c r="R282" s="216"/>
    </row>
    <row r="283" spans="1:18" ht="12.75" customHeight="1">
      <c r="A283" s="215">
        <v>177</v>
      </c>
      <c r="B283" s="237">
        <v>44746</v>
      </c>
      <c r="D283" s="339" t="s">
        <v>878</v>
      </c>
      <c r="E283" s="338" t="s">
        <v>586</v>
      </c>
      <c r="F283" s="239" t="s">
        <v>877</v>
      </c>
      <c r="G283" s="239"/>
      <c r="H283" s="239"/>
      <c r="I283" s="239">
        <v>254</v>
      </c>
      <c r="J283" s="239" t="s">
        <v>559</v>
      </c>
      <c r="K283" s="239"/>
      <c r="L283" s="239"/>
      <c r="M283" s="239"/>
      <c r="N283" s="239"/>
      <c r="O283" s="41"/>
      <c r="R283" s="216"/>
    </row>
    <row r="284" spans="1:18" ht="12.75" customHeight="1">
      <c r="A284" s="215">
        <v>178</v>
      </c>
      <c r="B284" s="237">
        <v>44775</v>
      </c>
      <c r="D284" s="339" t="s">
        <v>459</v>
      </c>
      <c r="E284" s="338" t="s">
        <v>586</v>
      </c>
      <c r="F284" s="239" t="s">
        <v>1006</v>
      </c>
      <c r="G284" s="239"/>
      <c r="H284" s="239"/>
      <c r="I284" s="239">
        <v>38</v>
      </c>
      <c r="J284" s="239" t="s">
        <v>559</v>
      </c>
      <c r="K284" s="239"/>
      <c r="L284" s="239"/>
      <c r="M284" s="239"/>
      <c r="N284" s="239"/>
      <c r="O284" s="41"/>
      <c r="R284" s="56"/>
    </row>
    <row r="285" spans="1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B286" s="217" t="s">
        <v>781</v>
      </c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1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1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1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1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1:18" ht="12.75" customHeight="1">
      <c r="A293" s="218"/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1:18" ht="12.75" customHeight="1">
      <c r="A294" s="218"/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1:18" ht="12.75" customHeight="1">
      <c r="A295" s="53"/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1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1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1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1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1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1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</sheetData>
  <autoFilter ref="R1:R291"/>
  <mergeCells count="9">
    <mergeCell ref="A74:A75"/>
    <mergeCell ref="M74:M75"/>
    <mergeCell ref="N74:N75"/>
    <mergeCell ref="O74:O75"/>
    <mergeCell ref="P74:P75"/>
    <mergeCell ref="G74:G75"/>
    <mergeCell ref="I74:I75"/>
    <mergeCell ref="J74:J75"/>
    <mergeCell ref="B74:B75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58 K51 K64 K7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2022-08-04T02:36:28Z</dcterms:modified>
</cp:coreProperties>
</file>