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F&amp;O)'!$R$1:$R$248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2" i="7"/>
  <c r="K32"/>
  <c r="M43"/>
  <c r="L43"/>
  <c r="L16"/>
  <c r="K16"/>
  <c r="M32" l="1"/>
  <c r="M16"/>
  <c r="L14" l="1"/>
  <c r="K14"/>
  <c r="M14" l="1"/>
  <c r="L10"/>
  <c r="L12"/>
  <c r="K12"/>
  <c r="K10"/>
  <c r="M10" l="1"/>
  <c r="M12"/>
  <c r="K216" l="1"/>
  <c r="L216" s="1"/>
  <c r="M7" l="1"/>
  <c r="F204" l="1"/>
  <c r="K205"/>
  <c r="L205" s="1"/>
  <c r="K196"/>
  <c r="L196" s="1"/>
  <c r="K199"/>
  <c r="L199" s="1"/>
  <c r="K207" l="1"/>
  <c r="L207" s="1"/>
  <c r="F198"/>
  <c r="F197"/>
  <c r="F195"/>
  <c r="K195" s="1"/>
  <c r="L195" s="1"/>
  <c r="F175"/>
  <c r="F127"/>
  <c r="K206" l="1"/>
  <c r="L206" s="1"/>
  <c r="K204"/>
  <c r="L204" s="1"/>
  <c r="K210"/>
  <c r="L210" s="1"/>
  <c r="K211"/>
  <c r="L211" s="1"/>
  <c r="K203"/>
  <c r="L203" s="1"/>
  <c r="K213"/>
  <c r="L213" s="1"/>
  <c r="K209"/>
  <c r="L209" s="1"/>
  <c r="K202" l="1"/>
  <c r="L202" s="1"/>
  <c r="K191"/>
  <c r="L191" s="1"/>
  <c r="K193"/>
  <c r="L193" s="1"/>
  <c r="K190"/>
  <c r="L190" s="1"/>
  <c r="K192"/>
  <c r="L192" s="1"/>
  <c r="K121"/>
  <c r="L121" s="1"/>
  <c r="K174"/>
  <c r="L174" s="1"/>
  <c r="K188"/>
  <c r="L188" s="1"/>
  <c r="K189"/>
  <c r="L189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79"/>
  <c r="L179" s="1"/>
  <c r="K177"/>
  <c r="L177" s="1"/>
  <c r="K176"/>
  <c r="L176" s="1"/>
  <c r="K175"/>
  <c r="L175" s="1"/>
  <c r="K171"/>
  <c r="L171" s="1"/>
  <c r="K170"/>
  <c r="L170" s="1"/>
  <c r="K169"/>
  <c r="L169" s="1"/>
  <c r="K166"/>
  <c r="L166" s="1"/>
  <c r="K165"/>
  <c r="L165" s="1"/>
  <c r="K164"/>
  <c r="L164" s="1"/>
  <c r="K163"/>
  <c r="L163" s="1"/>
  <c r="K162"/>
  <c r="L162" s="1"/>
  <c r="K161"/>
  <c r="L161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49"/>
  <c r="L149" s="1"/>
  <c r="K147"/>
  <c r="L147" s="1"/>
  <c r="K145"/>
  <c r="L145" s="1"/>
  <c r="K143"/>
  <c r="L143" s="1"/>
  <c r="K142"/>
  <c r="L142" s="1"/>
  <c r="K141"/>
  <c r="L141" s="1"/>
  <c r="K139"/>
  <c r="L139" s="1"/>
  <c r="K138"/>
  <c r="L138" s="1"/>
  <c r="K137"/>
  <c r="L137" s="1"/>
  <c r="K136"/>
  <c r="K135"/>
  <c r="L135" s="1"/>
  <c r="K134"/>
  <c r="L134" s="1"/>
  <c r="K132"/>
  <c r="L132" s="1"/>
  <c r="K131"/>
  <c r="L131" s="1"/>
  <c r="K130"/>
  <c r="L130" s="1"/>
  <c r="K129"/>
  <c r="L129" s="1"/>
  <c r="K128"/>
  <c r="L128" s="1"/>
  <c r="K127"/>
  <c r="L127" s="1"/>
  <c r="H126"/>
  <c r="K126" s="1"/>
  <c r="L126" s="1"/>
  <c r="K123"/>
  <c r="L123" s="1"/>
  <c r="K122"/>
  <c r="L122" s="1"/>
  <c r="K120"/>
  <c r="L120" s="1"/>
  <c r="K119"/>
  <c r="L119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H92"/>
  <c r="K92" s="1"/>
  <c r="L92" s="1"/>
  <c r="F91"/>
  <c r="K91" s="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K75"/>
  <c r="L75" s="1"/>
  <c r="K74"/>
  <c r="L74" s="1"/>
  <c r="K73"/>
  <c r="L73" s="1"/>
  <c r="K72"/>
  <c r="L72" s="1"/>
  <c r="K71"/>
  <c r="L71" s="1"/>
  <c r="K70"/>
  <c r="L70" s="1"/>
  <c r="K69"/>
  <c r="L69" s="1"/>
  <c r="K68"/>
  <c r="L68" s="1"/>
  <c r="K67"/>
  <c r="L67" s="1"/>
  <c r="K66"/>
  <c r="L66" s="1"/>
  <c r="K65"/>
  <c r="L65" s="1"/>
  <c r="K64"/>
  <c r="L64" s="1"/>
  <c r="D7" i="6"/>
  <c r="K6" i="4"/>
  <c r="K6" i="3"/>
  <c r="L6" i="2"/>
</calcChain>
</file>

<file path=xl/sharedStrings.xml><?xml version="1.0" encoding="utf-8"?>
<sst xmlns="http://schemas.openxmlformats.org/spreadsheetml/2006/main" count="7246" uniqueCount="3723">
  <si>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</si>
  <si>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</si>
  <si>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</si>
  <si>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</si>
  <si>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</si>
  <si>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</si>
  <si>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</si>
  <si>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</si>
  <si>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</si>
  <si>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</si>
  <si>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</si>
  <si>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</si>
  <si>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</si>
  <si>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</si>
  <si>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</si>
  <si>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</si>
  <si>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</si>
  <si>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</si>
  <si>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</si>
  <si>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</si>
  <si>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</si>
  <si>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</si>
  <si>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</si>
  <si>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</si>
  <si>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</si>
  <si>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</si>
  <si>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</si>
  <si>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</si>
  <si>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</si>
  <si>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</si>
  <si>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</si>
  <si>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</si>
  <si>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</si>
  <si>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</si>
  <si>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</si>
  <si>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</si>
  <si>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</si>
  <si>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</si>
  <si>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</si>
  <si>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</si>
  <si>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</si>
  <si>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</si>
  <si>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</si>
  <si>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</si>
  <si>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</si>
  <si>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</si>
  <si>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</si>
  <si>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</si>
  <si>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</si>
  <si>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</si>
  <si>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</si>
  <si>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</si>
  <si>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</si>
  <si>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</si>
  <si>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</si>
  <si>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</si>
  <si>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</si>
  <si>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</si>
  <si>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</si>
  <si>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</si>
  <si>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</si>
  <si>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</si>
  <si>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</si>
  <si>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</si>
  <si>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</si>
  <si>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</si>
  <si>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</si>
  <si>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</si>
  <si>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</si>
  <si>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</si>
  <si>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</si>
  <si>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</si>
  <si>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</si>
  <si>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</si>
  <si>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</si>
  <si>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</si>
  <si>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</si>
  <si>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</si>
  <si>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</si>
  <si>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</si>
  <si>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</si>
  <si>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</si>
  <si>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</si>
  <si>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</si>
  <si>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</si>
  <si>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</si>
  <si>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</si>
  <si>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</si>
  <si>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</si>
  <si>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</si>
  <si>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</si>
  <si>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</si>
  <si>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</si>
  <si>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</si>
  <si>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</si>
  <si>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</si>
  <si>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</si>
  <si>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</si>
  <si>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</si>
  <si>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</si>
  <si>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</si>
  <si>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</si>
  <si>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</si>
  <si>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</si>
  <si>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</si>
  <si>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</si>
  <si>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</si>
  <si>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</si>
  <si>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</si>
  <si>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</si>
  <si>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</si>
  <si>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</si>
  <si>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</si>
  <si>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</si>
  <si>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</si>
  <si>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</si>
  <si>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</si>
  <si>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</si>
  <si>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</si>
  <si>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</si>
  <si>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</si>
  <si>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</si>
  <si>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</si>
  <si>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</si>
  <si>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</si>
  <si>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</si>
  <si>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</si>
  <si>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</si>
  <si>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</si>
  <si>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</si>
  <si>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</si>
  <si>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</si>
  <si>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</si>
  <si>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</si>
  <si>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</si>
  <si>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</si>
  <si>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</si>
  <si>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</si>
  <si>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</si>
  <si>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</si>
  <si>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</si>
  <si>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</si>
  <si>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</si>
  <si>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</si>
  <si>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</si>
  <si>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</si>
  <si>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</si>
  <si>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</si>
  <si>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</si>
  <si>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</si>
  <si>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</si>
  <si>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</si>
  <si>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</si>
  <si>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</si>
  <si>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</si>
  <si>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</si>
  <si>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</si>
  <si>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</si>
  <si>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</si>
  <si>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</si>
  <si>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</si>
  <si>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</si>
  <si>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</si>
  <si>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</si>
  <si>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</si>
  <si>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</si>
  <si>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</si>
  <si>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</si>
  <si>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</si>
  <si>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</si>
  <si>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</si>
  <si>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</si>
  <si>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</si>
  <si>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</si>
  <si>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</si>
  <si>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</si>
  <si>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</si>
  <si>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</si>
  <si>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</si>
  <si>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</si>
  <si>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</si>
  <si>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</si>
  <si>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</si>
  <si>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</si>
  <si>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</si>
  <si>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</si>
  <si>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</si>
  <si>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</si>
  <si>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</si>
  <si>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</si>
  <si>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</si>
  <si>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</si>
  <si>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</si>
  <si>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</si>
  <si>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</si>
  <si>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</si>
  <si>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</si>
  <si>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</si>
  <si>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</si>
  <si>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</si>
  <si>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</si>
  <si>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</si>
  <si>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</si>
  <si>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</si>
  <si>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</si>
  <si>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</si>
  <si>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</si>
  <si>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</si>
  <si>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</si>
  <si>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</si>
  <si>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</si>
  <si>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</si>
  <si>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</si>
  <si>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</si>
  <si>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</si>
  <si>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</si>
  <si>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</si>
  <si>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</si>
  <si>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</si>
  <si>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</si>
  <si>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</si>
  <si>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</si>
  <si>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</si>
  <si>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</si>
  <si>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</si>
  <si>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</si>
  <si>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</si>
  <si>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</si>
  <si>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</si>
  <si>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</si>
  <si>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</si>
  <si>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</si>
  <si>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</si>
  <si>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</si>
  <si>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</si>
  <si>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</si>
  <si>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</si>
  <si>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</si>
  <si>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</si>
  <si>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</si>
  <si>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</si>
  <si>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</si>
  <si>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</si>
  <si>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</si>
  <si>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</si>
  <si>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</si>
  <si>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</si>
  <si>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</si>
  <si>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</si>
  <si>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</si>
  <si>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</si>
  <si>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</si>
  <si>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</si>
  <si>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</si>
  <si>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</si>
  <si>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</si>
  <si>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</si>
  <si>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</si>
  <si>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</si>
  <si>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</si>
  <si>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</si>
  <si>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</si>
  <si>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</si>
  <si>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</si>
  <si>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</si>
  <si>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</si>
  <si>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</si>
  <si>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</si>
  <si>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</si>
  <si>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</si>
  <si>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</si>
  <si>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</si>
  <si>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</si>
  <si>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</si>
  <si>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</si>
  <si>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</si>
  <si>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</si>
  <si>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</si>
  <si>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</si>
  <si>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</si>
  <si>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</si>
  <si>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</si>
  <si>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</si>
  <si>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</si>
  <si>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</si>
  <si>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</si>
  <si>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</si>
  <si>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</si>
  <si>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</si>
  <si>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</si>
  <si>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</si>
  <si>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</si>
  <si>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</si>
  <si>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</si>
  <si>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</si>
  <si>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</si>
  <si>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</si>
  <si>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</si>
  <si>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</si>
  <si>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</si>
  <si>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</si>
  <si>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</si>
  <si>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</si>
  <si>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</si>
  <si>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</si>
  <si>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</si>
  <si>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</si>
  <si>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</si>
  <si>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</si>
  <si>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</si>
  <si>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</si>
  <si>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</si>
  <si>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</si>
  <si>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</si>
  <si>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</si>
  <si>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</si>
  <si>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</si>
  <si>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</si>
  <si>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</si>
  <si>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</si>
  <si>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</si>
  <si>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</si>
  <si>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</si>
  <si>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</si>
  <si>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</si>
  <si>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</si>
  <si>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</si>
  <si>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</si>
  <si>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</si>
  <si>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</si>
  <si>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</si>
  <si>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</si>
  <si>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</si>
  <si>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</si>
  <si>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</si>
  <si>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</si>
  <si>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</si>
  <si>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</si>
  <si>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</si>
  <si>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</si>
  <si>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</si>
  <si>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</si>
  <si>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</si>
  <si>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</si>
  <si>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</si>
  <si>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</si>
  <si>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</si>
  <si>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</si>
  <si>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</si>
  <si>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</si>
  <si>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</si>
  <si>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</si>
  <si>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</si>
  <si>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</si>
  <si>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</si>
  <si>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</si>
  <si>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</si>
  <si>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</si>
  <si>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</si>
  <si>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</si>
  <si>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</si>
  <si>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</si>
  <si>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</si>
  <si>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</si>
  <si>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</si>
  <si>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</si>
  <si>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</si>
  <si>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</si>
  <si>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</si>
  <si>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</si>
  <si>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</si>
  <si>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</si>
  <si>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</si>
  <si>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</si>
  <si>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</si>
  <si>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</si>
  <si>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</si>
  <si>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</si>
  <si>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</si>
  <si>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</si>
  <si>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</si>
  <si>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</si>
  <si>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</si>
  <si>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</si>
  <si>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</si>
  <si>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</si>
  <si>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</si>
  <si>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</si>
  <si>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</si>
  <si>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</si>
  <si>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</si>
  <si>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</si>
  <si>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</si>
  <si>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</si>
  <si>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</si>
  <si>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</si>
  <si>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</si>
  <si>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</si>
  <si>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</si>
  <si>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</si>
  <si>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</si>
  <si>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</si>
  <si>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</si>
  <si>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</si>
  <si>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</si>
  <si>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</si>
  <si>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</si>
  <si>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</si>
  <si>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</si>
  <si>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</si>
  <si>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</si>
  <si>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</si>
  <si>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</si>
  <si>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</si>
  <si>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</si>
  <si>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</si>
  <si>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</si>
  <si>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</si>
  <si>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</si>
  <si>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</si>
  <si>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</si>
  <si>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</si>
  <si>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</si>
  <si>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</si>
  <si>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</si>
  <si>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</si>
  <si>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</si>
  <si>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</si>
  <si>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</si>
  <si>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</si>
  <si>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</si>
  <si>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</si>
  <si>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</si>
  <si>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</si>
  <si>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</si>
  <si>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</si>
  <si>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</si>
  <si>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</si>
  <si>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</si>
  <si>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</si>
  <si>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</si>
  <si>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</si>
  <si>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</si>
  <si>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</si>
  <si>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</si>
  <si>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</si>
  <si>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</si>
  <si>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</si>
  <si>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</si>
  <si>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</si>
  <si>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</si>
  <si>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</si>
  <si>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</si>
  <si>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</si>
  <si>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</si>
  <si>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</si>
  <si>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</si>
  <si>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</si>
  <si>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</si>
  <si>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</si>
  <si>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</si>
  <si>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</si>
  <si>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</si>
  <si>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</si>
  <si>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</si>
  <si>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</si>
  <si>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</si>
  <si>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</si>
  <si>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</si>
  <si>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</si>
  <si>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</si>
  <si>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</si>
  <si>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</si>
  <si>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</si>
  <si>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</si>
  <si>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</si>
  <si>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</si>
  <si>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</si>
  <si>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</si>
  <si>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</si>
  <si>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</si>
  <si>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</si>
  <si>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</si>
  <si>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</si>
  <si>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</si>
  <si>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</si>
  <si>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</si>
  <si>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</si>
  <si>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</si>
  <si>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</si>
  <si>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</si>
  <si>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</si>
  <si>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</si>
  <si>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</si>
  <si>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</si>
  <si>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</si>
  <si>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</si>
  <si>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</si>
  <si>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</si>
  <si>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</si>
  <si>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</si>
  <si>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</si>
  <si>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</si>
  <si>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</si>
  <si>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</si>
  <si>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</si>
  <si>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</si>
  <si>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</si>
  <si>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</si>
  <si>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</si>
  <si>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</si>
  <si>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</si>
  <si>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</si>
  <si>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</si>
  <si>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</si>
  <si>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</si>
  <si>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</si>
  <si>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</si>
  <si>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</si>
  <si>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</si>
  <si>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</si>
  <si>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</si>
  <si>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</si>
  <si>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</si>
  <si>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</si>
  <si>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</si>
  <si>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</si>
  <si>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</si>
  <si>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</si>
  <si>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</si>
  <si>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</si>
  <si>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</si>
  <si>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</si>
  <si>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</si>
  <si>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</si>
  <si>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</si>
  <si>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</si>
  <si>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</si>
  <si>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</si>
  <si>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</si>
  <si>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</si>
  <si>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</si>
  <si>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</si>
  <si>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</si>
  <si>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</si>
  <si>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</si>
  <si>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</si>
  <si>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</si>
  <si>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</si>
  <si>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</si>
  <si>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</si>
  <si>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</si>
  <si>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</si>
  <si>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</si>
  <si>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</si>
  <si>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</si>
  <si>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</si>
  <si>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</si>
  <si>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</si>
  <si>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</si>
  <si>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</si>
  <si>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</si>
  <si>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</si>
  <si>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</si>
  <si>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</si>
  <si>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</si>
  <si>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</si>
  <si>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</si>
  <si>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</si>
  <si>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</si>
  <si>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</si>
  <si>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</si>
  <si>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</si>
  <si>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</si>
  <si>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</si>
  <si>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</si>
  <si>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</si>
  <si>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</si>
  <si>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</si>
  <si>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</si>
  <si>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</si>
  <si>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</si>
  <si>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</si>
  <si>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</si>
  <si>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</si>
  <si>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</si>
  <si>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</si>
  <si>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</si>
  <si>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</si>
  <si>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</si>
  <si>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</si>
  <si>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</si>
  <si>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</si>
  <si>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</si>
  <si>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</si>
  <si>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</si>
  <si>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</si>
  <si>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</si>
  <si>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</si>
  <si>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</si>
  <si>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</si>
  <si>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</si>
  <si>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</si>
  <si>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</si>
  <si>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</si>
  <si>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</si>
  <si>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</si>
  <si>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</si>
  <si>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</si>
  <si>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</si>
  <si>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</si>
  <si>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</si>
  <si>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</si>
  <si>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</si>
  <si>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</si>
  <si>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</si>
  <si>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</si>
  <si>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</si>
  <si>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</si>
  <si>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</si>
  <si>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</si>
  <si>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</si>
  <si>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</si>
  <si>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</si>
  <si>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</si>
  <si>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</si>
  <si>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</si>
  <si>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</si>
  <si>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</si>
  <si>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</si>
  <si>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</si>
  <si>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</si>
  <si>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</si>
  <si>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</si>
  <si>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</si>
  <si>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</si>
  <si>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</si>
  <si>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</si>
  <si>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</si>
  <si>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</si>
  <si>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</si>
  <si>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</si>
  <si>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</si>
  <si>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</si>
  <si>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</si>
  <si>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</si>
  <si>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</si>
  <si>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</si>
  <si>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</si>
  <si>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</si>
  <si>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</si>
  <si>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</si>
  <si>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</si>
  <si>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</si>
  <si>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</si>
  <si>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</si>
  <si>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</si>
  <si>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</si>
  <si>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</si>
  <si>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</si>
  <si>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</si>
  <si>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</si>
  <si>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</si>
  <si>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</si>
  <si>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</si>
  <si>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</si>
  <si>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</si>
  <si>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</si>
  <si>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</si>
  <si>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</si>
  <si>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</si>
  <si>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</si>
  <si>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</si>
  <si>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</si>
  <si>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</si>
  <si>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</si>
  <si>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</si>
  <si>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</si>
  <si>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</si>
  <si>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</si>
  <si>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</si>
  <si>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</si>
  <si>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</si>
  <si>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</si>
  <si>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</si>
  <si>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</si>
  <si>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</si>
  <si>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</si>
  <si>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</si>
  <si>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</si>
  <si>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</si>
  <si>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</si>
  <si>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</si>
  <si>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</si>
  <si>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</si>
  <si>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</si>
  <si>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</si>
  <si>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</si>
  <si>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</si>
  <si>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</si>
  <si>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</si>
  <si>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</si>
  <si>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</si>
  <si>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</si>
  <si>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</si>
  <si>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</si>
  <si>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</si>
  <si>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</si>
  <si>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</si>
  <si>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</si>
  <si>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</si>
  <si>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</si>
  <si>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</si>
  <si>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</si>
  <si>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</si>
  <si>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</si>
  <si>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</si>
  <si>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</si>
  <si>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</si>
  <si>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</si>
  <si>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</si>
  <si>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</si>
  <si>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</si>
  <si>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</si>
  <si>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</si>
  <si>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</si>
  <si>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</si>
  <si>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</si>
  <si>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</si>
  <si>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</si>
  <si>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</si>
  <si>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</si>
  <si>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</si>
  <si>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</si>
  <si>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</si>
  <si>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</si>
  <si>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</si>
  <si>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</si>
  <si>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</si>
  <si>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</si>
  <si>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</si>
  <si>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</si>
  <si>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</si>
  <si>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</si>
  <si>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</si>
  <si>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</si>
  <si>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</si>
  <si>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</si>
  <si>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</si>
  <si>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</si>
  <si>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</si>
  <si>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</si>
  <si>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</si>
  <si>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</si>
  <si>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</si>
  <si>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</si>
  <si>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</si>
  <si>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</si>
  <si>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</si>
  <si>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</si>
  <si>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</si>
  <si>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</si>
  <si>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</si>
  <si>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</si>
  <si>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</si>
  <si>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</si>
  <si>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</si>
  <si>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</si>
  <si>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</si>
  <si>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</si>
  <si>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</si>
  <si>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</si>
  <si>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</si>
  <si>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</si>
  <si>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</si>
  <si>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</si>
  <si>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</si>
  <si>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</si>
  <si>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</si>
  <si>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</si>
  <si>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</si>
  <si>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</si>
  <si>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</si>
  <si>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</si>
  <si>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</si>
  <si>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</si>
  <si>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</si>
  <si>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</si>
  <si>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</si>
  <si>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</si>
  <si>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</si>
  <si>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</si>
  <si>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</si>
  <si>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</si>
  <si>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</si>
  <si>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</si>
  <si>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</si>
  <si>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</si>
  <si>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</si>
  <si>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</si>
  <si>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</si>
  <si>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</si>
  <si>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</si>
  <si>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</si>
  <si>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</si>
  <si>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</si>
  <si>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</si>
  <si>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</si>
  <si>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</si>
  <si>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</si>
  <si>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</si>
  <si>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</si>
  <si>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</si>
  <si>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</si>
  <si>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</si>
  <si>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</si>
  <si>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</si>
  <si>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</si>
  <si>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</si>
  <si>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</si>
  <si>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</si>
  <si>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</si>
  <si>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</si>
  <si>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</si>
  <si>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</si>
  <si>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</si>
  <si>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</si>
  <si>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</si>
  <si>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</si>
  <si>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</si>
  <si>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</si>
  <si>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</si>
  <si>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</si>
  <si>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</si>
  <si>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</si>
  <si>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</si>
  <si>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</si>
  <si>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</si>
  <si>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</si>
  <si>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</si>
  <si>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</si>
  <si>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</si>
  <si>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</si>
  <si>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</si>
  <si>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</si>
  <si>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</si>
  <si>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</si>
  <si>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</si>
  <si>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</si>
  <si>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</si>
  <si>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</si>
  <si>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</si>
  <si>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</si>
  <si>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</si>
  <si>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</si>
  <si>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</si>
  <si>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</si>
  <si>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</si>
  <si>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</si>
  <si>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</si>
  <si>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</si>
  <si>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</si>
  <si>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</si>
  <si>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</si>
  <si>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</si>
  <si>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</si>
  <si>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</si>
  <si>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</si>
  <si>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</si>
  <si>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</si>
  <si>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</si>
  <si>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</si>
  <si>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</si>
  <si>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</si>
  <si>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</si>
  <si>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</si>
  <si>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</si>
  <si>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</si>
  <si>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</si>
  <si>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</si>
  <si>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</si>
  <si>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</si>
  <si>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</si>
  <si>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</si>
  <si>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</si>
  <si>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</si>
  <si>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</si>
  <si>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</si>
  <si>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</si>
  <si>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</si>
  <si>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</si>
  <si>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</si>
  <si>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</si>
  <si>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</si>
  <si>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</si>
  <si>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</si>
  <si>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</si>
  <si>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</si>
  <si>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</si>
  <si>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</si>
  <si>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</si>
  <si>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</si>
  <si>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</si>
  <si>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</si>
  <si>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</si>
  <si>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</si>
  <si>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</si>
  <si>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</si>
  <si>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</si>
  <si>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</si>
  <si>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</si>
  <si>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</si>
  <si>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</si>
  <si>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</si>
  <si>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</si>
  <si>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</si>
  <si>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</si>
  <si>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</si>
  <si>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</si>
  <si>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</si>
  <si>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</si>
  <si>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</si>
  <si>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</si>
  <si>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</si>
  <si>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</si>
  <si>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</si>
  <si>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</si>
  <si>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</si>
  <si>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</si>
  <si>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</si>
  <si>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</si>
  <si>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</si>
  <si>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</si>
  <si>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</si>
  <si>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</si>
  <si>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</si>
  <si>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</si>
  <si>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</si>
  <si>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</si>
  <si>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</si>
  <si>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</si>
  <si>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</si>
  <si>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</si>
  <si>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</si>
  <si>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</si>
  <si>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</si>
  <si>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</si>
  <si>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</si>
  <si>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</si>
  <si>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</si>
  <si>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</si>
  <si>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</si>
  <si>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</si>
  <si>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</si>
  <si>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</si>
  <si>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</si>
  <si>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</si>
  <si>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</si>
  <si>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</si>
  <si>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</si>
  <si>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</si>
  <si>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</si>
  <si>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</si>
  <si>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</si>
  <si>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</si>
  <si>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</si>
  <si>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</si>
  <si>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</si>
  <si>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</si>
  <si>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</si>
  <si>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</si>
  <si>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</si>
  <si>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</si>
  <si>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</si>
  <si>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</si>
  <si>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</si>
  <si>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</si>
  <si>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</si>
  <si>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</si>
  <si>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</si>
  <si>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</si>
  <si>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</si>
  <si>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</si>
  <si>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</si>
  <si>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</si>
  <si>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</si>
  <si>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</si>
  <si>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</si>
  <si>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</si>
  <si>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</si>
  <si>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</si>
  <si>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</si>
  <si>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</si>
  <si>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</si>
  <si>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</si>
  <si>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</si>
  <si>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</si>
  <si>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</si>
  <si>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</si>
  <si>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</si>
  <si>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</si>
  <si>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</si>
  <si>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</si>
  <si>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</si>
  <si>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</si>
  <si>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</si>
  <si>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</si>
  <si>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</si>
  <si>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</si>
  <si>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</si>
  <si>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</si>
  <si>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</si>
  <si>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</si>
  <si>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</si>
  <si>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</si>
  <si>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</si>
  <si>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</si>
  <si>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</si>
  <si>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</si>
  <si>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</si>
  <si>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</si>
  <si>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</si>
  <si>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</si>
  <si>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</si>
  <si>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</si>
  <si>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</si>
  <si>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</si>
  <si>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</si>
  <si>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</si>
  <si>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</si>
  <si>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</si>
  <si>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</si>
  <si>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</si>
  <si>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</si>
  <si>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</si>
  <si>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</si>
  <si>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</si>
  <si>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</si>
  <si>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</si>
  <si>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</si>
  <si>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</si>
  <si>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</si>
  <si>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</si>
  <si>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</si>
  <si>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</si>
  <si>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</si>
  <si>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</si>
  <si>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</si>
  <si>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</si>
  <si>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</si>
  <si>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</si>
  <si>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</si>
  <si>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</si>
  <si>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</si>
  <si>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</si>
  <si>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</si>
  <si>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</si>
  <si>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</si>
  <si>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</si>
  <si>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</si>
  <si>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</si>
  <si>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</si>
  <si>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</si>
  <si>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</si>
  <si>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</si>
  <si>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</si>
  <si>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</si>
  <si>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</si>
  <si>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</si>
  <si>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</si>
  <si>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</si>
  <si>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</si>
  <si>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</si>
  <si>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</si>
  <si>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</si>
  <si>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</si>
  <si>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</si>
  <si>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</si>
  <si>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</si>
  <si>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</si>
  <si>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</si>
  <si>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</si>
  <si>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</si>
  <si>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</si>
  <si>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</si>
  <si>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</si>
  <si>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</si>
  <si>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</si>
  <si>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</si>
  <si>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</si>
  <si>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</si>
  <si>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</si>
  <si>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</si>
  <si>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</si>
  <si>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</si>
  <si>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</si>
  <si>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</si>
  <si>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</si>
  <si>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</si>
  <si>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</si>
  <si>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</si>
  <si>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</si>
  <si>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</si>
  <si>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</si>
  <si>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</si>
  <si>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</si>
  <si>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</si>
  <si>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</si>
  <si>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</si>
  <si>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</si>
  <si>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</si>
  <si>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</si>
  <si>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</si>
  <si>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</si>
  <si>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</si>
  <si>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</si>
  <si>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</si>
  <si>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</si>
  <si>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</si>
  <si>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</si>
  <si>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</si>
  <si>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</si>
  <si>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</si>
  <si>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</si>
  <si>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</si>
  <si>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</si>
  <si>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</si>
  <si>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</si>
  <si>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</si>
  <si>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</si>
  <si>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</si>
  <si>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</si>
  <si>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</si>
  <si>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</si>
  <si>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</si>
  <si>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</si>
  <si>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</si>
  <si>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</si>
  <si>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</si>
  <si>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</si>
  <si>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</si>
  <si>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</si>
  <si>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</si>
  <si>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</si>
  <si>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</si>
  <si>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</si>
  <si>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</si>
  <si>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</si>
  <si>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</si>
  <si>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</si>
  <si>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</si>
  <si>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</si>
  <si>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</si>
  <si>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</si>
  <si>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</si>
  <si>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</si>
  <si>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</si>
  <si>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</si>
  <si>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</si>
  <si>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</si>
  <si>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</si>
  <si>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</si>
  <si>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</si>
  <si>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</si>
  <si>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</si>
  <si>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</si>
  <si>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</si>
  <si>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</si>
  <si>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</si>
  <si>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</si>
  <si>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</si>
  <si>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</si>
  <si>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</si>
  <si>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</si>
  <si>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</si>
  <si>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</si>
  <si>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</si>
  <si>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</si>
  <si>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</si>
  <si>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</si>
  <si>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</si>
  <si>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</si>
  <si>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</si>
  <si>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</si>
  <si>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</si>
  <si>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</si>
  <si>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</si>
  <si>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</si>
  <si>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</si>
  <si>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</si>
  <si>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</si>
  <si>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</si>
  <si>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</si>
  <si>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</si>
  <si>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</si>
  <si>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</si>
  <si>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</si>
  <si>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</si>
  <si>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</si>
  <si>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</si>
  <si>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</si>
  <si>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</si>
  <si>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</si>
  <si>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</si>
  <si>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</si>
  <si>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</si>
  <si>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</si>
  <si>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</si>
  <si>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</si>
  <si>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</si>
  <si>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</si>
  <si>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</si>
  <si>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</si>
  <si>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</si>
  <si>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</si>
  <si>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</si>
  <si>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</si>
  <si>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</si>
  <si>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</si>
  <si>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</si>
  <si>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</si>
  <si>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</si>
  <si>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</si>
  <si>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</si>
  <si>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</si>
  <si>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</si>
  <si>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</si>
  <si>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</si>
  <si>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</si>
  <si>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</si>
  <si>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</si>
  <si>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</si>
  <si>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</si>
  <si>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</si>
  <si>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</si>
  <si>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</si>
  <si>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</si>
  <si>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</si>
  <si>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</si>
  <si>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</si>
  <si>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</si>
  <si>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</si>
  <si>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</si>
  <si>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</si>
  <si>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</si>
  <si>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</si>
  <si>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</si>
  <si>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</si>
  <si>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</si>
  <si>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</si>
  <si>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</si>
  <si>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</si>
  <si>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</si>
  <si>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</si>
  <si>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</si>
  <si>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</si>
  <si>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</si>
  <si>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</si>
  <si>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</si>
  <si>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</si>
  <si>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</si>
  <si>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</si>
  <si>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</si>
  <si>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</si>
  <si>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</si>
  <si>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</si>
  <si>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</si>
  <si>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</si>
  <si>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</si>
  <si>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</si>
  <si>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</si>
  <si>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</si>
  <si>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</si>
  <si>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</si>
  <si>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</si>
  <si>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</si>
  <si>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</si>
  <si>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</si>
  <si>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</si>
  <si>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</si>
  <si>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</si>
  <si>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</si>
  <si>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</si>
  <si>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</si>
  <si>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</si>
  <si>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</si>
  <si>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</si>
  <si>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</si>
  <si>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</si>
  <si>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</si>
  <si>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</si>
  <si>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</si>
  <si>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</si>
  <si>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</si>
  <si>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</si>
  <si>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</si>
  <si>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</si>
  <si>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</si>
  <si>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</si>
  <si>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</si>
  <si>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</si>
  <si>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</si>
  <si>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</si>
  <si>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</si>
  <si>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</si>
  <si>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</si>
  <si>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</si>
  <si>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</si>
  <si>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</si>
  <si>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</si>
  <si>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</si>
  <si>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</si>
  <si>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</si>
  <si>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</si>
  <si>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</si>
  <si>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</si>
  <si>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</si>
  <si>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</si>
  <si>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</si>
  <si>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</si>
  <si>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</si>
  <si>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</si>
  <si>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</si>
  <si>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</si>
  <si>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</si>
  <si>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</si>
  <si>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</si>
  <si>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</si>
  <si>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</si>
  <si>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</si>
  <si>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</si>
  <si>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</si>
  <si>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</si>
  <si>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</si>
  <si>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</si>
  <si>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</si>
  <si>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</si>
  <si>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</si>
  <si>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</si>
  <si>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</si>
  <si>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</si>
  <si>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</si>
  <si>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</si>
  <si>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</si>
  <si>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</si>
  <si>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</si>
  <si>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</si>
  <si>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</si>
  <si>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</si>
  <si>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</si>
  <si>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</si>
  <si>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</si>
  <si>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</si>
  <si>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</si>
  <si>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</si>
  <si>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</si>
  <si>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</si>
  <si>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</si>
  <si>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</si>
  <si>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</si>
  <si>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</si>
  <si>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</si>
  <si>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</si>
  <si>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</si>
  <si>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</si>
  <si>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</si>
  <si>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</si>
  <si>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</si>
  <si>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</si>
  <si>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</si>
  <si>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</si>
  <si>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</si>
  <si>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</si>
  <si>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</si>
  <si>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</si>
  <si>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</si>
  <si>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</si>
  <si>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</si>
  <si>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</si>
  <si>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</si>
  <si>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</si>
  <si>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</si>
  <si>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</si>
  <si>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</si>
  <si>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</si>
  <si>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</si>
  <si>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</si>
  <si>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</si>
  <si>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</si>
  <si>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</si>
  <si>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</si>
  <si>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</si>
  <si>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</si>
  <si>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</si>
  <si>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</si>
  <si>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</si>
  <si>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</si>
  <si>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</si>
  <si>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</si>
  <si>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</si>
  <si>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</si>
  <si>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</si>
  <si>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</si>
  <si>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</si>
  <si>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</si>
  <si>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</si>
  <si>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</si>
  <si>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</si>
  <si>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</si>
  <si>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</si>
  <si>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</si>
  <si>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</si>
  <si>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</si>
  <si>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</si>
  <si>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</si>
  <si>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</si>
  <si>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</si>
  <si>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</si>
  <si>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</si>
  <si>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</si>
  <si>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</si>
  <si>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</si>
  <si>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</si>
  <si>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</si>
  <si>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</si>
  <si>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</si>
  <si>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</si>
  <si>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</si>
  <si>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</si>
  <si>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</si>
  <si>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</si>
  <si>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</si>
  <si>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</si>
  <si>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</si>
  <si>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</si>
  <si>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</si>
  <si>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</si>
  <si>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</si>
  <si>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</si>
  <si>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</si>
  <si>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</si>
  <si>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</si>
  <si>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</si>
  <si>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</si>
  <si>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</si>
  <si>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</si>
  <si>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</si>
  <si>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</si>
  <si>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</si>
  <si>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</si>
  <si>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</si>
  <si>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</si>
  <si>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</si>
  <si>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</si>
  <si>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</si>
  <si>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</si>
  <si>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</si>
  <si>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</si>
  <si>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</si>
  <si>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</si>
  <si>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</si>
  <si>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</si>
  <si>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</si>
  <si>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</si>
  <si>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</si>
  <si>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</si>
  <si>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</si>
  <si>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</si>
  <si>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</si>
  <si>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</si>
  <si>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</si>
  <si>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</si>
  <si>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</si>
  <si>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</si>
  <si>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</si>
  <si>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</si>
  <si>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</si>
  <si>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</si>
  <si>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</si>
  <si>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</si>
  <si>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</si>
  <si>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</si>
  <si>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</si>
  <si>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</si>
  <si>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</si>
  <si>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</si>
  <si>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</si>
  <si>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</si>
  <si>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</si>
  <si>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</si>
  <si>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</si>
  <si>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</si>
  <si>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</si>
  <si>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</si>
  <si>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</si>
  <si>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</si>
  <si>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</si>
  <si>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</si>
  <si>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</si>
  <si>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</si>
  <si>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</si>
  <si>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</si>
  <si>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</si>
  <si>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</si>
  <si>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</si>
  <si>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</si>
  <si>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</si>
  <si>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</si>
  <si>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</si>
  <si>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</si>
  <si>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</si>
  <si>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</si>
  <si>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</si>
  <si>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</si>
  <si>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</si>
  <si>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</si>
  <si>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</si>
  <si>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</si>
  <si>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</si>
  <si>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</si>
  <si>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</si>
  <si>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</si>
  <si>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</si>
  <si>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</si>
  <si>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</si>
  <si>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</si>
  <si>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</si>
  <si>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</si>
  <si>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</si>
  <si>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</si>
  <si>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</si>
  <si>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</si>
  <si>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</si>
  <si>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</si>
  <si>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</si>
  <si>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</si>
  <si>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</si>
  <si>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</si>
  <si>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</si>
  <si>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</si>
  <si>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</si>
  <si>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</si>
  <si>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</si>
  <si>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</si>
  <si>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</si>
  <si>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</si>
  <si>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</si>
  <si>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</si>
  <si>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</si>
  <si>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</si>
  <si>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</si>
  <si>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</si>
  <si>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</si>
  <si>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</si>
  <si>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</si>
  <si>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</si>
  <si>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</si>
  <si>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</si>
  <si>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</si>
  <si>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</si>
  <si>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</si>
  <si>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</si>
  <si>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</si>
  <si>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</si>
  <si>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</si>
  <si>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</si>
  <si>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</si>
  <si>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</si>
  <si>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</si>
  <si>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</si>
  <si>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</si>
  <si>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</si>
  <si>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</si>
  <si>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</si>
  <si>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</si>
  <si>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</si>
  <si>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</si>
  <si>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</si>
  <si>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</si>
  <si>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</si>
  <si>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</si>
  <si>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</si>
  <si>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</si>
  <si>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</si>
  <si>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</si>
  <si>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</si>
  <si>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</si>
  <si>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</si>
  <si>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</si>
  <si>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</si>
  <si>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</si>
  <si>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</si>
  <si>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</si>
  <si>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</si>
  <si>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</si>
  <si>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</si>
  <si>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</si>
  <si>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</si>
  <si>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</si>
  <si>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</si>
  <si>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</si>
  <si>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</si>
  <si>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</si>
  <si>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</si>
  <si>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</si>
  <si>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</si>
  <si>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</si>
  <si>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</si>
  <si>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</si>
  <si>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</si>
  <si>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</si>
  <si>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</si>
  <si>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</si>
  <si>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</si>
  <si>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</si>
  <si>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</si>
  <si>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</si>
  <si>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</si>
  <si>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</si>
  <si>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</si>
  <si>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</si>
  <si>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</si>
  <si>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</si>
  <si>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</si>
  <si>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</si>
  <si>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</si>
  <si>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</si>
  <si>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</si>
  <si>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</si>
  <si>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</si>
  <si>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</si>
  <si>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</si>
  <si>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</si>
  <si>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</si>
  <si>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</si>
  <si>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</si>
  <si>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</si>
  <si>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</si>
  <si>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</si>
  <si>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</si>
  <si>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</si>
  <si>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</si>
  <si>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</si>
  <si>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</si>
  <si>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</si>
  <si>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</si>
  <si>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</si>
  <si>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</si>
  <si>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</si>
  <si>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</si>
  <si>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</si>
  <si>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</si>
  <si>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</si>
  <si>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</si>
  <si>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</si>
  <si>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</si>
  <si>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</si>
  <si>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</si>
  <si>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</si>
  <si>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</si>
  <si>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</si>
  <si>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</si>
  <si>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</si>
  <si>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</si>
  <si>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</si>
  <si>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</si>
  <si>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</si>
  <si>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</si>
  <si>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</si>
  <si>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</si>
  <si>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</si>
  <si>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</si>
  <si>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</si>
  <si>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</si>
  <si>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</si>
  <si>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</si>
  <si>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</si>
  <si>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</si>
  <si>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</si>
  <si>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</si>
  <si>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</si>
  <si>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</si>
  <si>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</si>
  <si>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</si>
  <si>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</si>
  <si>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</si>
  <si>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</si>
  <si>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</si>
  <si>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</si>
  <si>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</si>
  <si>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</si>
  <si>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</si>
  <si>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</si>
  <si>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</si>
  <si>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</si>
  <si>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</si>
  <si>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</si>
  <si>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</si>
  <si>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</si>
  <si>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</si>
  <si>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</si>
  <si>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</si>
  <si>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</si>
  <si>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</si>
  <si>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</si>
  <si>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</si>
  <si>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</si>
  <si>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</si>
  <si>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</si>
  <si>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</si>
  <si>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</si>
  <si>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</si>
  <si>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</si>
  <si>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</si>
  <si>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</si>
  <si>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</si>
  <si>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</si>
  <si>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</si>
  <si>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</si>
  <si>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</si>
  <si>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</si>
  <si>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</si>
  <si>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</si>
  <si>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</si>
  <si>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</si>
  <si>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</si>
  <si>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</si>
  <si>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</si>
  <si>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</si>
  <si>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</si>
  <si>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</si>
  <si>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</si>
  <si>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</si>
  <si>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</si>
  <si>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</si>
  <si>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</si>
  <si>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</si>
  <si>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</si>
  <si>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</si>
  <si>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</si>
  <si>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</si>
  <si>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</si>
  <si>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</si>
  <si>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</si>
  <si>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</si>
  <si>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</si>
  <si>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</si>
  <si>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</si>
  <si>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</si>
  <si>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</si>
  <si>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</si>
  <si>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</si>
  <si>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</si>
  <si>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</si>
  <si>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</si>
  <si>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</si>
  <si>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</si>
  <si>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</si>
  <si>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</si>
  <si>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</si>
  <si>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</si>
  <si>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</si>
  <si>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</si>
  <si>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</si>
  <si>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</si>
  <si>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</si>
  <si>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</si>
  <si>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</si>
  <si>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</si>
  <si>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</si>
  <si>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</si>
  <si>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</si>
  <si>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</si>
  <si>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</si>
  <si>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</si>
  <si>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</si>
  <si>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</si>
  <si>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</si>
  <si>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</si>
  <si>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</si>
  <si>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</si>
  <si>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</si>
  <si>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</si>
  <si>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</si>
  <si>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</si>
  <si>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</si>
  <si>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</si>
  <si>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</si>
  <si>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</si>
  <si>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</si>
  <si>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</si>
  <si>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</si>
  <si>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</si>
  <si>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</si>
  <si>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</si>
  <si>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</si>
  <si>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</si>
  <si>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</si>
  <si>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</si>
  <si>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</si>
  <si>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</si>
  <si>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</si>
  <si>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</si>
  <si>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</si>
  <si>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</si>
  <si>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</si>
  <si>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</si>
  <si>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</si>
  <si>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</si>
  <si>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</si>
  <si>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</si>
  <si>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</si>
  <si>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</si>
  <si>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</si>
  <si>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</si>
  <si>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</si>
  <si>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</si>
  <si>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</si>
  <si>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</si>
  <si>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</si>
  <si>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</si>
  <si>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</si>
  <si>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</si>
  <si>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</si>
  <si>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</si>
  <si>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</si>
  <si>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</si>
  <si>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</si>
  <si>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</si>
  <si>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</si>
  <si>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</si>
  <si>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</si>
  <si>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</si>
  <si>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</si>
  <si>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</si>
  <si>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</si>
  <si>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</si>
  <si>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</si>
  <si>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</si>
  <si>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</si>
  <si>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</si>
  <si>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</si>
  <si>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</si>
  <si>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</si>
  <si>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</si>
  <si>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</si>
  <si>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</si>
  <si>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</si>
  <si>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</si>
  <si>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</si>
  <si>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</si>
  <si>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</si>
  <si>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</si>
  <si>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</si>
  <si>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</si>
  <si>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</si>
  <si>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</si>
  <si>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</si>
  <si>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</si>
  <si>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</si>
  <si>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</si>
  <si>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</si>
  <si>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</si>
  <si>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</si>
  <si>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</si>
  <si>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</si>
  <si>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</si>
  <si>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</si>
  <si>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</si>
  <si>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</si>
  <si>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</si>
  <si>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</si>
  <si>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</si>
  <si>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</si>
  <si>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</si>
  <si>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</si>
  <si>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</si>
  <si>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</si>
  <si>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</si>
  <si>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</si>
  <si>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</si>
  <si>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</si>
  <si>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</si>
  <si>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</si>
  <si>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</si>
  <si>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</si>
  <si>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</si>
  <si>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</si>
  <si>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</si>
  <si>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</si>
  <si>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</si>
  <si>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</si>
  <si>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</si>
  <si>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</si>
  <si>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</si>
  <si>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</si>
  <si>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</si>
  <si>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</si>
  <si>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</si>
  <si>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</si>
  <si>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</si>
  <si>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</si>
  <si>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</si>
  <si>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</si>
  <si>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</si>
  <si>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</si>
  <si>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</si>
  <si>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</si>
  <si>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</si>
  <si>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</si>
  <si>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</si>
  <si>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</si>
  <si>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</si>
  <si>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</si>
  <si>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</si>
  <si>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</si>
  <si>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</si>
  <si>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</si>
  <si>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</si>
  <si>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</si>
  <si>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</si>
  <si>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</si>
  <si>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</si>
  <si>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</si>
  <si>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</si>
  <si>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</si>
  <si>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</si>
  <si>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</si>
  <si>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</si>
  <si>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</si>
  <si>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</si>
  <si>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</si>
  <si>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</si>
  <si>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</si>
  <si>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</si>
  <si>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</si>
  <si>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</si>
  <si>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</si>
  <si>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</si>
  <si>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</si>
  <si>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</si>
  <si>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</si>
  <si>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</si>
  <si>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</si>
  <si>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</si>
  <si>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</si>
  <si>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</si>
  <si>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</si>
  <si>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</si>
  <si>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</si>
  <si>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</si>
  <si>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</si>
  <si>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</si>
  <si>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</si>
  <si>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</si>
  <si>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</si>
  <si>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</si>
  <si>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</si>
  <si>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</si>
  <si>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</si>
  <si>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</si>
  <si>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</si>
  <si>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</si>
  <si>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</si>
  <si>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</si>
  <si>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</si>
  <si>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</si>
  <si>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</si>
  <si>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</si>
  <si>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</si>
  <si>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</si>
  <si>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</si>
  <si>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</si>
  <si>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</si>
  <si>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</si>
  <si>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</si>
  <si>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</si>
  <si>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</si>
  <si>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</si>
  <si>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</si>
  <si>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</si>
  <si>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</si>
  <si>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</si>
  <si>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</si>
  <si>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</si>
  <si>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</si>
  <si>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</si>
  <si>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</si>
  <si>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</si>
  <si>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</si>
  <si>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</si>
  <si>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</si>
  <si>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</si>
  <si>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</si>
  <si>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</si>
  <si>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</si>
  <si>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</si>
  <si>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</si>
  <si>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</si>
  <si>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</si>
  <si>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</si>
  <si>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</si>
  <si>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</si>
  <si>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</si>
  <si>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</si>
  <si>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</si>
  <si>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</si>
  <si>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</si>
  <si>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</si>
  <si>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</si>
  <si>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</si>
  <si>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</si>
  <si>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</si>
  <si>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</si>
  <si>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</si>
  <si>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</si>
  <si>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</si>
  <si>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</si>
  <si>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</si>
  <si>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</si>
  <si>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</si>
  <si>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</si>
  <si>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</si>
  <si>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</si>
  <si>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</si>
  <si>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</si>
  <si>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</si>
  <si>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</si>
  <si>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</si>
  <si>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</si>
  <si>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</si>
  <si>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</si>
  <si>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</si>
  <si>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</si>
  <si>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</si>
  <si>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</si>
  <si>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</si>
  <si>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</si>
  <si>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</si>
  <si>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</si>
  <si>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</si>
  <si>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</si>
  <si>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</si>
  <si>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</si>
  <si>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</si>
  <si>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</si>
  <si>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</si>
  <si>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</si>
  <si>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</si>
  <si>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</si>
  <si>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</si>
  <si>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</si>
  <si>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</si>
  <si>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</si>
  <si>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</si>
  <si>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</si>
  <si>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</si>
  <si>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</si>
  <si>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</si>
  <si>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</si>
  <si>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</si>
  <si>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</si>
  <si>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</si>
  <si>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</si>
  <si>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</si>
  <si>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</si>
  <si>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</si>
  <si>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</si>
  <si>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</si>
  <si>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</si>
  <si>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</si>
  <si>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</si>
  <si>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</si>
  <si>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</si>
  <si>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</si>
  <si>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</si>
  <si>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</si>
  <si>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</si>
  <si>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</si>
  <si>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</si>
  <si>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</si>
  <si>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</si>
  <si>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</si>
  <si>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</si>
  <si>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</si>
  <si>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</si>
  <si>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</si>
  <si>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</si>
  <si>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</si>
  <si>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</si>
  <si>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</si>
  <si>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</si>
  <si>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</si>
  <si>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</si>
  <si>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</si>
  <si>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</si>
  <si>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</si>
  <si>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</si>
  <si>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</si>
  <si>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</si>
  <si>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</si>
  <si>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</si>
  <si>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</si>
  <si>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</si>
  <si>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</si>
  <si>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</si>
  <si>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</si>
  <si>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</si>
  <si>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</si>
  <si>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</si>
  <si>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</si>
  <si>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</si>
  <si>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</si>
  <si>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</si>
  <si>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</si>
  <si>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</si>
  <si>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</si>
  <si>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</si>
  <si>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</si>
  <si>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</si>
  <si>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</si>
  <si>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</si>
  <si>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</si>
  <si>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</si>
  <si>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</si>
  <si>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</si>
  <si>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</si>
  <si>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</si>
  <si>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</si>
  <si>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</si>
  <si>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</si>
  <si>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</si>
  <si>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</si>
  <si>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</si>
  <si>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</si>
  <si>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</si>
  <si>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</si>
  <si>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</si>
  <si>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</si>
  <si>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</si>
  <si>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</si>
  <si>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</si>
  <si>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</si>
  <si>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</si>
  <si>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</si>
  <si>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</si>
  <si>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</si>
  <si>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</si>
  <si>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</si>
  <si>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</si>
  <si>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</si>
  <si>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</si>
  <si>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</si>
  <si>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</si>
  <si>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</si>
  <si>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</si>
  <si>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</si>
  <si>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</si>
  <si>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</si>
  <si>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</si>
  <si>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</si>
  <si>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</si>
  <si>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</si>
  <si>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</si>
  <si>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</si>
  <si>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</si>
  <si>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</si>
  <si>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</si>
  <si>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</si>
  <si>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</si>
  <si>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</si>
  <si>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</si>
  <si>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</si>
  <si>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</si>
  <si>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</si>
  <si>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</si>
  <si>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</si>
  <si>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</si>
  <si>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</si>
  <si>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</si>
  <si>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</si>
  <si>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</si>
  <si>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</si>
  <si>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</si>
  <si>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</si>
  <si>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</si>
  <si>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</si>
  <si>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</si>
  <si>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</si>
  <si>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</si>
  <si>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</si>
  <si>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</si>
  <si>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</si>
  <si>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</si>
  <si>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</si>
  <si>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</si>
  <si>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</si>
  <si>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</si>
  <si>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</si>
  <si>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</si>
  <si>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</si>
  <si>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</si>
  <si>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</si>
  <si>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</si>
  <si>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</si>
  <si>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</si>
  <si>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</si>
  <si>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</si>
  <si>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</si>
  <si>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</si>
  <si>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</si>
  <si>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</si>
  <si>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</si>
  <si>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</si>
  <si>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</si>
  <si>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</si>
  <si>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</si>
  <si>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</si>
  <si>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</si>
  <si>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</si>
  <si>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</si>
  <si>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</si>
  <si>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</si>
  <si>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</si>
  <si>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</si>
  <si>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</si>
  <si>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</si>
  <si>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</si>
  <si>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</si>
  <si>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</si>
  <si>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</si>
  <si>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</si>
  <si>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</si>
  <si>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</si>
  <si>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</si>
  <si>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</si>
  <si>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</si>
  <si>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</si>
  <si>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</si>
  <si>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</si>
  <si>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</si>
  <si>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</si>
  <si>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</si>
  <si>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</si>
  <si>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</si>
  <si>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</si>
  <si>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</si>
  <si>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</si>
  <si>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</si>
  <si>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</si>
  <si>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</si>
  <si>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</si>
  <si>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</si>
  <si>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</si>
  <si>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</si>
  <si>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</si>
  <si>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</si>
  <si>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</si>
  <si>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</si>
  <si>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</si>
  <si>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</si>
  <si>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</si>
  <si>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</si>
  <si>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</si>
  <si>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</si>
  <si>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</si>
  <si>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</si>
  <si>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</si>
  <si>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</si>
  <si>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</si>
  <si>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</si>
  <si>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</si>
  <si>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</si>
  <si>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</si>
  <si>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</si>
  <si>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</si>
  <si>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</si>
  <si>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</si>
  <si>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</si>
  <si>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</si>
  <si>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</si>
  <si>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</si>
  <si>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</si>
  <si>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</si>
  <si>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</si>
  <si>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</si>
  <si>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</si>
  <si>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</si>
  <si>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</si>
  <si>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</si>
  <si>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</si>
  <si>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</si>
  <si>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</si>
  <si>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</si>
  <si>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</si>
  <si>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</si>
  <si>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</si>
  <si>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</si>
  <si>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</si>
  <si>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</si>
  <si>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</si>
  <si>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</si>
  <si>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</si>
  <si>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</si>
  <si>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</si>
  <si>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</si>
  <si>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</si>
  <si>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</si>
  <si>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</si>
  <si>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</si>
  <si>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</si>
  <si>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</si>
  <si>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</si>
  <si>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</si>
  <si>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</si>
  <si>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</si>
  <si>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</si>
  <si>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</si>
  <si>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</si>
  <si>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</si>
  <si>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</si>
  <si>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</si>
  <si>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</si>
  <si>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</si>
  <si>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</si>
  <si>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</si>
  <si>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</si>
  <si>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</si>
  <si>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</si>
  <si>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</si>
  <si>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</si>
  <si>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</si>
  <si>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</si>
  <si>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</si>
  <si>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</si>
  <si>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</si>
  <si>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</si>
  <si>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</si>
  <si>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</si>
  <si>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</si>
  <si>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</si>
  <si>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</si>
  <si>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</si>
  <si>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</si>
  <si>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</si>
  <si>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</si>
  <si>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</si>
  <si>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</si>
  <si>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</si>
  <si>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</si>
  <si>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</si>
  <si>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</si>
  <si>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</si>
  <si>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</si>
  <si>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</si>
  <si>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</si>
  <si>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</si>
  <si>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</si>
  <si>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</si>
  <si>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</si>
  <si>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</si>
  <si>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</si>
  <si>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</si>
  <si>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</si>
  <si>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</si>
  <si>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</si>
  <si>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</si>
  <si>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</si>
  <si>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</si>
  <si>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</si>
  <si>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</si>
  <si>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</si>
  <si>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</si>
  <si>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</si>
  <si>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</si>
  <si>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</si>
  <si>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</si>
  <si>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</si>
  <si>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</si>
  <si>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</si>
  <si>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</si>
  <si>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</si>
  <si>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</si>
  <si>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</si>
  <si>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</si>
  <si>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</si>
  <si>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</si>
  <si>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</si>
  <si>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</si>
  <si>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</si>
  <si>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</si>
  <si>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</si>
  <si>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</si>
  <si>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</si>
  <si>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</si>
  <si>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</si>
  <si>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</si>
  <si>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</si>
  <si>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</si>
  <si>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</si>
  <si>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</si>
  <si>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</si>
  <si>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</si>
  <si>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</si>
  <si>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</si>
  <si>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</si>
  <si>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</si>
  <si>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</si>
  <si>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</si>
  <si>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</si>
  <si>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</si>
  <si>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</si>
  <si>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</si>
  <si>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</si>
  <si>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</si>
  <si>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</si>
  <si>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</si>
  <si>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</si>
  <si>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</si>
  <si>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</si>
  <si>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</si>
  <si>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</si>
  <si>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</si>
  <si>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</si>
  <si>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</si>
  <si>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</si>
  <si>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</si>
  <si>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</si>
  <si>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</si>
  <si>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</si>
  <si>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</si>
  <si>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</si>
  <si>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</si>
  <si>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</si>
  <si>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</si>
  <si>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</si>
  <si>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</si>
  <si>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</si>
  <si>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</si>
  <si>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</si>
  <si>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</si>
  <si>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</si>
  <si>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</si>
  <si>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</si>
  <si>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</si>
  <si>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</si>
  <si>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</si>
  <si>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</si>
  <si>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</si>
  <si>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</si>
  <si>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</si>
  <si>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</si>
  <si>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</si>
  <si>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</si>
  <si>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</si>
  <si>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</si>
  <si>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</si>
  <si>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</si>
  <si>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</si>
  <si>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</si>
  <si>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</si>
  <si>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</si>
  <si>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</si>
  <si>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</si>
  <si>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</si>
  <si>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</si>
  <si>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</si>
  <si>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</si>
  <si>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</si>
  <si>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</si>
  <si>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</si>
  <si>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</si>
  <si>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</si>
  <si>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</si>
  <si>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</si>
  <si>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</si>
  <si>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</si>
  <si>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</si>
  <si>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</si>
  <si>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</si>
  <si>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</si>
  <si>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</si>
  <si>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</si>
  <si>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</si>
  <si>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</si>
  <si>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</si>
  <si>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</si>
  <si>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</si>
  <si>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</si>
  <si>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</si>
  <si>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</si>
  <si>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</si>
  <si>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</si>
  <si>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</si>
  <si>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</si>
  <si>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</si>
  <si>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</si>
  <si>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</si>
  <si>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</si>
  <si>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</si>
  <si>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</si>
  <si>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</si>
  <si>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</si>
  <si>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</si>
  <si>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</si>
  <si>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</si>
  <si>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</si>
  <si>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</si>
  <si>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</si>
  <si>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</si>
  <si>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</si>
  <si>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</si>
  <si>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</si>
  <si>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</si>
  <si>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</si>
  <si>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</si>
  <si>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</si>
  <si>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</si>
  <si>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</si>
  <si>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</si>
  <si>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</si>
  <si>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</si>
  <si>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</si>
  <si>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</si>
  <si>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</si>
  <si>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</si>
  <si>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</si>
  <si>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</si>
  <si>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</si>
  <si>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</si>
  <si>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</si>
  <si>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</si>
  <si>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</si>
  <si>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</si>
  <si>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</si>
  <si>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</si>
  <si>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</si>
  <si>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</si>
  <si>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</si>
  <si>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</si>
  <si>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</si>
  <si>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</si>
  <si>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</si>
  <si>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</si>
  <si>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</si>
  <si>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</si>
  <si>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</si>
  <si>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</si>
  <si>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</si>
  <si>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</si>
  <si>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</si>
  <si>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</si>
  <si>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</si>
  <si>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</si>
  <si>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</si>
  <si>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</si>
  <si>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</si>
  <si>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</si>
  <si>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</si>
  <si>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</si>
  <si>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</si>
  <si>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</si>
  <si>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</si>
  <si>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</si>
  <si>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</si>
  <si>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</si>
  <si>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</si>
  <si>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</si>
  <si>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</si>
  <si>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</si>
  <si>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</si>
  <si>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</si>
  <si>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</si>
  <si>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</si>
  <si>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</si>
  <si>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</si>
  <si>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</si>
  <si>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</si>
  <si>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</si>
  <si>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</si>
  <si>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</si>
  <si>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</si>
  <si>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</si>
  <si>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</si>
  <si>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</si>
  <si>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</si>
  <si>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</si>
  <si>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</si>
  <si>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</si>
  <si>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</si>
  <si>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</si>
  <si>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</si>
  <si>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</si>
  <si>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</si>
  <si>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</si>
  <si>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</si>
  <si>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</si>
  <si>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</si>
  <si>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</si>
  <si>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</si>
  <si>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</si>
  <si>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</si>
  <si>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</si>
  <si>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</si>
  <si>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</si>
  <si>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</si>
  <si>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</si>
  <si>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</si>
  <si>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</si>
  <si>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</si>
  <si>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</si>
  <si>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</si>
  <si>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</si>
  <si>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</si>
  <si>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</si>
  <si>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</si>
  <si>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</si>
  <si>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</si>
  <si>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</si>
  <si>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</si>
  <si>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</si>
  <si>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</si>
  <si>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</si>
  <si>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</si>
  <si>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</si>
  <si>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</si>
  <si>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</si>
  <si>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</si>
  <si>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</si>
  <si>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</si>
  <si>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</si>
  <si>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</si>
  <si>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</si>
  <si>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</si>
  <si>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</si>
  <si>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</si>
  <si>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</si>
  <si>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</si>
  <si>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</si>
  <si>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</si>
  <si>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</si>
  <si>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</si>
  <si>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</si>
  <si>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</si>
  <si>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</si>
  <si>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</si>
  <si>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</si>
  <si>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</si>
  <si>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</si>
  <si>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</si>
  <si>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</si>
  <si>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</si>
  <si>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</si>
  <si>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</si>
  <si>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</si>
  <si>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</si>
  <si>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</si>
  <si>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</si>
  <si>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</si>
  <si>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</si>
  <si>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</si>
  <si>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</si>
  <si>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</si>
  <si>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</si>
  <si>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</si>
  <si>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</si>
  <si>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</si>
  <si>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</si>
  <si>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</si>
  <si>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</si>
  <si>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</si>
  <si>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</si>
  <si>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</si>
  <si>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</si>
  <si>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</si>
  <si>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</si>
  <si>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</si>
  <si>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</si>
  <si>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</si>
  <si>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</si>
  <si>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</si>
  <si>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</si>
  <si>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</si>
  <si>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</si>
  <si>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</si>
  <si>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</si>
  <si>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</si>
  <si>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</si>
  <si>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</si>
  <si>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</si>
  <si>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</si>
  <si>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</si>
  <si>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</si>
  <si>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</si>
  <si>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</si>
  <si>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</si>
  <si>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</si>
  <si>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</si>
  <si>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</si>
  <si>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</si>
  <si>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</si>
  <si>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</si>
  <si>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</si>
  <si>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</si>
  <si>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</si>
  <si>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</si>
  <si>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</si>
  <si>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</si>
  <si>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</si>
  <si>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</si>
  <si>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</si>
  <si>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</si>
  <si>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</si>
  <si>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</si>
  <si>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</si>
  <si>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</si>
  <si>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</si>
  <si>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</si>
  <si>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</si>
  <si>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</si>
  <si>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</si>
  <si>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</si>
  <si>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</si>
  <si>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</si>
  <si>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</si>
  <si>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</si>
  <si>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</si>
  <si>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</si>
  <si>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</si>
  <si>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</si>
  <si>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</si>
  <si>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</si>
  <si>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</si>
  <si>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</si>
  <si>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</si>
  <si>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</si>
  <si>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</si>
  <si>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</si>
  <si>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</si>
  <si>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</si>
  <si>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</si>
  <si>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</si>
  <si>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</si>
  <si>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</si>
  <si>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</si>
  <si>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</si>
  <si>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</si>
  <si>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</si>
  <si>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</si>
  <si>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</si>
  <si>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</si>
  <si>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</si>
  <si>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</si>
  <si>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</si>
  <si>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</si>
  <si>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</si>
  <si>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</si>
  <si>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</si>
  <si>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</si>
  <si>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</si>
  <si>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</si>
  <si>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</si>
  <si>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</si>
  <si>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</si>
  <si>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</si>
  <si>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</si>
  <si>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</si>
  <si>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</si>
  <si>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</si>
  <si>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</si>
  <si>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</si>
  <si>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</si>
  <si>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</si>
  <si>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</si>
  <si>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</si>
  <si>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</si>
  <si>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</si>
  <si>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</si>
  <si>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</si>
  <si>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</si>
  <si>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</si>
  <si>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</si>
  <si>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</si>
  <si>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</si>
  <si>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</si>
  <si>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</si>
  <si>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</si>
  <si>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</si>
  <si>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</si>
  <si>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</si>
  <si>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</si>
  <si>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</si>
  <si>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</si>
  <si>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</si>
  <si>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</si>
  <si>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</si>
  <si>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</si>
  <si>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</si>
  <si>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</si>
  <si>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</si>
  <si>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</si>
  <si>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</si>
  <si>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</si>
  <si>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</si>
  <si>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</si>
  <si>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</si>
  <si>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</si>
  <si>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</si>
  <si>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</si>
  <si>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</si>
  <si>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</si>
  <si>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</si>
  <si>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</si>
  <si>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</si>
  <si>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</si>
  <si>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</si>
  <si>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</si>
  <si>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</si>
  <si>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</si>
  <si>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</si>
  <si>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</si>
  <si>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</si>
  <si>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</si>
  <si>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</si>
  <si>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</si>
  <si>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</si>
  <si>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</si>
  <si>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</si>
  <si>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</si>
  <si>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</si>
  <si>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</si>
  <si>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</si>
  <si>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</si>
  <si>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</si>
  <si>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</si>
  <si>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</si>
  <si>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</si>
  <si>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</si>
  <si>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</si>
  <si>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</si>
  <si>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</si>
  <si>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</si>
  <si>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</si>
  <si>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</si>
  <si>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</si>
  <si>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</si>
  <si>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</si>
  <si>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</si>
  <si>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</si>
  <si>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</si>
  <si>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</si>
  <si>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</si>
  <si>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</si>
  <si>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</si>
  <si>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</si>
  <si>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</si>
  <si>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</si>
  <si>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</si>
  <si>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</si>
  <si>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</si>
  <si>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</si>
  <si>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</si>
  <si>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</si>
  <si>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</si>
  <si>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</si>
  <si>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</si>
  <si>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</si>
  <si>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</si>
  <si>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</si>
  <si>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</si>
  <si>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</si>
  <si>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</si>
  <si>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</si>
  <si>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</si>
  <si>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</si>
  <si>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</si>
  <si>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</si>
  <si>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</si>
  <si>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</si>
  <si>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</si>
  <si>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</si>
  <si>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</si>
  <si>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</si>
  <si>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</si>
  <si>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</si>
  <si>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</si>
  <si>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</si>
  <si>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</si>
  <si>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</si>
  <si>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</si>
  <si>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</si>
  <si>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</si>
  <si>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</si>
  <si>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</si>
  <si>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</si>
  <si>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</si>
  <si>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</si>
  <si>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</si>
  <si>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</si>
  <si>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</si>
  <si>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</si>
  <si>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</si>
  <si>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</si>
  <si>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</si>
  <si>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</si>
  <si>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</si>
  <si>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</si>
  <si>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</si>
  <si>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</si>
  <si>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</si>
  <si>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</si>
  <si>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</si>
  <si>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</si>
  <si>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</si>
  <si>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</si>
  <si>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</si>
  <si>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</si>
  <si>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</si>
  <si>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</si>
  <si>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</si>
  <si>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</si>
  <si>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</si>
  <si>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</si>
  <si>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</si>
  <si>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</si>
  <si>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</si>
  <si>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</si>
  <si>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</si>
  <si>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</si>
  <si>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</si>
  <si>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</si>
  <si>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</si>
  <si>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</si>
  <si>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</si>
  <si>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</si>
  <si>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</si>
  <si>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</si>
  <si>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</si>
  <si>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</si>
  <si>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</si>
  <si>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</si>
  <si>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</si>
  <si>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</si>
  <si>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</si>
  <si>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</si>
  <si>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</si>
  <si>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</si>
  <si>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</si>
  <si>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</si>
  <si>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</si>
  <si>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</si>
  <si>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</si>
  <si>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</si>
  <si>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</si>
  <si>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</si>
  <si>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</si>
  <si>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</si>
  <si>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</si>
  <si>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</si>
  <si>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</si>
  <si>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</si>
  <si>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</si>
  <si>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</si>
  <si>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</si>
  <si>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</si>
  <si>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</si>
  <si>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</si>
  <si>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</si>
  <si>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</si>
  <si>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</si>
  <si>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</si>
  <si>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</si>
  <si>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</si>
  <si>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</si>
  <si>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</si>
  <si>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</si>
  <si>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</si>
  <si>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</si>
  <si>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</si>
  <si>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</si>
  <si>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</si>
  <si>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</si>
  <si>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</si>
  <si>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</si>
  <si>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</si>
  <si>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</si>
  <si>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</si>
  <si>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</si>
  <si>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</si>
  <si>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</si>
  <si>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</si>
  <si>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</si>
  <si>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</si>
  <si>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</si>
  <si>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</si>
  <si>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</si>
  <si>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</si>
  <si>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</si>
  <si>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</si>
  <si>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</si>
  <si>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</si>
  <si>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</si>
  <si>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</si>
  <si>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</si>
  <si>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</si>
  <si>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</si>
  <si>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</si>
  <si>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</si>
  <si>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</si>
  <si>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</si>
  <si>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</si>
  <si>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</si>
  <si>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</si>
  <si>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</si>
  <si>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</si>
  <si>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</si>
  <si>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</si>
  <si>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</si>
  <si>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</si>
  <si>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</si>
  <si>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</si>
  <si>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</si>
  <si>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</si>
  <si>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</si>
  <si>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</si>
  <si>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</si>
  <si>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</si>
  <si>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</si>
  <si>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</si>
  <si>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</si>
  <si>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</si>
  <si>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</si>
  <si>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</si>
  <si>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</si>
  <si>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</si>
  <si>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</si>
  <si>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</si>
  <si>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</si>
  <si>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</si>
  <si>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</si>
  <si>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</si>
  <si>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</si>
  <si>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</si>
  <si>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</si>
  <si>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</si>
  <si>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</si>
  <si>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</si>
  <si>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</si>
  <si>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</si>
  <si>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</si>
  <si>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</si>
  <si>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</si>
  <si>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</si>
  <si>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</si>
  <si>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</si>
  <si>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</si>
  <si>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</si>
  <si>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</si>
  <si>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</si>
  <si>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</si>
  <si>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</si>
  <si>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</si>
  <si>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</si>
  <si>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</si>
  <si>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</si>
  <si>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</si>
  <si>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</si>
  <si>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</si>
  <si>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</si>
  <si>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</si>
  <si>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</si>
  <si>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</si>
  <si>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</si>
  <si>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</si>
  <si>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</si>
  <si>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</si>
  <si>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</si>
  <si>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</si>
  <si>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</si>
  <si>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</si>
  <si>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</si>
  <si>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</si>
  <si>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</si>
  <si>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</si>
  <si>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</si>
  <si>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</si>
  <si>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</si>
  <si>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</si>
  <si>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</si>
  <si>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</si>
  <si>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</si>
  <si>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</si>
  <si>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</si>
  <si>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</si>
  <si>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</si>
  <si>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</si>
  <si>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</si>
  <si>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</si>
  <si>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</si>
  <si>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</si>
  <si>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</si>
  <si>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</si>
  <si>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</si>
  <si>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</si>
  <si>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</si>
  <si>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</si>
  <si>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</si>
  <si>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</si>
  <si>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</si>
  <si>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</si>
  <si>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</si>
  <si>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</si>
  <si>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</si>
  <si>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</si>
  <si>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</si>
  <si>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</si>
  <si>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</si>
  <si>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</si>
  <si>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</si>
  <si>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</si>
  <si>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</si>
  <si>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</si>
  <si>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</si>
  <si>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</si>
  <si>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</si>
  <si>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</si>
  <si>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</si>
  <si>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</si>
  <si>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</si>
  <si>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</si>
  <si>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</si>
  <si>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</si>
  <si>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</si>
  <si>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</si>
  <si>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</si>
  <si>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</si>
  <si>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</si>
  <si>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</si>
  <si>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</si>
  <si>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</si>
  <si>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</si>
  <si>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</si>
  <si>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</si>
  <si>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</si>
  <si>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</si>
  <si>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</si>
  <si>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</si>
  <si>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</si>
  <si>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</si>
  <si>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</si>
  <si>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</si>
  <si>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</si>
  <si>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</si>
  <si>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</si>
  <si>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</si>
  <si>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</si>
  <si>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</si>
  <si>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</si>
  <si>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</si>
  <si>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</si>
  <si>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</si>
  <si>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</si>
  <si>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</si>
  <si>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</si>
  <si>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</si>
  <si>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</si>
  <si>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</si>
  <si>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</si>
  <si>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</si>
  <si>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</si>
  <si>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</si>
  <si>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</si>
  <si>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</si>
  <si>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</si>
  <si>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</si>
  <si>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</si>
  <si>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</si>
  <si>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</si>
  <si>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</si>
  <si>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</si>
  <si>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</si>
  <si>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</si>
  <si>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</si>
  <si>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</si>
  <si>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</si>
  <si>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</si>
  <si>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</si>
  <si>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</si>
  <si>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</si>
  <si>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</si>
  <si>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</si>
  <si>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</si>
  <si>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</si>
  <si>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</si>
  <si>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</si>
  <si>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</si>
  <si>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</si>
  <si>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</si>
  <si>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</si>
  <si>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</si>
  <si>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</si>
  <si>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</si>
  <si>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</si>
  <si>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</si>
  <si>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</si>
  <si>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</si>
  <si>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</si>
  <si>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</si>
  <si>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</si>
  <si>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</si>
  <si>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</si>
  <si>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</si>
  <si>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</si>
  <si>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</si>
  <si>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</si>
  <si>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</si>
  <si>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</si>
  <si>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</si>
  <si>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</si>
  <si>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</si>
  <si>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</si>
  <si>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</si>
  <si>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</si>
  <si>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</si>
  <si>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</si>
  <si>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</si>
  <si>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</si>
  <si>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</si>
  <si>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</si>
  <si>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</si>
  <si>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</si>
  <si>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</si>
  <si>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</si>
  <si>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</si>
  <si>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</si>
  <si>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</si>
  <si>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</si>
  <si>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</si>
  <si>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</si>
  <si>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</si>
  <si>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</si>
  <si>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</si>
  <si>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</si>
  <si>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</si>
  <si>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</si>
  <si>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</si>
  <si>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</si>
  <si>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</si>
  <si>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</si>
  <si>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</si>
  <si>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</si>
  <si>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</si>
  <si>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</si>
  <si>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</si>
  <si>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</si>
  <si>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</si>
  <si>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</si>
  <si>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</si>
  <si>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</si>
  <si>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</si>
  <si>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</si>
  <si>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</si>
  <si>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</si>
  <si>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</si>
  <si>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</si>
  <si>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</si>
  <si>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</si>
  <si>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</si>
  <si>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</si>
  <si>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</si>
  <si>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</si>
  <si>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</si>
  <si>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</si>
  <si>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</si>
  <si>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</si>
  <si>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</si>
  <si>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</si>
  <si>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</si>
  <si>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</si>
  <si>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</si>
  <si>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</si>
  <si>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</si>
  <si>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</si>
  <si>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</si>
  <si>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</si>
  <si>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</si>
  <si>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</si>
  <si>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</si>
  <si>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</si>
  <si>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</si>
  <si>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</si>
  <si>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</si>
  <si>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</si>
  <si>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</si>
  <si>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</si>
  <si>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</si>
  <si>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</si>
  <si>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</si>
  <si>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</si>
  <si>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</si>
  <si>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</si>
  <si>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</si>
  <si>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</si>
  <si>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</si>
  <si>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</si>
  <si>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</si>
  <si>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</si>
  <si>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</si>
  <si>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</si>
  <si>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</si>
  <si>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</si>
  <si>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</si>
  <si>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</si>
  <si>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</si>
  <si>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</si>
  <si>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</si>
  <si>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</si>
  <si>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</si>
  <si>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</si>
  <si>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</si>
  <si>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</si>
  <si>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</si>
  <si>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</si>
  <si>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</si>
  <si>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</si>
  <si>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</si>
  <si>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</si>
  <si>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</si>
  <si>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</si>
  <si>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</si>
  <si>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</si>
  <si>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</si>
  <si>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</si>
  <si>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</si>
  <si>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</si>
  <si>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</si>
  <si>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</si>
  <si>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</si>
  <si>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</si>
  <si>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</si>
  <si>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</si>
  <si>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</si>
  <si>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</si>
  <si>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</si>
  <si>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</si>
  <si>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</si>
  <si>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</si>
  <si>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</si>
  <si>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</si>
  <si>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</si>
  <si>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</si>
  <si>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</si>
  <si>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</si>
  <si>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</si>
  <si>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</si>
  <si>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</si>
  <si>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</si>
  <si>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</si>
  <si>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</si>
  <si>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</si>
  <si>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</si>
  <si>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</si>
  <si>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</si>
  <si>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</si>
  <si>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</si>
  <si>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</si>
  <si>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</si>
  <si>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</si>
  <si>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</si>
  <si>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</si>
  <si>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</si>
  <si>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</si>
  <si>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</si>
  <si>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</si>
  <si>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</si>
  <si>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</si>
  <si>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</si>
  <si>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</si>
  <si>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</si>
  <si>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</si>
  <si>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</si>
  <si>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</si>
  <si>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</si>
  <si>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</si>
  <si>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</si>
  <si>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</si>
  <si>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</si>
  <si>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</si>
  <si>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</si>
  <si>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</si>
  <si>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</si>
  <si>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</si>
  <si>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</si>
  <si>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</si>
  <si>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</si>
  <si>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</si>
  <si>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</si>
  <si>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</si>
  <si>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</si>
  <si>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</si>
  <si>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</si>
  <si>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</si>
  <si>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</si>
  <si>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</si>
  <si>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</si>
  <si>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</si>
  <si>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</si>
  <si>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</si>
  <si>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</si>
  <si>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</si>
  <si>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</si>
  <si>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</si>
  <si>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</si>
  <si>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</si>
  <si>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</si>
  <si>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</si>
  <si>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</si>
  <si>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</si>
  <si>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</si>
  <si>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</si>
  <si>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</si>
  <si>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</si>
  <si>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</si>
  <si>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</si>
  <si>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</si>
  <si>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</si>
  <si>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</si>
  <si>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</si>
  <si>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</si>
  <si>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</si>
  <si>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</si>
  <si>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</si>
  <si>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</si>
  <si>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</si>
  <si>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</si>
  <si>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</si>
  <si>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</si>
  <si>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</si>
  <si>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</si>
  <si>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</si>
  <si>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</si>
  <si>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</si>
  <si>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</si>
  <si>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</si>
  <si>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</si>
  <si>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</si>
  <si>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</si>
  <si>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</si>
  <si>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</si>
  <si>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</si>
  <si>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</si>
  <si>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</si>
  <si>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</si>
  <si>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</si>
  <si>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</si>
  <si>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</si>
  <si>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</si>
  <si>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</si>
  <si>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</si>
  <si>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</si>
  <si>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</si>
  <si>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</si>
  <si>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</si>
  <si>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</si>
  <si>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</si>
  <si>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</si>
  <si>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</si>
  <si>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</si>
  <si>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</si>
  <si>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</si>
  <si>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</si>
  <si>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</si>
  <si>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</si>
  <si>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</si>
  <si>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</si>
  <si>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</si>
  <si>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</si>
  <si>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</si>
  <si>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</si>
  <si>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</si>
  <si>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</si>
  <si>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</si>
  <si>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</si>
  <si>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</si>
  <si>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</si>
  <si>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</si>
  <si>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</si>
  <si>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</si>
  <si>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</si>
  <si>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</si>
  <si>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</si>
  <si>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</si>
  <si>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</si>
  <si>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</si>
  <si>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</si>
  <si>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</si>
  <si>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</si>
  <si>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</si>
  <si>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</si>
  <si>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</si>
  <si>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</si>
  <si>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</si>
  <si>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</si>
  <si>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</si>
  <si>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</si>
  <si>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</si>
  <si>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</si>
  <si>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</si>
  <si>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</si>
  <si>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</si>
  <si>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</si>
  <si>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</si>
  <si>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</si>
  <si>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</si>
  <si>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</si>
  <si>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</si>
  <si>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</si>
  <si>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</si>
  <si>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</si>
  <si>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</si>
  <si>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</si>
  <si>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</si>
  <si>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</si>
  <si>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</si>
  <si>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</si>
  <si>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</si>
  <si>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</si>
  <si>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</si>
  <si>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</si>
  <si>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</si>
  <si>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</si>
  <si>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</si>
  <si>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</si>
  <si>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</si>
  <si>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</si>
  <si>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</si>
  <si>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</si>
  <si>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</si>
  <si>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</si>
  <si>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</si>
  <si>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</si>
  <si>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</si>
  <si>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</si>
  <si>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</si>
  <si>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</si>
  <si>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</si>
  <si>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</si>
  <si>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</si>
  <si>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</si>
  <si>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</si>
  <si>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</si>
  <si>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</si>
  <si>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</si>
  <si>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</si>
  <si>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</si>
  <si>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</si>
  <si>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</si>
  <si>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</si>
  <si>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</si>
  <si>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</si>
  <si>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</si>
  <si>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</si>
  <si>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</si>
  <si>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</si>
  <si>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</si>
  <si>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</si>
  <si>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</si>
  <si>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</si>
  <si>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</si>
  <si>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</si>
  <si>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</si>
  <si>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</si>
  <si>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</si>
  <si>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</si>
  <si>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</si>
  <si>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</si>
  <si>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</si>
  <si>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</si>
  <si>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</si>
  <si>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</si>
  <si>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</si>
  <si>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</si>
  <si>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</si>
  <si>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</si>
  <si>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</si>
  <si>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</si>
  <si>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</si>
  <si>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</si>
  <si>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</si>
  <si>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</si>
  <si>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</si>
  <si>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</si>
  <si>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</si>
  <si>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</si>
  <si>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</si>
  <si>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</si>
  <si>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</si>
  <si>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</si>
  <si>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</si>
  <si>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</si>
  <si>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</si>
  <si>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</si>
  <si>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</si>
  <si>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</si>
  <si>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</si>
  <si>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</si>
  <si>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</si>
  <si>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</si>
  <si>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</si>
  <si>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</si>
  <si>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</si>
  <si>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</si>
  <si>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</si>
  <si>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</si>
  <si>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</si>
  <si>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</si>
  <si>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</si>
  <si>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</si>
  <si>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</si>
  <si>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</si>
  <si>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</si>
  <si>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</si>
  <si>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</si>
  <si>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</si>
  <si>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</si>
  <si>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</si>
  <si>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</si>
  <si>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</si>
  <si>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</si>
  <si>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</si>
  <si>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1400-1450</t>
  </si>
  <si>
    <t>935-945</t>
  </si>
  <si>
    <t>1030-1070</t>
  </si>
  <si>
    <t>1080-1120</t>
  </si>
  <si>
    <t>Part Profit of Rs.40/-</t>
  </si>
  <si>
    <t>394-398</t>
  </si>
  <si>
    <t>440-450</t>
  </si>
  <si>
    <t xml:space="preserve">CUMMINSIND </t>
  </si>
  <si>
    <t>Net Gain / Loss  %</t>
  </si>
  <si>
    <t>All charges</t>
  </si>
  <si>
    <t>80-84</t>
  </si>
  <si>
    <t>17000-17060</t>
  </si>
  <si>
    <t>18500-19000</t>
  </si>
  <si>
    <t>244-249</t>
  </si>
  <si>
    <t>*</t>
  </si>
  <si>
    <t>Loss of Rs.4.25/-</t>
  </si>
  <si>
    <t>575-580</t>
  </si>
  <si>
    <t>244-246</t>
  </si>
  <si>
    <t>Buy&lt;&gt;</t>
  </si>
  <si>
    <t>446-447</t>
  </si>
  <si>
    <t>Part Profit of Rs.48/-</t>
  </si>
  <si>
    <t>640-642</t>
  </si>
  <si>
    <t>670-675</t>
  </si>
  <si>
    <t>AMBUJACEM AUG FUT</t>
  </si>
  <si>
    <t>409-411</t>
  </si>
  <si>
    <t xml:space="preserve"> ITC 210 CE AUG</t>
  </si>
  <si>
    <t>2.1-2.3</t>
  </si>
  <si>
    <t>PRISMMEDI</t>
  </si>
  <si>
    <t>MANISH NITIN THAKUR</t>
  </si>
  <si>
    <t>GRAVITON RESEARCH CAPITAL LLP</t>
  </si>
  <si>
    <t>TOWER RESEARCH CAPITAL MARKETS INDIA PRIVATE LIMITED</t>
  </si>
  <si>
    <t>REFEX-RE</t>
  </si>
  <si>
    <t>REFEX INDUSTRIES RE</t>
  </si>
  <si>
    <t>Loss of Rs.1.25/-</t>
  </si>
  <si>
    <t>-4.25</t>
  </si>
  <si>
    <t>550-552</t>
  </si>
  <si>
    <t>730-735</t>
  </si>
  <si>
    <t>Profit of Rs.12/-</t>
  </si>
  <si>
    <t xml:space="preserve">TCS </t>
  </si>
  <si>
    <t>2245-2250</t>
  </si>
  <si>
    <t>998-1004</t>
  </si>
  <si>
    <t>1050-1060</t>
  </si>
  <si>
    <t>517-523</t>
  </si>
  <si>
    <t>580-600</t>
  </si>
  <si>
    <t xml:space="preserve">Retail Research Technical Calls &amp; Fundamental Performance Report for the month of Aug-2020 </t>
  </si>
  <si>
    <t>AKM</t>
  </si>
  <si>
    <t>NIDHI BANSAL</t>
  </si>
  <si>
    <t>RADHEY KISHAN</t>
  </si>
  <si>
    <t>HOLLY ENTERPRISES PRIVATE LIMITED</t>
  </si>
  <si>
    <t>KRITI SURI</t>
  </si>
  <si>
    <t>MUNCHENER RUCKVERSICHERUNGS-GESELLSCHAFT AKTIENGESELLSCHAFT IN MUNCHEN</t>
  </si>
  <si>
    <t>AREYDRG</t>
  </si>
  <si>
    <t>YUGA DOSHI</t>
  </si>
  <si>
    <t>ASHARI</t>
  </si>
  <si>
    <t>SAFALPADAMKUMARAJMERA</t>
  </si>
  <si>
    <t>BHANUDAS NARAYAN SONAWANE</t>
  </si>
  <si>
    <t>BANDHAN FINANCIAL HOLDINGS LIMITED</t>
  </si>
  <si>
    <t>MORGAN STANLEY ASIA SINGAPORE PTE</t>
  </si>
  <si>
    <t>CAMAS INVESTMENTS PTE LIMITED</t>
  </si>
  <si>
    <t>BANDHAN EMPLOYEES WELFARE TRUST</t>
  </si>
  <si>
    <t>MARWADI SHARES AND FINANCE LIMITED</t>
  </si>
  <si>
    <t>CALADIUM INVESTMENT PTE LTD</t>
  </si>
  <si>
    <t>COPTHALL MAURITIUS INVESTMENT LIMITED</t>
  </si>
  <si>
    <t>SOCIETE GENERALE</t>
  </si>
  <si>
    <t>CREDIT SUISSE SINGAPORE LIMITED (ODI)</t>
  </si>
  <si>
    <t>SOCIETE GENERALE - ODI</t>
  </si>
  <si>
    <t>IFL</t>
  </si>
  <si>
    <t>INDIA FINSEC LIMITED</t>
  </si>
  <si>
    <t>KFL</t>
  </si>
  <si>
    <t>JAINAM UDAY SHAH</t>
  </si>
  <si>
    <t>UDAY R SHAH HUF</t>
  </si>
  <si>
    <t>SANJOYOG TRADE-LINK PRIVATE LIMITED</t>
  </si>
  <si>
    <t>MAKERSL</t>
  </si>
  <si>
    <t>GUTTIKONDA VARA LAKSHMI</t>
  </si>
  <si>
    <t>RICHIRICH</t>
  </si>
  <si>
    <t>DHAVAL VINODBHAI GADANI</t>
  </si>
  <si>
    <t>ANURUDHKUMAR BARELAL YADAV</t>
  </si>
  <si>
    <t>ROXY</t>
  </si>
  <si>
    <t>JYOTIKA DEEPAK SHENOY</t>
  </si>
  <si>
    <t>Laurus Labs Limited</t>
  </si>
  <si>
    <t>Lincoln Pharma Ltd</t>
  </si>
  <si>
    <t>AMBE SECURITIES PRIVATE LIMITED</t>
  </si>
  <si>
    <t>ARYA REENA</t>
  </si>
  <si>
    <t>Tata Motors Limited</t>
  </si>
  <si>
    <t>Vimta Labs Limited</t>
  </si>
  <si>
    <t>ASHWIN STOCKS AND INVESTMENT PRIVATE LIMITED</t>
  </si>
  <si>
    <t>Balaxi Ventures Ltd</t>
  </si>
  <si>
    <t>AMOL ANAND MANTRI</t>
  </si>
  <si>
    <t>TV18 BROADCAST LIMITED</t>
  </si>
  <si>
    <t>NISHA JAIN</t>
  </si>
  <si>
    <t>PRADEEP KUMAR JAIN</t>
  </si>
  <si>
    <t>Xelpmoc Design</t>
  </si>
  <si>
    <t>UNIVERSITY OF NOTRE DAME DU LAC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</si>
</sst>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36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 applyProtection="1">
      <alignment horizontal="center" vertical="center" wrapText="1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47" fillId="58" borderId="37" xfId="0" applyFont="1" applyFill="1" applyBorder="1" applyAlignment="1">
      <alignment horizontal="center" vertical="top"/>
    </xf>
    <xf numFmtId="0" fontId="6" fillId="58" borderId="37" xfId="0" applyFont="1" applyFill="1" applyBorder="1"/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0" fontId="0" fillId="0" borderId="37" xfId="0" applyFont="1" applyBorder="1"/>
    <xf numFmtId="164" fontId="0" fillId="49" borderId="37" xfId="0" applyNumberForma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1" fontId="7" fillId="58" borderId="5" xfId="0" applyNumberFormat="1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47" fillId="2" borderId="3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58" borderId="37" xfId="0" applyFont="1" applyFill="1" applyBorder="1" applyAlignment="1">
      <alignment horizontal="center"/>
    </xf>
    <xf numFmtId="49" fontId="7" fillId="58" borderId="37" xfId="0" applyNumberFormat="1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49" fontId="8" fillId="58" borderId="37" xfId="0" applyNumberFormat="1" applyFont="1" applyFill="1" applyBorder="1" applyAlignment="1">
      <alignment horizontal="center" vertical="center"/>
    </xf>
    <xf numFmtId="0" fontId="47" fillId="0" borderId="37" xfId="0" applyFont="1" applyBorder="1" applyAlignment="1">
      <alignment horizontal="center"/>
    </xf>
    <xf numFmtId="0" fontId="0" fillId="60" borderId="37" xfId="0" applyFill="1" applyBorder="1"/>
    <xf numFmtId="0" fontId="47" fillId="60" borderId="37" xfId="0" applyFont="1" applyFill="1" applyBorder="1" applyAlignment="1">
      <alignment horizontal="center"/>
    </xf>
    <xf numFmtId="0" fontId="0" fillId="49" borderId="37" xfId="0" applyNumberFormat="1" applyFill="1" applyBorder="1" applyAlignment="1">
      <alignment horizontal="center" vertical="center"/>
    </xf>
    <xf numFmtId="43" fontId="6" fillId="49" borderId="37" xfId="160" applyFont="1" applyFill="1" applyBorder="1"/>
    <xf numFmtId="43" fontId="8" fillId="49" borderId="37" xfId="160" applyFont="1" applyFill="1" applyBorder="1" applyAlignment="1">
      <alignment horizontal="left" vertical="center"/>
    </xf>
    <xf numFmtId="43" fontId="47" fillId="49" borderId="37" xfId="160" applyFont="1" applyFill="1" applyBorder="1" applyAlignment="1">
      <alignment horizontal="center" vertical="top"/>
    </xf>
    <xf numFmtId="0" fontId="0" fillId="49" borderId="37" xfId="0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top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2" fontId="7" fillId="60" borderId="5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153</xdr:row>
      <xdr:rowOff>56589</xdr:rowOff>
    </xdr:from>
    <xdr:to>
      <xdr:col>11</xdr:col>
      <xdr:colOff>368674</xdr:colOff>
      <xdr:row>167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23" sqref="B23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44047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56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4" sqref="P14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44047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24" t="s">
        <v>16</v>
      </c>
      <c r="B9" s="526" t="s">
        <v>17</v>
      </c>
      <c r="C9" s="526" t="s">
        <v>18</v>
      </c>
      <c r="D9" s="274" t="s">
        <v>19</v>
      </c>
      <c r="E9" s="274" t="s">
        <v>20</v>
      </c>
      <c r="F9" s="521" t="s">
        <v>21</v>
      </c>
      <c r="G9" s="522"/>
      <c r="H9" s="523"/>
      <c r="I9" s="521" t="s">
        <v>22</v>
      </c>
      <c r="J9" s="522"/>
      <c r="K9" s="523"/>
      <c r="L9" s="274"/>
      <c r="M9" s="281"/>
      <c r="N9" s="281"/>
      <c r="O9" s="281"/>
    </row>
    <row r="10" spans="1:15" ht="59.25" customHeight="1">
      <c r="A10" s="525"/>
      <c r="B10" s="527" t="s">
        <v>17</v>
      </c>
      <c r="C10" s="527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1" t="s">
        <v>34</v>
      </c>
      <c r="C11" s="277" t="s">
        <v>35</v>
      </c>
      <c r="D11" s="303">
        <v>21165.9</v>
      </c>
      <c r="E11" s="303">
        <v>21266.983333333334</v>
      </c>
      <c r="F11" s="315">
        <v>20984.266666666666</v>
      </c>
      <c r="G11" s="315">
        <v>20802.633333333331</v>
      </c>
      <c r="H11" s="315">
        <v>20519.916666666664</v>
      </c>
      <c r="I11" s="315">
        <v>21448.616666666669</v>
      </c>
      <c r="J11" s="315">
        <v>21731.333333333336</v>
      </c>
      <c r="K11" s="315">
        <v>21912.966666666671</v>
      </c>
      <c r="L11" s="302">
        <v>21549.7</v>
      </c>
      <c r="M11" s="302">
        <v>21085.35</v>
      </c>
      <c r="N11" s="319">
        <v>1615875</v>
      </c>
      <c r="O11" s="320">
        <v>0.14523902335305999</v>
      </c>
    </row>
    <row r="12" spans="1:15" ht="15">
      <c r="A12" s="277">
        <v>2</v>
      </c>
      <c r="B12" s="391" t="s">
        <v>34</v>
      </c>
      <c r="C12" s="277" t="s">
        <v>36</v>
      </c>
      <c r="D12" s="316">
        <v>10913.4</v>
      </c>
      <c r="E12" s="316">
        <v>10941.933333333334</v>
      </c>
      <c r="F12" s="317">
        <v>10854.866666666669</v>
      </c>
      <c r="G12" s="317">
        <v>10796.333333333334</v>
      </c>
      <c r="H12" s="317">
        <v>10709.266666666668</v>
      </c>
      <c r="I12" s="317">
        <v>11000.466666666669</v>
      </c>
      <c r="J12" s="317">
        <v>11087.533333333335</v>
      </c>
      <c r="K12" s="317">
        <v>11146.066666666669</v>
      </c>
      <c r="L12" s="304">
        <v>11029</v>
      </c>
      <c r="M12" s="304">
        <v>10883.4</v>
      </c>
      <c r="N12" s="319">
        <v>10979175</v>
      </c>
      <c r="O12" s="320">
        <v>-6.8319357377405084E-3</v>
      </c>
    </row>
    <row r="13" spans="1:15" ht="15">
      <c r="A13" s="277">
        <v>3</v>
      </c>
      <c r="B13" s="391" t="s">
        <v>37</v>
      </c>
      <c r="C13" s="277" t="s">
        <v>38</v>
      </c>
      <c r="D13" s="316">
        <v>1419.85</v>
      </c>
      <c r="E13" s="316">
        <v>1429.3333333333333</v>
      </c>
      <c r="F13" s="317">
        <v>1403.6666666666665</v>
      </c>
      <c r="G13" s="317">
        <v>1387.4833333333333</v>
      </c>
      <c r="H13" s="317">
        <v>1361.8166666666666</v>
      </c>
      <c r="I13" s="317">
        <v>1445.5166666666664</v>
      </c>
      <c r="J13" s="317">
        <v>1471.1833333333329</v>
      </c>
      <c r="K13" s="317">
        <v>1487.3666666666663</v>
      </c>
      <c r="L13" s="304">
        <v>1455</v>
      </c>
      <c r="M13" s="304">
        <v>1413.15</v>
      </c>
      <c r="N13" s="319">
        <v>2398000</v>
      </c>
      <c r="O13" s="320">
        <v>1.1387600168705188E-2</v>
      </c>
    </row>
    <row r="14" spans="1:15" ht="15">
      <c r="A14" s="277">
        <v>4</v>
      </c>
      <c r="B14" s="391" t="s">
        <v>39</v>
      </c>
      <c r="C14" s="277" t="s">
        <v>40</v>
      </c>
      <c r="D14" s="316">
        <v>172.9</v>
      </c>
      <c r="E14" s="316">
        <v>174.86666666666665</v>
      </c>
      <c r="F14" s="317">
        <v>170.23333333333329</v>
      </c>
      <c r="G14" s="317">
        <v>167.56666666666663</v>
      </c>
      <c r="H14" s="317">
        <v>162.93333333333328</v>
      </c>
      <c r="I14" s="317">
        <v>177.5333333333333</v>
      </c>
      <c r="J14" s="317">
        <v>182.16666666666669</v>
      </c>
      <c r="K14" s="317">
        <v>184.83333333333331</v>
      </c>
      <c r="L14" s="304">
        <v>179.5</v>
      </c>
      <c r="M14" s="304">
        <v>172.2</v>
      </c>
      <c r="N14" s="319">
        <v>16460000</v>
      </c>
      <c r="O14" s="320">
        <v>3.158686387565806E-2</v>
      </c>
    </row>
    <row r="15" spans="1:15" ht="15">
      <c r="A15" s="277">
        <v>5</v>
      </c>
      <c r="B15" s="391" t="s">
        <v>39</v>
      </c>
      <c r="C15" s="277" t="s">
        <v>41</v>
      </c>
      <c r="D15" s="316">
        <v>313.14999999999998</v>
      </c>
      <c r="E15" s="316">
        <v>314.68333333333334</v>
      </c>
      <c r="F15" s="317">
        <v>308.9666666666667</v>
      </c>
      <c r="G15" s="317">
        <v>304.78333333333336</v>
      </c>
      <c r="H15" s="317">
        <v>299.06666666666672</v>
      </c>
      <c r="I15" s="317">
        <v>318.86666666666667</v>
      </c>
      <c r="J15" s="317">
        <v>324.58333333333326</v>
      </c>
      <c r="K15" s="317">
        <v>328.76666666666665</v>
      </c>
      <c r="L15" s="304">
        <v>320.39999999999998</v>
      </c>
      <c r="M15" s="304">
        <v>310.5</v>
      </c>
      <c r="N15" s="319">
        <v>31470000</v>
      </c>
      <c r="O15" s="320">
        <v>1.0110736639383727E-2</v>
      </c>
    </row>
    <row r="16" spans="1:15" ht="15">
      <c r="A16" s="277">
        <v>6</v>
      </c>
      <c r="B16" s="391" t="s">
        <v>44</v>
      </c>
      <c r="C16" s="277" t="s">
        <v>45</v>
      </c>
      <c r="D16" s="316">
        <v>713.15</v>
      </c>
      <c r="E16" s="316">
        <v>719.33333333333337</v>
      </c>
      <c r="F16" s="317">
        <v>704.9666666666667</v>
      </c>
      <c r="G16" s="317">
        <v>696.7833333333333</v>
      </c>
      <c r="H16" s="317">
        <v>682.41666666666663</v>
      </c>
      <c r="I16" s="317">
        <v>727.51666666666677</v>
      </c>
      <c r="J16" s="317">
        <v>741.88333333333333</v>
      </c>
      <c r="K16" s="317">
        <v>750.06666666666683</v>
      </c>
      <c r="L16" s="304">
        <v>733.7</v>
      </c>
      <c r="M16" s="304">
        <v>711.15</v>
      </c>
      <c r="N16" s="319">
        <v>1395000</v>
      </c>
      <c r="O16" s="320">
        <v>4.4161676646706588E-2</v>
      </c>
    </row>
    <row r="17" spans="1:15" ht="15">
      <c r="A17" s="277">
        <v>7</v>
      </c>
      <c r="B17" s="391" t="s">
        <v>37</v>
      </c>
      <c r="C17" s="277" t="s">
        <v>46</v>
      </c>
      <c r="D17" s="316">
        <v>221.35</v>
      </c>
      <c r="E17" s="316">
        <v>221.88333333333335</v>
      </c>
      <c r="F17" s="317">
        <v>217.76666666666671</v>
      </c>
      <c r="G17" s="317">
        <v>214.18333333333337</v>
      </c>
      <c r="H17" s="317">
        <v>210.06666666666672</v>
      </c>
      <c r="I17" s="317">
        <v>225.4666666666667</v>
      </c>
      <c r="J17" s="317">
        <v>229.58333333333331</v>
      </c>
      <c r="K17" s="317">
        <v>233.16666666666669</v>
      </c>
      <c r="L17" s="304">
        <v>226</v>
      </c>
      <c r="M17" s="304">
        <v>218.3</v>
      </c>
      <c r="N17" s="319">
        <v>18651000</v>
      </c>
      <c r="O17" s="320">
        <v>-3.2222914072229138E-2</v>
      </c>
    </row>
    <row r="18" spans="1:15" ht="15">
      <c r="A18" s="277">
        <v>8</v>
      </c>
      <c r="B18" s="391" t="s">
        <v>39</v>
      </c>
      <c r="C18" s="277" t="s">
        <v>47</v>
      </c>
      <c r="D18" s="316">
        <v>1577.25</v>
      </c>
      <c r="E18" s="316">
        <v>1610.2166666666665</v>
      </c>
      <c r="F18" s="317">
        <v>1538.0333333333328</v>
      </c>
      <c r="G18" s="317">
        <v>1498.8166666666664</v>
      </c>
      <c r="H18" s="317">
        <v>1426.6333333333328</v>
      </c>
      <c r="I18" s="317">
        <v>1649.4333333333329</v>
      </c>
      <c r="J18" s="317">
        <v>1721.6166666666668</v>
      </c>
      <c r="K18" s="317">
        <v>1760.833333333333</v>
      </c>
      <c r="L18" s="304">
        <v>1682.4</v>
      </c>
      <c r="M18" s="304">
        <v>1571</v>
      </c>
      <c r="N18" s="319">
        <v>1125000</v>
      </c>
      <c r="O18" s="320">
        <v>-9.7472924187725629E-2</v>
      </c>
    </row>
    <row r="19" spans="1:15" ht="15">
      <c r="A19" s="277">
        <v>9</v>
      </c>
      <c r="B19" s="391" t="s">
        <v>44</v>
      </c>
      <c r="C19" s="277" t="s">
        <v>48</v>
      </c>
      <c r="D19" s="316">
        <v>108.65</v>
      </c>
      <c r="E19" s="316">
        <v>109.3</v>
      </c>
      <c r="F19" s="317">
        <v>107.35</v>
      </c>
      <c r="G19" s="317">
        <v>106.05</v>
      </c>
      <c r="H19" s="317">
        <v>104.1</v>
      </c>
      <c r="I19" s="317">
        <v>110.6</v>
      </c>
      <c r="J19" s="317">
        <v>112.55000000000001</v>
      </c>
      <c r="K19" s="317">
        <v>113.85</v>
      </c>
      <c r="L19" s="304">
        <v>111.25</v>
      </c>
      <c r="M19" s="304">
        <v>108</v>
      </c>
      <c r="N19" s="319">
        <v>11370000</v>
      </c>
      <c r="O19" s="320">
        <v>3.5304501323918801E-3</v>
      </c>
    </row>
    <row r="20" spans="1:15" ht="15">
      <c r="A20" s="277">
        <v>10</v>
      </c>
      <c r="B20" s="391" t="s">
        <v>44</v>
      </c>
      <c r="C20" s="277" t="s">
        <v>49</v>
      </c>
      <c r="D20" s="316">
        <v>49.45</v>
      </c>
      <c r="E20" s="316">
        <v>49.516666666666673</v>
      </c>
      <c r="F20" s="317">
        <v>48.283333333333346</v>
      </c>
      <c r="G20" s="317">
        <v>47.116666666666674</v>
      </c>
      <c r="H20" s="317">
        <v>45.883333333333347</v>
      </c>
      <c r="I20" s="317">
        <v>50.683333333333344</v>
      </c>
      <c r="J20" s="317">
        <v>51.916666666666679</v>
      </c>
      <c r="K20" s="317">
        <v>53.083333333333343</v>
      </c>
      <c r="L20" s="304">
        <v>50.75</v>
      </c>
      <c r="M20" s="304">
        <v>48.35</v>
      </c>
      <c r="N20" s="319">
        <v>43083000</v>
      </c>
      <c r="O20" s="320">
        <v>3.6820446177171326E-2</v>
      </c>
    </row>
    <row r="21" spans="1:15" ht="15">
      <c r="A21" s="277">
        <v>11</v>
      </c>
      <c r="B21" s="391" t="s">
        <v>50</v>
      </c>
      <c r="C21" s="277" t="s">
        <v>51</v>
      </c>
      <c r="D21" s="316">
        <v>1709.35</v>
      </c>
      <c r="E21" s="316">
        <v>1715.4666666666665</v>
      </c>
      <c r="F21" s="317">
        <v>1693.9833333333329</v>
      </c>
      <c r="G21" s="317">
        <v>1678.6166666666663</v>
      </c>
      <c r="H21" s="317">
        <v>1657.1333333333328</v>
      </c>
      <c r="I21" s="317">
        <v>1730.833333333333</v>
      </c>
      <c r="J21" s="317">
        <v>1752.3166666666666</v>
      </c>
      <c r="K21" s="317">
        <v>1767.6833333333332</v>
      </c>
      <c r="L21" s="304">
        <v>1736.95</v>
      </c>
      <c r="M21" s="304">
        <v>1700.1</v>
      </c>
      <c r="N21" s="319">
        <v>5668200</v>
      </c>
      <c r="O21" s="320">
        <v>2.6290059750135795E-2</v>
      </c>
    </row>
    <row r="22" spans="1:15" ht="15">
      <c r="A22" s="277">
        <v>12</v>
      </c>
      <c r="B22" s="391" t="s">
        <v>52</v>
      </c>
      <c r="C22" s="277" t="s">
        <v>53</v>
      </c>
      <c r="D22" s="316">
        <v>871.75</v>
      </c>
      <c r="E22" s="316">
        <v>875.4666666666667</v>
      </c>
      <c r="F22" s="317">
        <v>860.28333333333342</v>
      </c>
      <c r="G22" s="317">
        <v>848.81666666666672</v>
      </c>
      <c r="H22" s="317">
        <v>833.63333333333344</v>
      </c>
      <c r="I22" s="317">
        <v>886.93333333333339</v>
      </c>
      <c r="J22" s="317">
        <v>902.11666666666679</v>
      </c>
      <c r="K22" s="317">
        <v>913.58333333333337</v>
      </c>
      <c r="L22" s="304">
        <v>890.65</v>
      </c>
      <c r="M22" s="304">
        <v>864</v>
      </c>
      <c r="N22" s="319">
        <v>14721200</v>
      </c>
      <c r="O22" s="320">
        <v>1.9353677198667749E-2</v>
      </c>
    </row>
    <row r="23" spans="1:15" ht="15">
      <c r="A23" s="277">
        <v>13</v>
      </c>
      <c r="B23" s="391" t="s">
        <v>54</v>
      </c>
      <c r="C23" s="277" t="s">
        <v>55</v>
      </c>
      <c r="D23" s="316">
        <v>419.25</v>
      </c>
      <c r="E23" s="316">
        <v>423.3</v>
      </c>
      <c r="F23" s="317">
        <v>412.65000000000003</v>
      </c>
      <c r="G23" s="317">
        <v>406.05</v>
      </c>
      <c r="H23" s="317">
        <v>395.40000000000003</v>
      </c>
      <c r="I23" s="317">
        <v>429.90000000000003</v>
      </c>
      <c r="J23" s="317">
        <v>440.55</v>
      </c>
      <c r="K23" s="317">
        <v>447.15000000000003</v>
      </c>
      <c r="L23" s="304">
        <v>433.95</v>
      </c>
      <c r="M23" s="304">
        <v>416.7</v>
      </c>
      <c r="N23" s="319">
        <v>56856000</v>
      </c>
      <c r="O23" s="320">
        <v>2.9574740867902388E-2</v>
      </c>
    </row>
    <row r="24" spans="1:15" ht="15">
      <c r="A24" s="277">
        <v>14</v>
      </c>
      <c r="B24" s="391" t="s">
        <v>44</v>
      </c>
      <c r="C24" s="277" t="s">
        <v>56</v>
      </c>
      <c r="D24" s="316">
        <v>2932.75</v>
      </c>
      <c r="E24" s="316">
        <v>2977.7166666666667</v>
      </c>
      <c r="F24" s="317">
        <v>2881.0333333333333</v>
      </c>
      <c r="G24" s="317">
        <v>2829.3166666666666</v>
      </c>
      <c r="H24" s="317">
        <v>2732.6333333333332</v>
      </c>
      <c r="I24" s="317">
        <v>3029.4333333333334</v>
      </c>
      <c r="J24" s="317">
        <v>3126.1166666666668</v>
      </c>
      <c r="K24" s="317">
        <v>3177.8333333333335</v>
      </c>
      <c r="L24" s="304">
        <v>3074.4</v>
      </c>
      <c r="M24" s="304">
        <v>2926</v>
      </c>
      <c r="N24" s="319">
        <v>1496000</v>
      </c>
      <c r="O24" s="320">
        <v>2.0812009553053564E-2</v>
      </c>
    </row>
    <row r="25" spans="1:15" ht="15">
      <c r="A25" s="277">
        <v>15</v>
      </c>
      <c r="B25" s="391" t="s">
        <v>57</v>
      </c>
      <c r="C25" s="277" t="s">
        <v>58</v>
      </c>
      <c r="D25" s="316">
        <v>6124.6</v>
      </c>
      <c r="E25" s="316">
        <v>6141.5333333333328</v>
      </c>
      <c r="F25" s="317">
        <v>6058.0666666666657</v>
      </c>
      <c r="G25" s="317">
        <v>5991.5333333333328</v>
      </c>
      <c r="H25" s="317">
        <v>5908.0666666666657</v>
      </c>
      <c r="I25" s="317">
        <v>6208.0666666666657</v>
      </c>
      <c r="J25" s="317">
        <v>6291.5333333333328</v>
      </c>
      <c r="K25" s="317">
        <v>6358.0666666666657</v>
      </c>
      <c r="L25" s="304">
        <v>6225</v>
      </c>
      <c r="M25" s="304">
        <v>6075</v>
      </c>
      <c r="N25" s="319">
        <v>813750</v>
      </c>
      <c r="O25" s="320">
        <v>-2.6032315978456014E-2</v>
      </c>
    </row>
    <row r="26" spans="1:15" ht="15">
      <c r="A26" s="277">
        <v>16</v>
      </c>
      <c r="B26" s="391" t="s">
        <v>57</v>
      </c>
      <c r="C26" s="277" t="s">
        <v>59</v>
      </c>
      <c r="D26" s="316">
        <v>3165.65</v>
      </c>
      <c r="E26" s="316">
        <v>3185.85</v>
      </c>
      <c r="F26" s="317">
        <v>3132.85</v>
      </c>
      <c r="G26" s="317">
        <v>3100.05</v>
      </c>
      <c r="H26" s="317">
        <v>3047.05</v>
      </c>
      <c r="I26" s="317">
        <v>3218.6499999999996</v>
      </c>
      <c r="J26" s="317">
        <v>3271.6499999999996</v>
      </c>
      <c r="K26" s="317">
        <v>3304.4499999999994</v>
      </c>
      <c r="L26" s="304">
        <v>3238.85</v>
      </c>
      <c r="M26" s="304">
        <v>3153.05</v>
      </c>
      <c r="N26" s="319">
        <v>5983750</v>
      </c>
      <c r="O26" s="320">
        <v>5.2735749472202671E-2</v>
      </c>
    </row>
    <row r="27" spans="1:15" ht="15">
      <c r="A27" s="277">
        <v>17</v>
      </c>
      <c r="B27" s="391" t="s">
        <v>44</v>
      </c>
      <c r="C27" s="277" t="s">
        <v>60</v>
      </c>
      <c r="D27" s="316">
        <v>1315.75</v>
      </c>
      <c r="E27" s="316">
        <v>1323.1833333333334</v>
      </c>
      <c r="F27" s="317">
        <v>1297.8666666666668</v>
      </c>
      <c r="G27" s="317">
        <v>1279.9833333333333</v>
      </c>
      <c r="H27" s="317">
        <v>1254.6666666666667</v>
      </c>
      <c r="I27" s="317">
        <v>1341.0666666666668</v>
      </c>
      <c r="J27" s="317">
        <v>1366.3833333333334</v>
      </c>
      <c r="K27" s="317">
        <v>1384.2666666666669</v>
      </c>
      <c r="L27" s="304">
        <v>1348.5</v>
      </c>
      <c r="M27" s="304">
        <v>1305.3</v>
      </c>
      <c r="N27" s="319">
        <v>2741600</v>
      </c>
      <c r="O27" s="320">
        <v>-1.3245033112582781E-2</v>
      </c>
    </row>
    <row r="28" spans="1:15" ht="15">
      <c r="A28" s="277">
        <v>18</v>
      </c>
      <c r="B28" s="391" t="s">
        <v>54</v>
      </c>
      <c r="C28" s="277" t="s">
        <v>233</v>
      </c>
      <c r="D28" s="316">
        <v>309.85000000000002</v>
      </c>
      <c r="E28" s="316">
        <v>312.41666666666669</v>
      </c>
      <c r="F28" s="317">
        <v>302.58333333333337</v>
      </c>
      <c r="G28" s="317">
        <v>295.31666666666666</v>
      </c>
      <c r="H28" s="317">
        <v>285.48333333333335</v>
      </c>
      <c r="I28" s="317">
        <v>319.68333333333339</v>
      </c>
      <c r="J28" s="317">
        <v>329.51666666666677</v>
      </c>
      <c r="K28" s="317">
        <v>336.78333333333342</v>
      </c>
      <c r="L28" s="304">
        <v>322.25</v>
      </c>
      <c r="M28" s="304">
        <v>305.14999999999998</v>
      </c>
      <c r="N28" s="319">
        <v>24858000</v>
      </c>
      <c r="O28" s="320">
        <v>1.4722520587182242</v>
      </c>
    </row>
    <row r="29" spans="1:15" ht="15">
      <c r="A29" s="277">
        <v>19</v>
      </c>
      <c r="B29" s="391" t="s">
        <v>54</v>
      </c>
      <c r="C29" s="277" t="s">
        <v>61</v>
      </c>
      <c r="D29" s="316">
        <v>47.1</v>
      </c>
      <c r="E29" s="316">
        <v>47.116666666666667</v>
      </c>
      <c r="F29" s="317">
        <v>46.483333333333334</v>
      </c>
      <c r="G29" s="317">
        <v>45.866666666666667</v>
      </c>
      <c r="H29" s="317">
        <v>45.233333333333334</v>
      </c>
      <c r="I29" s="317">
        <v>47.733333333333334</v>
      </c>
      <c r="J29" s="317">
        <v>48.366666666666674</v>
      </c>
      <c r="K29" s="317">
        <v>48.983333333333334</v>
      </c>
      <c r="L29" s="304">
        <v>47.75</v>
      </c>
      <c r="M29" s="304">
        <v>46.5</v>
      </c>
      <c r="N29" s="319">
        <v>43894600</v>
      </c>
      <c r="O29" s="320">
        <v>4.6734454438795467E-2</v>
      </c>
    </row>
    <row r="30" spans="1:15" ht="15">
      <c r="A30" s="277">
        <v>20</v>
      </c>
      <c r="B30" s="391" t="s">
        <v>50</v>
      </c>
      <c r="C30" s="277" t="s">
        <v>63</v>
      </c>
      <c r="D30" s="316">
        <v>1257.05</v>
      </c>
      <c r="E30" s="316">
        <v>1267.55</v>
      </c>
      <c r="F30" s="317">
        <v>1242.55</v>
      </c>
      <c r="G30" s="317">
        <v>1228.05</v>
      </c>
      <c r="H30" s="317">
        <v>1203.05</v>
      </c>
      <c r="I30" s="317">
        <v>1282.05</v>
      </c>
      <c r="J30" s="317">
        <v>1307.05</v>
      </c>
      <c r="K30" s="317">
        <v>1321.55</v>
      </c>
      <c r="L30" s="304">
        <v>1292.55</v>
      </c>
      <c r="M30" s="304">
        <v>1253.05</v>
      </c>
      <c r="N30" s="319">
        <v>2305050</v>
      </c>
      <c r="O30" s="320">
        <v>9.3930635838150294E-3</v>
      </c>
    </row>
    <row r="31" spans="1:15" ht="15">
      <c r="A31" s="277">
        <v>21</v>
      </c>
      <c r="B31" s="391" t="s">
        <v>64</v>
      </c>
      <c r="C31" s="277" t="s">
        <v>65</v>
      </c>
      <c r="D31" s="316">
        <v>96.75</v>
      </c>
      <c r="E31" s="316">
        <v>96.916666666666671</v>
      </c>
      <c r="F31" s="317">
        <v>94.63333333333334</v>
      </c>
      <c r="G31" s="317">
        <v>92.516666666666666</v>
      </c>
      <c r="H31" s="317">
        <v>90.233333333333334</v>
      </c>
      <c r="I31" s="317">
        <v>99.033333333333346</v>
      </c>
      <c r="J31" s="317">
        <v>101.31666666666668</v>
      </c>
      <c r="K31" s="317">
        <v>103.43333333333335</v>
      </c>
      <c r="L31" s="304">
        <v>99.2</v>
      </c>
      <c r="M31" s="304">
        <v>94.8</v>
      </c>
      <c r="N31" s="319">
        <v>23582800</v>
      </c>
      <c r="O31" s="320">
        <v>-9.8915124441608174E-3</v>
      </c>
    </row>
    <row r="32" spans="1:15" ht="15">
      <c r="A32" s="277">
        <v>22</v>
      </c>
      <c r="B32" s="391" t="s">
        <v>50</v>
      </c>
      <c r="C32" s="277" t="s">
        <v>66</v>
      </c>
      <c r="D32" s="316">
        <v>525.70000000000005</v>
      </c>
      <c r="E32" s="316">
        <v>526.58333333333337</v>
      </c>
      <c r="F32" s="317">
        <v>522.31666666666672</v>
      </c>
      <c r="G32" s="317">
        <v>518.93333333333339</v>
      </c>
      <c r="H32" s="317">
        <v>514.66666666666674</v>
      </c>
      <c r="I32" s="317">
        <v>529.9666666666667</v>
      </c>
      <c r="J32" s="317">
        <v>534.23333333333335</v>
      </c>
      <c r="K32" s="317">
        <v>537.61666666666667</v>
      </c>
      <c r="L32" s="304">
        <v>530.85</v>
      </c>
      <c r="M32" s="304">
        <v>523.20000000000005</v>
      </c>
      <c r="N32" s="319">
        <v>3693800</v>
      </c>
      <c r="O32" s="320">
        <v>7.5007500750075007E-3</v>
      </c>
    </row>
    <row r="33" spans="1:15" ht="15">
      <c r="A33" s="277">
        <v>23</v>
      </c>
      <c r="B33" s="391" t="s">
        <v>44</v>
      </c>
      <c r="C33" s="277" t="s">
        <v>67</v>
      </c>
      <c r="D33" s="316">
        <v>387.3</v>
      </c>
      <c r="E33" s="316">
        <v>386.2166666666667</v>
      </c>
      <c r="F33" s="317">
        <v>379.08333333333337</v>
      </c>
      <c r="G33" s="317">
        <v>370.86666666666667</v>
      </c>
      <c r="H33" s="317">
        <v>363.73333333333335</v>
      </c>
      <c r="I33" s="317">
        <v>394.43333333333339</v>
      </c>
      <c r="J33" s="317">
        <v>401.56666666666672</v>
      </c>
      <c r="K33" s="317">
        <v>409.78333333333342</v>
      </c>
      <c r="L33" s="304">
        <v>393.35</v>
      </c>
      <c r="M33" s="304">
        <v>378</v>
      </c>
      <c r="N33" s="319">
        <v>5011500</v>
      </c>
      <c r="O33" s="320">
        <v>1.7991004497751124E-3</v>
      </c>
    </row>
    <row r="34" spans="1:15" ht="15">
      <c r="A34" s="277">
        <v>24</v>
      </c>
      <c r="B34" s="391" t="s">
        <v>68</v>
      </c>
      <c r="C34" s="277" t="s">
        <v>69</v>
      </c>
      <c r="D34" s="316">
        <v>548.4</v>
      </c>
      <c r="E34" s="316">
        <v>550.81666666666661</v>
      </c>
      <c r="F34" s="317">
        <v>544.93333333333317</v>
      </c>
      <c r="G34" s="317">
        <v>541.46666666666658</v>
      </c>
      <c r="H34" s="317">
        <v>535.58333333333314</v>
      </c>
      <c r="I34" s="317">
        <v>554.28333333333319</v>
      </c>
      <c r="J34" s="317">
        <v>560.16666666666663</v>
      </c>
      <c r="K34" s="317">
        <v>563.63333333333321</v>
      </c>
      <c r="L34" s="304">
        <v>556.70000000000005</v>
      </c>
      <c r="M34" s="304">
        <v>547.35</v>
      </c>
      <c r="N34" s="319">
        <v>79672593</v>
      </c>
      <c r="O34" s="320">
        <v>2.3986958546809503E-3</v>
      </c>
    </row>
    <row r="35" spans="1:15" ht="15">
      <c r="A35" s="277">
        <v>25</v>
      </c>
      <c r="B35" s="391" t="s">
        <v>64</v>
      </c>
      <c r="C35" s="277" t="s">
        <v>70</v>
      </c>
      <c r="D35" s="316">
        <v>36.25</v>
      </c>
      <c r="E35" s="316">
        <v>36.35</v>
      </c>
      <c r="F35" s="317">
        <v>35.700000000000003</v>
      </c>
      <c r="G35" s="317">
        <v>35.15</v>
      </c>
      <c r="H35" s="317">
        <v>34.5</v>
      </c>
      <c r="I35" s="317">
        <v>36.900000000000006</v>
      </c>
      <c r="J35" s="317">
        <v>37.549999999999997</v>
      </c>
      <c r="K35" s="317">
        <v>38.100000000000009</v>
      </c>
      <c r="L35" s="304">
        <v>37</v>
      </c>
      <c r="M35" s="304">
        <v>35.799999999999997</v>
      </c>
      <c r="N35" s="319">
        <v>40614000</v>
      </c>
      <c r="O35" s="320">
        <v>3.4224598930481284E-2</v>
      </c>
    </row>
    <row r="36" spans="1:15" ht="15">
      <c r="A36" s="277">
        <v>26</v>
      </c>
      <c r="B36" s="391" t="s">
        <v>52</v>
      </c>
      <c r="C36" s="277" t="s">
        <v>71</v>
      </c>
      <c r="D36" s="316">
        <v>413.25</v>
      </c>
      <c r="E36" s="316">
        <v>413.08333333333331</v>
      </c>
      <c r="F36" s="317">
        <v>408.26666666666665</v>
      </c>
      <c r="G36" s="317">
        <v>403.28333333333336</v>
      </c>
      <c r="H36" s="317">
        <v>398.4666666666667</v>
      </c>
      <c r="I36" s="317">
        <v>418.06666666666661</v>
      </c>
      <c r="J36" s="317">
        <v>422.88333333333333</v>
      </c>
      <c r="K36" s="317">
        <v>427.86666666666656</v>
      </c>
      <c r="L36" s="304">
        <v>417.9</v>
      </c>
      <c r="M36" s="304">
        <v>408.1</v>
      </c>
      <c r="N36" s="319">
        <v>14356600</v>
      </c>
      <c r="O36" s="320">
        <v>-4.8475609756097562E-2</v>
      </c>
    </row>
    <row r="37" spans="1:15" ht="15">
      <c r="A37" s="277">
        <v>27</v>
      </c>
      <c r="B37" s="391" t="s">
        <v>44</v>
      </c>
      <c r="C37" s="277" t="s">
        <v>72</v>
      </c>
      <c r="D37" s="316">
        <v>12858.5</v>
      </c>
      <c r="E37" s="316">
        <v>12985.466666666667</v>
      </c>
      <c r="F37" s="317">
        <v>12692.633333333335</v>
      </c>
      <c r="G37" s="317">
        <v>12526.766666666668</v>
      </c>
      <c r="H37" s="317">
        <v>12233.933333333336</v>
      </c>
      <c r="I37" s="317">
        <v>13151.333333333334</v>
      </c>
      <c r="J37" s="317">
        <v>13444.166666666666</v>
      </c>
      <c r="K37" s="317">
        <v>13610.033333333333</v>
      </c>
      <c r="L37" s="304">
        <v>13278.3</v>
      </c>
      <c r="M37" s="304">
        <v>12819.6</v>
      </c>
      <c r="N37" s="319">
        <v>98850</v>
      </c>
      <c r="O37" s="320">
        <v>-6.5326633165829146E-3</v>
      </c>
    </row>
    <row r="38" spans="1:15" ht="15">
      <c r="A38" s="277">
        <v>28</v>
      </c>
      <c r="B38" s="391" t="s">
        <v>73</v>
      </c>
      <c r="C38" s="277" t="s">
        <v>74</v>
      </c>
      <c r="D38" s="316">
        <v>419</v>
      </c>
      <c r="E38" s="316">
        <v>419.45</v>
      </c>
      <c r="F38" s="317">
        <v>409.59999999999997</v>
      </c>
      <c r="G38" s="317">
        <v>400.2</v>
      </c>
      <c r="H38" s="317">
        <v>390.34999999999997</v>
      </c>
      <c r="I38" s="317">
        <v>428.84999999999997</v>
      </c>
      <c r="J38" s="317">
        <v>438.7</v>
      </c>
      <c r="K38" s="317">
        <v>448.09999999999997</v>
      </c>
      <c r="L38" s="304">
        <v>429.3</v>
      </c>
      <c r="M38" s="304">
        <v>410.05</v>
      </c>
      <c r="N38" s="319">
        <v>21263400</v>
      </c>
      <c r="O38" s="320">
        <v>-1.2951203208556149E-2</v>
      </c>
    </row>
    <row r="39" spans="1:15" ht="15">
      <c r="A39" s="277">
        <v>29</v>
      </c>
      <c r="B39" s="391" t="s">
        <v>50</v>
      </c>
      <c r="C39" s="277" t="s">
        <v>75</v>
      </c>
      <c r="D39" s="316">
        <v>3788.45</v>
      </c>
      <c r="E39" s="316">
        <v>3809.7666666666664</v>
      </c>
      <c r="F39" s="317">
        <v>3760.6833333333329</v>
      </c>
      <c r="G39" s="317">
        <v>3732.9166666666665</v>
      </c>
      <c r="H39" s="317">
        <v>3683.833333333333</v>
      </c>
      <c r="I39" s="317">
        <v>3837.5333333333328</v>
      </c>
      <c r="J39" s="317">
        <v>3886.6166666666668</v>
      </c>
      <c r="K39" s="317">
        <v>3914.3833333333328</v>
      </c>
      <c r="L39" s="304">
        <v>3858.85</v>
      </c>
      <c r="M39" s="304">
        <v>3782</v>
      </c>
      <c r="N39" s="319">
        <v>1327800</v>
      </c>
      <c r="O39" s="320">
        <v>-1.249442213297635E-2</v>
      </c>
    </row>
    <row r="40" spans="1:15" ht="15">
      <c r="A40" s="277">
        <v>30</v>
      </c>
      <c r="B40" s="391" t="s">
        <v>52</v>
      </c>
      <c r="C40" s="277" t="s">
        <v>76</v>
      </c>
      <c r="D40" s="316">
        <v>396.8</v>
      </c>
      <c r="E40" s="316">
        <v>394.88333333333338</v>
      </c>
      <c r="F40" s="317">
        <v>389.11666666666679</v>
      </c>
      <c r="G40" s="317">
        <v>381.43333333333339</v>
      </c>
      <c r="H40" s="317">
        <v>375.6666666666668</v>
      </c>
      <c r="I40" s="317">
        <v>402.56666666666678</v>
      </c>
      <c r="J40" s="317">
        <v>408.33333333333331</v>
      </c>
      <c r="K40" s="317">
        <v>416.01666666666677</v>
      </c>
      <c r="L40" s="304">
        <v>400.65</v>
      </c>
      <c r="M40" s="304">
        <v>387.2</v>
      </c>
      <c r="N40" s="319">
        <v>9772400</v>
      </c>
      <c r="O40" s="320">
        <v>-1.0470037870349743E-2</v>
      </c>
    </row>
    <row r="41" spans="1:15" ht="15">
      <c r="A41" s="277">
        <v>31</v>
      </c>
      <c r="B41" s="391" t="s">
        <v>54</v>
      </c>
      <c r="C41" s="277" t="s">
        <v>77</v>
      </c>
      <c r="D41" s="316">
        <v>101.65</v>
      </c>
      <c r="E41" s="316">
        <v>101.88333333333333</v>
      </c>
      <c r="F41" s="317">
        <v>100.26666666666665</v>
      </c>
      <c r="G41" s="317">
        <v>98.883333333333326</v>
      </c>
      <c r="H41" s="317">
        <v>97.266666666666652</v>
      </c>
      <c r="I41" s="317">
        <v>103.26666666666665</v>
      </c>
      <c r="J41" s="317">
        <v>104.88333333333333</v>
      </c>
      <c r="K41" s="317">
        <v>106.26666666666665</v>
      </c>
      <c r="L41" s="304">
        <v>103.5</v>
      </c>
      <c r="M41" s="304">
        <v>100.5</v>
      </c>
      <c r="N41" s="319">
        <v>11035000</v>
      </c>
      <c r="O41" s="320">
        <v>-7.1974808816914083E-3</v>
      </c>
    </row>
    <row r="42" spans="1:15" ht="15">
      <c r="A42" s="277">
        <v>32</v>
      </c>
      <c r="B42" s="391" t="s">
        <v>79</v>
      </c>
      <c r="C42" s="277" t="s">
        <v>80</v>
      </c>
      <c r="D42" s="316">
        <v>303.5</v>
      </c>
      <c r="E42" s="316">
        <v>305.78333333333336</v>
      </c>
      <c r="F42" s="317">
        <v>297.61666666666673</v>
      </c>
      <c r="G42" s="317">
        <v>291.73333333333335</v>
      </c>
      <c r="H42" s="317">
        <v>283.56666666666672</v>
      </c>
      <c r="I42" s="317">
        <v>311.66666666666674</v>
      </c>
      <c r="J42" s="317">
        <v>319.83333333333337</v>
      </c>
      <c r="K42" s="317">
        <v>325.71666666666675</v>
      </c>
      <c r="L42" s="304">
        <v>313.95</v>
      </c>
      <c r="M42" s="304">
        <v>299.89999999999998</v>
      </c>
      <c r="N42" s="319">
        <v>2485000</v>
      </c>
      <c r="O42" s="320">
        <v>3.4382284382284384E-2</v>
      </c>
    </row>
    <row r="43" spans="1:15" ht="15">
      <c r="A43" s="277">
        <v>33</v>
      </c>
      <c r="B43" s="391" t="s">
        <v>57</v>
      </c>
      <c r="C43" s="277" t="s">
        <v>82</v>
      </c>
      <c r="D43" s="316">
        <v>200.6</v>
      </c>
      <c r="E43" s="316">
        <v>200.91666666666666</v>
      </c>
      <c r="F43" s="317">
        <v>196.13333333333333</v>
      </c>
      <c r="G43" s="317">
        <v>191.66666666666666</v>
      </c>
      <c r="H43" s="317">
        <v>186.88333333333333</v>
      </c>
      <c r="I43" s="317">
        <v>205.38333333333333</v>
      </c>
      <c r="J43" s="317">
        <v>210.16666666666669</v>
      </c>
      <c r="K43" s="317">
        <v>214.63333333333333</v>
      </c>
      <c r="L43" s="304">
        <v>205.7</v>
      </c>
      <c r="M43" s="304">
        <v>196.45</v>
      </c>
      <c r="N43" s="319">
        <v>7387500</v>
      </c>
      <c r="O43" s="320">
        <v>-2.3785926660059464E-2</v>
      </c>
    </row>
    <row r="44" spans="1:15" ht="15">
      <c r="A44" s="277">
        <v>34</v>
      </c>
      <c r="B44" s="391" t="s">
        <v>52</v>
      </c>
      <c r="C44" s="277" t="s">
        <v>83</v>
      </c>
      <c r="D44" s="316">
        <v>712.8</v>
      </c>
      <c r="E44" s="316">
        <v>716.56666666666661</v>
      </c>
      <c r="F44" s="317">
        <v>698.03333333333319</v>
      </c>
      <c r="G44" s="317">
        <v>683.26666666666654</v>
      </c>
      <c r="H44" s="317">
        <v>664.73333333333312</v>
      </c>
      <c r="I44" s="317">
        <v>731.33333333333326</v>
      </c>
      <c r="J44" s="317">
        <v>749.86666666666656</v>
      </c>
      <c r="K44" s="317">
        <v>764.63333333333333</v>
      </c>
      <c r="L44" s="304">
        <v>735.1</v>
      </c>
      <c r="M44" s="304">
        <v>701.8</v>
      </c>
      <c r="N44" s="319">
        <v>14272700</v>
      </c>
      <c r="O44" s="320">
        <v>-1.4186944419502559E-2</v>
      </c>
    </row>
    <row r="45" spans="1:15" ht="15">
      <c r="A45" s="277">
        <v>35</v>
      </c>
      <c r="B45" s="391" t="s">
        <v>39</v>
      </c>
      <c r="C45" s="277" t="s">
        <v>84</v>
      </c>
      <c r="D45" s="316">
        <v>128.80000000000001</v>
      </c>
      <c r="E45" s="316">
        <v>129.11666666666665</v>
      </c>
      <c r="F45" s="317">
        <v>128.1333333333333</v>
      </c>
      <c r="G45" s="317">
        <v>127.46666666666664</v>
      </c>
      <c r="H45" s="317">
        <v>126.48333333333329</v>
      </c>
      <c r="I45" s="317">
        <v>129.7833333333333</v>
      </c>
      <c r="J45" s="317">
        <v>130.76666666666665</v>
      </c>
      <c r="K45" s="317">
        <v>131.43333333333331</v>
      </c>
      <c r="L45" s="304">
        <v>130.1</v>
      </c>
      <c r="M45" s="304">
        <v>128.44999999999999</v>
      </c>
      <c r="N45" s="319">
        <v>28601000</v>
      </c>
      <c r="O45" s="320">
        <v>1.7105263157894738E-2</v>
      </c>
    </row>
    <row r="46" spans="1:15" ht="15">
      <c r="A46" s="277">
        <v>36</v>
      </c>
      <c r="B46" s="391" t="s">
        <v>50</v>
      </c>
      <c r="C46" s="277" t="s">
        <v>85</v>
      </c>
      <c r="D46" s="316">
        <v>1419.1</v>
      </c>
      <c r="E46" s="316">
        <v>1426.8</v>
      </c>
      <c r="F46" s="317">
        <v>1409.1</v>
      </c>
      <c r="G46" s="317">
        <v>1399.1</v>
      </c>
      <c r="H46" s="317">
        <v>1381.3999999999999</v>
      </c>
      <c r="I46" s="317">
        <v>1436.8</v>
      </c>
      <c r="J46" s="317">
        <v>1454.5000000000002</v>
      </c>
      <c r="K46" s="317">
        <v>1464.5</v>
      </c>
      <c r="L46" s="304">
        <v>1444.5</v>
      </c>
      <c r="M46" s="304">
        <v>1416.8</v>
      </c>
      <c r="N46" s="319">
        <v>3093300</v>
      </c>
      <c r="O46" s="320">
        <v>2.6957936323495236E-2</v>
      </c>
    </row>
    <row r="47" spans="1:15" ht="15">
      <c r="A47" s="277">
        <v>37</v>
      </c>
      <c r="B47" s="391" t="s">
        <v>39</v>
      </c>
      <c r="C47" s="277" t="s">
        <v>86</v>
      </c>
      <c r="D47" s="316">
        <v>450.65</v>
      </c>
      <c r="E47" s="316">
        <v>449.25</v>
      </c>
      <c r="F47" s="317">
        <v>444.3</v>
      </c>
      <c r="G47" s="317">
        <v>437.95</v>
      </c>
      <c r="H47" s="317">
        <v>433</v>
      </c>
      <c r="I47" s="317">
        <v>455.6</v>
      </c>
      <c r="J47" s="317">
        <v>460.55000000000007</v>
      </c>
      <c r="K47" s="317">
        <v>466.90000000000003</v>
      </c>
      <c r="L47" s="304">
        <v>454.2</v>
      </c>
      <c r="M47" s="304">
        <v>442.9</v>
      </c>
      <c r="N47" s="319">
        <v>4296687</v>
      </c>
      <c r="O47" s="320">
        <v>1.3269443420567637E-2</v>
      </c>
    </row>
    <row r="48" spans="1:15" ht="15">
      <c r="A48" s="277">
        <v>38</v>
      </c>
      <c r="B48" s="391" t="s">
        <v>64</v>
      </c>
      <c r="C48" s="277" t="s">
        <v>87</v>
      </c>
      <c r="D48" s="316">
        <v>393.5</v>
      </c>
      <c r="E48" s="316">
        <v>392.38333333333338</v>
      </c>
      <c r="F48" s="317">
        <v>387.66666666666674</v>
      </c>
      <c r="G48" s="317">
        <v>381.83333333333337</v>
      </c>
      <c r="H48" s="317">
        <v>377.11666666666673</v>
      </c>
      <c r="I48" s="317">
        <v>398.21666666666675</v>
      </c>
      <c r="J48" s="317">
        <v>402.93333333333334</v>
      </c>
      <c r="K48" s="317">
        <v>408.76666666666677</v>
      </c>
      <c r="L48" s="304">
        <v>397.1</v>
      </c>
      <c r="M48" s="304">
        <v>386.55</v>
      </c>
      <c r="N48" s="319">
        <v>1922400</v>
      </c>
      <c r="O48" s="320">
        <v>7.3726541554959779E-2</v>
      </c>
    </row>
    <row r="49" spans="1:15" ht="15">
      <c r="A49" s="277">
        <v>39</v>
      </c>
      <c r="B49" s="391" t="s">
        <v>50</v>
      </c>
      <c r="C49" s="277" t="s">
        <v>88</v>
      </c>
      <c r="D49" s="316">
        <v>510.05</v>
      </c>
      <c r="E49" s="316">
        <v>511.88333333333338</v>
      </c>
      <c r="F49" s="317">
        <v>506.16666666666674</v>
      </c>
      <c r="G49" s="317">
        <v>502.28333333333336</v>
      </c>
      <c r="H49" s="317">
        <v>496.56666666666672</v>
      </c>
      <c r="I49" s="317">
        <v>515.76666666666677</v>
      </c>
      <c r="J49" s="317">
        <v>521.48333333333335</v>
      </c>
      <c r="K49" s="317">
        <v>525.36666666666679</v>
      </c>
      <c r="L49" s="304">
        <v>517.6</v>
      </c>
      <c r="M49" s="304">
        <v>508</v>
      </c>
      <c r="N49" s="319">
        <v>10452500</v>
      </c>
      <c r="O49" s="320">
        <v>-1.2867430055483414E-2</v>
      </c>
    </row>
    <row r="50" spans="1:15" ht="15">
      <c r="A50" s="277">
        <v>40</v>
      </c>
      <c r="B50" s="391" t="s">
        <v>52</v>
      </c>
      <c r="C50" s="277" t="s">
        <v>91</v>
      </c>
      <c r="D50" s="316">
        <v>2650.8</v>
      </c>
      <c r="E50" s="316">
        <v>2663.4</v>
      </c>
      <c r="F50" s="317">
        <v>2593.5500000000002</v>
      </c>
      <c r="G50" s="317">
        <v>2536.3000000000002</v>
      </c>
      <c r="H50" s="317">
        <v>2466.4500000000003</v>
      </c>
      <c r="I50" s="317">
        <v>2720.65</v>
      </c>
      <c r="J50" s="317">
        <v>2790.4999999999995</v>
      </c>
      <c r="K50" s="317">
        <v>2847.75</v>
      </c>
      <c r="L50" s="304">
        <v>2733.25</v>
      </c>
      <c r="M50" s="304">
        <v>2606.15</v>
      </c>
      <c r="N50" s="319">
        <v>3647600</v>
      </c>
      <c r="O50" s="320">
        <v>-1.2026002166847237E-2</v>
      </c>
    </row>
    <row r="51" spans="1:15" ht="15">
      <c r="A51" s="277">
        <v>41</v>
      </c>
      <c r="B51" s="391" t="s">
        <v>92</v>
      </c>
      <c r="C51" s="277" t="s">
        <v>93</v>
      </c>
      <c r="D51" s="316">
        <v>138.85</v>
      </c>
      <c r="E51" s="316">
        <v>139.74999999999997</v>
      </c>
      <c r="F51" s="317">
        <v>137.29999999999995</v>
      </c>
      <c r="G51" s="317">
        <v>135.74999999999997</v>
      </c>
      <c r="H51" s="317">
        <v>133.29999999999995</v>
      </c>
      <c r="I51" s="317">
        <v>141.29999999999995</v>
      </c>
      <c r="J51" s="317">
        <v>143.74999999999994</v>
      </c>
      <c r="K51" s="317">
        <v>145.29999999999995</v>
      </c>
      <c r="L51" s="304">
        <v>142.19999999999999</v>
      </c>
      <c r="M51" s="304">
        <v>138.19999999999999</v>
      </c>
      <c r="N51" s="319">
        <v>22123200</v>
      </c>
      <c r="O51" s="320">
        <v>4.9796429689946756E-2</v>
      </c>
    </row>
    <row r="52" spans="1:15" ht="15">
      <c r="A52" s="277">
        <v>42</v>
      </c>
      <c r="B52" s="391" t="s">
        <v>52</v>
      </c>
      <c r="C52" s="277" t="s">
        <v>94</v>
      </c>
      <c r="D52" s="316">
        <v>4537.75</v>
      </c>
      <c r="E52" s="316">
        <v>4574.2833333333338</v>
      </c>
      <c r="F52" s="317">
        <v>4474.5666666666675</v>
      </c>
      <c r="G52" s="317">
        <v>4411.3833333333341</v>
      </c>
      <c r="H52" s="317">
        <v>4311.6666666666679</v>
      </c>
      <c r="I52" s="317">
        <v>4637.4666666666672</v>
      </c>
      <c r="J52" s="317">
        <v>4737.1833333333325</v>
      </c>
      <c r="K52" s="317">
        <v>4800.3666666666668</v>
      </c>
      <c r="L52" s="304">
        <v>4674</v>
      </c>
      <c r="M52" s="304">
        <v>4511.1000000000004</v>
      </c>
      <c r="N52" s="319">
        <v>3319500</v>
      </c>
      <c r="O52" s="320">
        <v>-2.596830985915493E-2</v>
      </c>
    </row>
    <row r="53" spans="1:15" ht="15">
      <c r="A53" s="277">
        <v>43</v>
      </c>
      <c r="B53" s="391" t="s">
        <v>44</v>
      </c>
      <c r="C53" s="277" t="s">
        <v>95</v>
      </c>
      <c r="D53" s="316">
        <v>20833.099999999999</v>
      </c>
      <c r="E53" s="316">
        <v>20960</v>
      </c>
      <c r="F53" s="317">
        <v>20553.150000000001</v>
      </c>
      <c r="G53" s="317">
        <v>20273.2</v>
      </c>
      <c r="H53" s="317">
        <v>19866.350000000002</v>
      </c>
      <c r="I53" s="317">
        <v>21239.95</v>
      </c>
      <c r="J53" s="317">
        <v>21646.799999999999</v>
      </c>
      <c r="K53" s="317">
        <v>21926.75</v>
      </c>
      <c r="L53" s="304">
        <v>21366.85</v>
      </c>
      <c r="M53" s="304">
        <v>20680.05</v>
      </c>
      <c r="N53" s="319">
        <v>256935</v>
      </c>
      <c r="O53" s="320">
        <v>6.8157033805888768E-4</v>
      </c>
    </row>
    <row r="54" spans="1:15" ht="15">
      <c r="A54" s="277">
        <v>44</v>
      </c>
      <c r="B54" s="391" t="s">
        <v>57</v>
      </c>
      <c r="C54" s="277" t="s">
        <v>96</v>
      </c>
      <c r="D54" s="316">
        <v>47.65</v>
      </c>
      <c r="E54" s="316">
        <v>48.199999999999996</v>
      </c>
      <c r="F54" s="317">
        <v>46.949999999999989</v>
      </c>
      <c r="G54" s="317">
        <v>46.249999999999993</v>
      </c>
      <c r="H54" s="317">
        <v>44.999999999999986</v>
      </c>
      <c r="I54" s="317">
        <v>48.899999999999991</v>
      </c>
      <c r="J54" s="317">
        <v>50.150000000000006</v>
      </c>
      <c r="K54" s="317">
        <v>50.849999999999994</v>
      </c>
      <c r="L54" s="304">
        <v>49.45</v>
      </c>
      <c r="M54" s="304">
        <v>47.5</v>
      </c>
      <c r="N54" s="319">
        <v>11202400</v>
      </c>
      <c r="O54" s="320">
        <v>4.9110320284697508E-2</v>
      </c>
    </row>
    <row r="55" spans="1:15" ht="15">
      <c r="A55" s="277">
        <v>45</v>
      </c>
      <c r="B55" s="391" t="s">
        <v>44</v>
      </c>
      <c r="C55" s="277" t="s">
        <v>97</v>
      </c>
      <c r="D55" s="316">
        <v>1103.55</v>
      </c>
      <c r="E55" s="316">
        <v>1110.5</v>
      </c>
      <c r="F55" s="317">
        <v>1078.0999999999999</v>
      </c>
      <c r="G55" s="317">
        <v>1052.6499999999999</v>
      </c>
      <c r="H55" s="317">
        <v>1020.2499999999998</v>
      </c>
      <c r="I55" s="317">
        <v>1135.95</v>
      </c>
      <c r="J55" s="317">
        <v>1168.3500000000001</v>
      </c>
      <c r="K55" s="317">
        <v>1193.8000000000002</v>
      </c>
      <c r="L55" s="304">
        <v>1142.9000000000001</v>
      </c>
      <c r="M55" s="304">
        <v>1085.05</v>
      </c>
      <c r="N55" s="319">
        <v>2476100</v>
      </c>
      <c r="O55" s="320">
        <v>0.12437562437562437</v>
      </c>
    </row>
    <row r="56" spans="1:15" ht="15">
      <c r="A56" s="277">
        <v>46</v>
      </c>
      <c r="B56" s="391" t="s">
        <v>44</v>
      </c>
      <c r="C56" s="277" t="s">
        <v>98</v>
      </c>
      <c r="D56" s="316">
        <v>155</v>
      </c>
      <c r="E56" s="316">
        <v>156.33333333333334</v>
      </c>
      <c r="F56" s="317">
        <v>152.9666666666667</v>
      </c>
      <c r="G56" s="317">
        <v>150.93333333333337</v>
      </c>
      <c r="H56" s="317">
        <v>147.56666666666672</v>
      </c>
      <c r="I56" s="317">
        <v>158.36666666666667</v>
      </c>
      <c r="J56" s="317">
        <v>161.73333333333329</v>
      </c>
      <c r="K56" s="317">
        <v>163.76666666666665</v>
      </c>
      <c r="L56" s="304">
        <v>159.69999999999999</v>
      </c>
      <c r="M56" s="304">
        <v>154.30000000000001</v>
      </c>
      <c r="N56" s="319">
        <v>10616400</v>
      </c>
      <c r="O56" s="320">
        <v>-2.368064952638701E-3</v>
      </c>
    </row>
    <row r="57" spans="1:15" ht="15">
      <c r="A57" s="277">
        <v>47</v>
      </c>
      <c r="B57" s="391" t="s">
        <v>54</v>
      </c>
      <c r="C57" s="277" t="s">
        <v>99</v>
      </c>
      <c r="D57" s="316">
        <v>52.75</v>
      </c>
      <c r="E57" s="316">
        <v>53.199999999999996</v>
      </c>
      <c r="F57" s="317">
        <v>52.04999999999999</v>
      </c>
      <c r="G57" s="317">
        <v>51.349999999999994</v>
      </c>
      <c r="H57" s="317">
        <v>50.199999999999989</v>
      </c>
      <c r="I57" s="317">
        <v>53.899999999999991</v>
      </c>
      <c r="J57" s="317">
        <v>55.05</v>
      </c>
      <c r="K57" s="317">
        <v>55.749999999999993</v>
      </c>
      <c r="L57" s="304">
        <v>54.35</v>
      </c>
      <c r="M57" s="304">
        <v>52.5</v>
      </c>
      <c r="N57" s="319">
        <v>49997000</v>
      </c>
      <c r="O57" s="320">
        <v>3.7572764155935794E-2</v>
      </c>
    </row>
    <row r="58" spans="1:15" ht="15">
      <c r="A58" s="277">
        <v>48</v>
      </c>
      <c r="B58" s="391" t="s">
        <v>73</v>
      </c>
      <c r="C58" s="277" t="s">
        <v>100</v>
      </c>
      <c r="D58" s="316">
        <v>94.5</v>
      </c>
      <c r="E58" s="316">
        <v>95.266666666666652</v>
      </c>
      <c r="F58" s="317">
        <v>93.3333333333333</v>
      </c>
      <c r="G58" s="317">
        <v>92.166666666666643</v>
      </c>
      <c r="H58" s="317">
        <v>90.233333333333292</v>
      </c>
      <c r="I58" s="317">
        <v>96.433333333333309</v>
      </c>
      <c r="J58" s="317">
        <v>98.366666666666646</v>
      </c>
      <c r="K58" s="317">
        <v>99.533333333333317</v>
      </c>
      <c r="L58" s="304">
        <v>97.2</v>
      </c>
      <c r="M58" s="304">
        <v>94.1</v>
      </c>
      <c r="N58" s="319">
        <v>27938000</v>
      </c>
      <c r="O58" s="320">
        <v>2.4608501118568233E-2</v>
      </c>
    </row>
    <row r="59" spans="1:15" ht="15">
      <c r="A59" s="277">
        <v>49</v>
      </c>
      <c r="B59" s="391" t="s">
        <v>52</v>
      </c>
      <c r="C59" s="277" t="s">
        <v>101</v>
      </c>
      <c r="D59" s="316">
        <v>451.2</v>
      </c>
      <c r="E59" s="316">
        <v>454.54999999999995</v>
      </c>
      <c r="F59" s="317">
        <v>445.69999999999993</v>
      </c>
      <c r="G59" s="317">
        <v>440.2</v>
      </c>
      <c r="H59" s="317">
        <v>431.34999999999997</v>
      </c>
      <c r="I59" s="317">
        <v>460.0499999999999</v>
      </c>
      <c r="J59" s="317">
        <v>468.89999999999992</v>
      </c>
      <c r="K59" s="317">
        <v>474.39999999999986</v>
      </c>
      <c r="L59" s="304">
        <v>463.4</v>
      </c>
      <c r="M59" s="304">
        <v>449.05</v>
      </c>
      <c r="N59" s="319">
        <v>6182400</v>
      </c>
      <c r="O59" s="320">
        <v>-4.0755835494627642E-3</v>
      </c>
    </row>
    <row r="60" spans="1:15" ht="15">
      <c r="A60" s="277">
        <v>50</v>
      </c>
      <c r="B60" s="391" t="s">
        <v>102</v>
      </c>
      <c r="C60" s="277" t="s">
        <v>103</v>
      </c>
      <c r="D60" s="316">
        <v>21.35</v>
      </c>
      <c r="E60" s="316">
        <v>21.483333333333331</v>
      </c>
      <c r="F60" s="317">
        <v>21.016666666666662</v>
      </c>
      <c r="G60" s="317">
        <v>20.68333333333333</v>
      </c>
      <c r="H60" s="317">
        <v>20.216666666666661</v>
      </c>
      <c r="I60" s="317">
        <v>21.816666666666663</v>
      </c>
      <c r="J60" s="317">
        <v>22.283333333333331</v>
      </c>
      <c r="K60" s="317">
        <v>22.616666666666664</v>
      </c>
      <c r="L60" s="304">
        <v>21.95</v>
      </c>
      <c r="M60" s="304">
        <v>21.15</v>
      </c>
      <c r="N60" s="319">
        <v>84015000</v>
      </c>
      <c r="O60" s="320">
        <v>-7.970244420828906E-3</v>
      </c>
    </row>
    <row r="61" spans="1:15" ht="15">
      <c r="A61" s="277">
        <v>51</v>
      </c>
      <c r="B61" s="391" t="s">
        <v>50</v>
      </c>
      <c r="C61" s="277" t="s">
        <v>104</v>
      </c>
      <c r="D61" s="316">
        <v>700.1</v>
      </c>
      <c r="E61" s="316">
        <v>700.76666666666677</v>
      </c>
      <c r="F61" s="317">
        <v>692.18333333333351</v>
      </c>
      <c r="G61" s="317">
        <v>684.26666666666677</v>
      </c>
      <c r="H61" s="317">
        <v>675.68333333333351</v>
      </c>
      <c r="I61" s="317">
        <v>708.68333333333351</v>
      </c>
      <c r="J61" s="317">
        <v>717.26666666666677</v>
      </c>
      <c r="K61" s="317">
        <v>725.18333333333351</v>
      </c>
      <c r="L61" s="304">
        <v>709.35</v>
      </c>
      <c r="M61" s="304">
        <v>692.85</v>
      </c>
      <c r="N61" s="319">
        <v>4380000</v>
      </c>
      <c r="O61" s="320">
        <v>2.0590253946465341E-3</v>
      </c>
    </row>
    <row r="62" spans="1:15" ht="15">
      <c r="A62" s="277">
        <v>52</v>
      </c>
      <c r="B62" s="436" t="s">
        <v>39</v>
      </c>
      <c r="C62" s="277" t="s">
        <v>248</v>
      </c>
      <c r="D62" s="316">
        <v>924.95</v>
      </c>
      <c r="E62" s="316">
        <v>931.93333333333339</v>
      </c>
      <c r="F62" s="317">
        <v>905.86666666666679</v>
      </c>
      <c r="G62" s="317">
        <v>886.78333333333342</v>
      </c>
      <c r="H62" s="317">
        <v>860.71666666666681</v>
      </c>
      <c r="I62" s="317">
        <v>951.01666666666677</v>
      </c>
      <c r="J62" s="317">
        <v>977.08333333333337</v>
      </c>
      <c r="K62" s="317">
        <v>996.16666666666674</v>
      </c>
      <c r="L62" s="304">
        <v>958</v>
      </c>
      <c r="M62" s="304">
        <v>912.85</v>
      </c>
      <c r="N62" s="319">
        <v>487500</v>
      </c>
      <c r="O62" s="320">
        <v>7.6040172166427542E-2</v>
      </c>
    </row>
    <row r="63" spans="1:15" ht="15">
      <c r="A63" s="277">
        <v>53</v>
      </c>
      <c r="B63" s="391" t="s">
        <v>37</v>
      </c>
      <c r="C63" s="277" t="s">
        <v>105</v>
      </c>
      <c r="D63" s="316">
        <v>632.45000000000005</v>
      </c>
      <c r="E63" s="316">
        <v>633.06666666666672</v>
      </c>
      <c r="F63" s="317">
        <v>623.53333333333342</v>
      </c>
      <c r="G63" s="317">
        <v>614.61666666666667</v>
      </c>
      <c r="H63" s="317">
        <v>605.08333333333337</v>
      </c>
      <c r="I63" s="317">
        <v>641.98333333333346</v>
      </c>
      <c r="J63" s="317">
        <v>651.51666666666677</v>
      </c>
      <c r="K63" s="317">
        <v>660.43333333333351</v>
      </c>
      <c r="L63" s="304">
        <v>642.6</v>
      </c>
      <c r="M63" s="304">
        <v>624.15</v>
      </c>
      <c r="N63" s="319">
        <v>17769750</v>
      </c>
      <c r="O63" s="320">
        <v>5.2128116938950989E-3</v>
      </c>
    </row>
    <row r="64" spans="1:15" ht="15">
      <c r="A64" s="277">
        <v>54</v>
      </c>
      <c r="B64" s="391" t="s">
        <v>39</v>
      </c>
      <c r="C64" s="277" t="s">
        <v>106</v>
      </c>
      <c r="D64" s="316">
        <v>582</v>
      </c>
      <c r="E64" s="316">
        <v>582.61666666666667</v>
      </c>
      <c r="F64" s="317">
        <v>576.38333333333333</v>
      </c>
      <c r="G64" s="317">
        <v>570.76666666666665</v>
      </c>
      <c r="H64" s="317">
        <v>564.5333333333333</v>
      </c>
      <c r="I64" s="317">
        <v>588.23333333333335</v>
      </c>
      <c r="J64" s="317">
        <v>594.4666666666667</v>
      </c>
      <c r="K64" s="317">
        <v>600.08333333333337</v>
      </c>
      <c r="L64" s="304">
        <v>588.85</v>
      </c>
      <c r="M64" s="304">
        <v>577</v>
      </c>
      <c r="N64" s="319">
        <v>5526000</v>
      </c>
      <c r="O64" s="320">
        <v>-1.0032246506628449E-2</v>
      </c>
    </row>
    <row r="65" spans="1:15" ht="15">
      <c r="A65" s="277">
        <v>55</v>
      </c>
      <c r="B65" s="391" t="s">
        <v>107</v>
      </c>
      <c r="C65" s="277" t="s">
        <v>108</v>
      </c>
      <c r="D65" s="316">
        <v>708.1</v>
      </c>
      <c r="E65" s="316">
        <v>709.23333333333323</v>
      </c>
      <c r="F65" s="317">
        <v>700.96666666666647</v>
      </c>
      <c r="G65" s="317">
        <v>693.83333333333326</v>
      </c>
      <c r="H65" s="317">
        <v>685.56666666666649</v>
      </c>
      <c r="I65" s="317">
        <v>716.36666666666645</v>
      </c>
      <c r="J65" s="317">
        <v>724.6333333333331</v>
      </c>
      <c r="K65" s="317">
        <v>731.76666666666642</v>
      </c>
      <c r="L65" s="304">
        <v>717.5</v>
      </c>
      <c r="M65" s="304">
        <v>702.1</v>
      </c>
      <c r="N65" s="319">
        <v>16989000</v>
      </c>
      <c r="O65" s="320">
        <v>1.5681743149554307E-3</v>
      </c>
    </row>
    <row r="66" spans="1:15" ht="15">
      <c r="A66" s="277">
        <v>56</v>
      </c>
      <c r="B66" s="391" t="s">
        <v>57</v>
      </c>
      <c r="C66" s="277" t="s">
        <v>109</v>
      </c>
      <c r="D66" s="316">
        <v>1748.7</v>
      </c>
      <c r="E66" s="316">
        <v>1756.7333333333333</v>
      </c>
      <c r="F66" s="317">
        <v>1728.5166666666667</v>
      </c>
      <c r="G66" s="317">
        <v>1708.3333333333333</v>
      </c>
      <c r="H66" s="317">
        <v>1680.1166666666666</v>
      </c>
      <c r="I66" s="317">
        <v>1776.9166666666667</v>
      </c>
      <c r="J66" s="317">
        <v>1805.1333333333334</v>
      </c>
      <c r="K66" s="317">
        <v>1825.3166666666668</v>
      </c>
      <c r="L66" s="304">
        <v>1784.95</v>
      </c>
      <c r="M66" s="304">
        <v>1736.55</v>
      </c>
      <c r="N66" s="319">
        <v>28392000</v>
      </c>
      <c r="O66" s="320">
        <v>5.2151377072512722E-3</v>
      </c>
    </row>
    <row r="67" spans="1:15" ht="15">
      <c r="A67" s="277">
        <v>57</v>
      </c>
      <c r="B67" s="391" t="s">
        <v>54</v>
      </c>
      <c r="C67" s="277" t="s">
        <v>110</v>
      </c>
      <c r="D67" s="316">
        <v>1006.3</v>
      </c>
      <c r="E67" s="316">
        <v>1011.2333333333332</v>
      </c>
      <c r="F67" s="317">
        <v>992.81666666666638</v>
      </c>
      <c r="G67" s="317">
        <v>979.33333333333314</v>
      </c>
      <c r="H67" s="317">
        <v>960.91666666666629</v>
      </c>
      <c r="I67" s="317">
        <v>1024.7166666666665</v>
      </c>
      <c r="J67" s="317">
        <v>1043.1333333333332</v>
      </c>
      <c r="K67" s="317">
        <v>1056.6166666666666</v>
      </c>
      <c r="L67" s="304">
        <v>1029.6500000000001</v>
      </c>
      <c r="M67" s="304">
        <v>997.75</v>
      </c>
      <c r="N67" s="319">
        <v>36430350</v>
      </c>
      <c r="O67" s="320">
        <v>4.6447698943077868E-2</v>
      </c>
    </row>
    <row r="68" spans="1:15" ht="15">
      <c r="A68" s="277">
        <v>58</v>
      </c>
      <c r="B68" s="391" t="s">
        <v>57</v>
      </c>
      <c r="C68" s="277" t="s">
        <v>253</v>
      </c>
      <c r="D68" s="316">
        <v>604.70000000000005</v>
      </c>
      <c r="E68" s="316">
        <v>610.4666666666667</v>
      </c>
      <c r="F68" s="317">
        <v>596.83333333333337</v>
      </c>
      <c r="G68" s="317">
        <v>588.9666666666667</v>
      </c>
      <c r="H68" s="317">
        <v>575.33333333333337</v>
      </c>
      <c r="I68" s="317">
        <v>618.33333333333337</v>
      </c>
      <c r="J68" s="317">
        <v>631.96666666666658</v>
      </c>
      <c r="K68" s="317">
        <v>639.83333333333337</v>
      </c>
      <c r="L68" s="304">
        <v>624.1</v>
      </c>
      <c r="M68" s="304">
        <v>602.6</v>
      </c>
      <c r="N68" s="319">
        <v>10659000</v>
      </c>
      <c r="O68" s="320">
        <v>-2.7303754266211604E-2</v>
      </c>
    </row>
    <row r="69" spans="1:15" ht="15">
      <c r="A69" s="277">
        <v>59</v>
      </c>
      <c r="B69" s="391" t="s">
        <v>44</v>
      </c>
      <c r="C69" s="277" t="s">
        <v>111</v>
      </c>
      <c r="D69" s="316">
        <v>2641.7</v>
      </c>
      <c r="E69" s="316">
        <v>2681.4333333333329</v>
      </c>
      <c r="F69" s="317">
        <v>2590.266666666666</v>
      </c>
      <c r="G69" s="317">
        <v>2538.833333333333</v>
      </c>
      <c r="H69" s="317">
        <v>2447.6666666666661</v>
      </c>
      <c r="I69" s="317">
        <v>2732.8666666666659</v>
      </c>
      <c r="J69" s="317">
        <v>2824.0333333333328</v>
      </c>
      <c r="K69" s="317">
        <v>2875.4666666666658</v>
      </c>
      <c r="L69" s="304">
        <v>2772.6</v>
      </c>
      <c r="M69" s="304">
        <v>2630</v>
      </c>
      <c r="N69" s="319">
        <v>2082300</v>
      </c>
      <c r="O69" s="320">
        <v>3.8139395752318277E-2</v>
      </c>
    </row>
    <row r="70" spans="1:15" ht="15">
      <c r="A70" s="277">
        <v>60</v>
      </c>
      <c r="B70" s="391" t="s">
        <v>113</v>
      </c>
      <c r="C70" s="277" t="s">
        <v>114</v>
      </c>
      <c r="D70" s="316">
        <v>162.1</v>
      </c>
      <c r="E70" s="316">
        <v>163.98333333333332</v>
      </c>
      <c r="F70" s="317">
        <v>159.61666666666665</v>
      </c>
      <c r="G70" s="317">
        <v>157.13333333333333</v>
      </c>
      <c r="H70" s="317">
        <v>152.76666666666665</v>
      </c>
      <c r="I70" s="317">
        <v>166.46666666666664</v>
      </c>
      <c r="J70" s="317">
        <v>170.83333333333331</v>
      </c>
      <c r="K70" s="317">
        <v>173.31666666666663</v>
      </c>
      <c r="L70" s="304">
        <v>168.35</v>
      </c>
      <c r="M70" s="304">
        <v>161.5</v>
      </c>
      <c r="N70" s="319">
        <v>25980600</v>
      </c>
      <c r="O70" s="320">
        <v>6.2423070160014069E-2</v>
      </c>
    </row>
    <row r="71" spans="1:15" ht="15">
      <c r="A71" s="277">
        <v>61</v>
      </c>
      <c r="B71" s="391" t="s">
        <v>73</v>
      </c>
      <c r="C71" s="277" t="s">
        <v>115</v>
      </c>
      <c r="D71" s="316">
        <v>218.6</v>
      </c>
      <c r="E71" s="316">
        <v>218.21666666666667</v>
      </c>
      <c r="F71" s="317">
        <v>213.53333333333333</v>
      </c>
      <c r="G71" s="317">
        <v>208.46666666666667</v>
      </c>
      <c r="H71" s="317">
        <v>203.78333333333333</v>
      </c>
      <c r="I71" s="317">
        <v>223.28333333333333</v>
      </c>
      <c r="J71" s="317">
        <v>227.96666666666667</v>
      </c>
      <c r="K71" s="317">
        <v>233.03333333333333</v>
      </c>
      <c r="L71" s="304">
        <v>222.9</v>
      </c>
      <c r="M71" s="304">
        <v>213.15</v>
      </c>
      <c r="N71" s="319">
        <v>23166000</v>
      </c>
      <c r="O71" s="320">
        <v>2.5457153101470061E-2</v>
      </c>
    </row>
    <row r="72" spans="1:15" ht="15">
      <c r="A72" s="277">
        <v>62</v>
      </c>
      <c r="B72" s="391" t="s">
        <v>50</v>
      </c>
      <c r="C72" s="277" t="s">
        <v>116</v>
      </c>
      <c r="D72" s="316">
        <v>2208.15</v>
      </c>
      <c r="E72" s="316">
        <v>2208.9333333333338</v>
      </c>
      <c r="F72" s="317">
        <v>2191.0666666666675</v>
      </c>
      <c r="G72" s="317">
        <v>2173.9833333333336</v>
      </c>
      <c r="H72" s="317">
        <v>2156.1166666666672</v>
      </c>
      <c r="I72" s="317">
        <v>2226.0166666666678</v>
      </c>
      <c r="J72" s="317">
        <v>2243.8833333333337</v>
      </c>
      <c r="K72" s="317">
        <v>2260.9666666666681</v>
      </c>
      <c r="L72" s="304">
        <v>2226.8000000000002</v>
      </c>
      <c r="M72" s="304">
        <v>2191.85</v>
      </c>
      <c r="N72" s="319">
        <v>15135000</v>
      </c>
      <c r="O72" s="320">
        <v>-1.0202079654698843E-2</v>
      </c>
    </row>
    <row r="73" spans="1:15" ht="15">
      <c r="A73" s="277">
        <v>63</v>
      </c>
      <c r="B73" s="391" t="s">
        <v>57</v>
      </c>
      <c r="C73" s="277" t="s">
        <v>117</v>
      </c>
      <c r="D73" s="316">
        <v>182.95</v>
      </c>
      <c r="E73" s="316">
        <v>185.56666666666669</v>
      </c>
      <c r="F73" s="317">
        <v>178.63333333333338</v>
      </c>
      <c r="G73" s="317">
        <v>174.31666666666669</v>
      </c>
      <c r="H73" s="317">
        <v>167.38333333333338</v>
      </c>
      <c r="I73" s="317">
        <v>189.88333333333338</v>
      </c>
      <c r="J73" s="317">
        <v>196.81666666666672</v>
      </c>
      <c r="K73" s="317">
        <v>201.13333333333338</v>
      </c>
      <c r="L73" s="304">
        <v>192.5</v>
      </c>
      <c r="M73" s="304">
        <v>181.25</v>
      </c>
      <c r="N73" s="319">
        <v>13230800</v>
      </c>
      <c r="O73" s="320">
        <v>7.4251195570098169E-2</v>
      </c>
    </row>
    <row r="74" spans="1:15" ht="15">
      <c r="A74" s="277">
        <v>64</v>
      </c>
      <c r="B74" s="391" t="s">
        <v>54</v>
      </c>
      <c r="C74" s="277" t="s">
        <v>118</v>
      </c>
      <c r="D74" s="316">
        <v>345.25</v>
      </c>
      <c r="E74" s="316">
        <v>345.66666666666669</v>
      </c>
      <c r="F74" s="317">
        <v>341.03333333333336</v>
      </c>
      <c r="G74" s="317">
        <v>336.81666666666666</v>
      </c>
      <c r="H74" s="317">
        <v>332.18333333333334</v>
      </c>
      <c r="I74" s="317">
        <v>349.88333333333338</v>
      </c>
      <c r="J74" s="317">
        <v>354.51666666666671</v>
      </c>
      <c r="K74" s="317">
        <v>358.73333333333341</v>
      </c>
      <c r="L74" s="304">
        <v>350.3</v>
      </c>
      <c r="M74" s="304">
        <v>341.45</v>
      </c>
      <c r="N74" s="319">
        <v>135873375</v>
      </c>
      <c r="O74" s="320">
        <v>3.5239159134761856E-3</v>
      </c>
    </row>
    <row r="75" spans="1:15" ht="15">
      <c r="A75" s="277">
        <v>65</v>
      </c>
      <c r="B75" s="391" t="s">
        <v>57</v>
      </c>
      <c r="C75" s="277" t="s">
        <v>119</v>
      </c>
      <c r="D75" s="316">
        <v>438.35</v>
      </c>
      <c r="E75" s="316">
        <v>442.83333333333331</v>
      </c>
      <c r="F75" s="317">
        <v>432.46666666666664</v>
      </c>
      <c r="G75" s="317">
        <v>426.58333333333331</v>
      </c>
      <c r="H75" s="317">
        <v>416.21666666666664</v>
      </c>
      <c r="I75" s="317">
        <v>448.71666666666664</v>
      </c>
      <c r="J75" s="317">
        <v>459.08333333333331</v>
      </c>
      <c r="K75" s="317">
        <v>464.96666666666664</v>
      </c>
      <c r="L75" s="304">
        <v>453.2</v>
      </c>
      <c r="M75" s="304">
        <v>436.95</v>
      </c>
      <c r="N75" s="319">
        <v>7528500</v>
      </c>
      <c r="O75" s="320">
        <v>3.9864460833167234E-4</v>
      </c>
    </row>
    <row r="76" spans="1:15" ht="15">
      <c r="A76" s="277">
        <v>66</v>
      </c>
      <c r="B76" s="391" t="s">
        <v>68</v>
      </c>
      <c r="C76" s="277" t="s">
        <v>120</v>
      </c>
      <c r="D76" s="316">
        <v>8.8000000000000007</v>
      </c>
      <c r="E76" s="316">
        <v>8.6000000000000014</v>
      </c>
      <c r="F76" s="317">
        <v>8.3000000000000025</v>
      </c>
      <c r="G76" s="317">
        <v>7.8000000000000007</v>
      </c>
      <c r="H76" s="317">
        <v>7.5000000000000018</v>
      </c>
      <c r="I76" s="317">
        <v>9.1000000000000032</v>
      </c>
      <c r="J76" s="317">
        <v>9.4</v>
      </c>
      <c r="K76" s="317">
        <v>9.9000000000000039</v>
      </c>
      <c r="L76" s="304">
        <v>8.9</v>
      </c>
      <c r="M76" s="304">
        <v>8.1</v>
      </c>
      <c r="N76" s="319">
        <v>291060000</v>
      </c>
      <c r="O76" s="320">
        <v>0.38047808764940239</v>
      </c>
    </row>
    <row r="77" spans="1:15" ht="15">
      <c r="A77" s="277">
        <v>67</v>
      </c>
      <c r="B77" s="391" t="s">
        <v>54</v>
      </c>
      <c r="C77" s="277" t="s">
        <v>121</v>
      </c>
      <c r="D77" s="316">
        <v>26.15</v>
      </c>
      <c r="E77" s="316">
        <v>26.333333333333332</v>
      </c>
      <c r="F77" s="317">
        <v>25.816666666666663</v>
      </c>
      <c r="G77" s="317">
        <v>25.483333333333331</v>
      </c>
      <c r="H77" s="317">
        <v>24.966666666666661</v>
      </c>
      <c r="I77" s="317">
        <v>26.666666666666664</v>
      </c>
      <c r="J77" s="317">
        <v>27.183333333333337</v>
      </c>
      <c r="K77" s="317">
        <v>27.516666666666666</v>
      </c>
      <c r="L77" s="304">
        <v>26.85</v>
      </c>
      <c r="M77" s="304">
        <v>26</v>
      </c>
      <c r="N77" s="319">
        <v>136553000</v>
      </c>
      <c r="O77" s="320">
        <v>1.0403486573878814E-2</v>
      </c>
    </row>
    <row r="78" spans="1:15" ht="15">
      <c r="A78" s="277">
        <v>68</v>
      </c>
      <c r="B78" s="391" t="s">
        <v>73</v>
      </c>
      <c r="C78" s="277" t="s">
        <v>122</v>
      </c>
      <c r="D78" s="316">
        <v>394.1</v>
      </c>
      <c r="E78" s="316">
        <v>397.58333333333331</v>
      </c>
      <c r="F78" s="317">
        <v>388.96666666666664</v>
      </c>
      <c r="G78" s="317">
        <v>383.83333333333331</v>
      </c>
      <c r="H78" s="317">
        <v>375.21666666666664</v>
      </c>
      <c r="I78" s="317">
        <v>402.71666666666664</v>
      </c>
      <c r="J78" s="317">
        <v>411.33333333333331</v>
      </c>
      <c r="K78" s="317">
        <v>416.46666666666664</v>
      </c>
      <c r="L78" s="304">
        <v>406.2</v>
      </c>
      <c r="M78" s="304">
        <v>392.45</v>
      </c>
      <c r="N78" s="319">
        <v>8388875</v>
      </c>
      <c r="O78" s="320">
        <v>2.5722932078009415E-2</v>
      </c>
    </row>
    <row r="79" spans="1:15" ht="15">
      <c r="A79" s="277">
        <v>69</v>
      </c>
      <c r="B79" s="391" t="s">
        <v>39</v>
      </c>
      <c r="C79" s="277" t="s">
        <v>123</v>
      </c>
      <c r="D79" s="316">
        <v>955.25</v>
      </c>
      <c r="E79" s="316">
        <v>964.91666666666663</v>
      </c>
      <c r="F79" s="317">
        <v>941.73333333333323</v>
      </c>
      <c r="G79" s="317">
        <v>928.21666666666658</v>
      </c>
      <c r="H79" s="317">
        <v>905.03333333333319</v>
      </c>
      <c r="I79" s="317">
        <v>978.43333333333328</v>
      </c>
      <c r="J79" s="317">
        <v>1001.6166666666667</v>
      </c>
      <c r="K79" s="317">
        <v>1015.1333333333333</v>
      </c>
      <c r="L79" s="304">
        <v>988.1</v>
      </c>
      <c r="M79" s="304">
        <v>951.4</v>
      </c>
      <c r="N79" s="319">
        <v>2708000</v>
      </c>
      <c r="O79" s="320">
        <v>-1.0053006762931822E-2</v>
      </c>
    </row>
    <row r="80" spans="1:15" ht="15">
      <c r="A80" s="277">
        <v>70</v>
      </c>
      <c r="B80" s="391" t="s">
        <v>54</v>
      </c>
      <c r="C80" s="277" t="s">
        <v>124</v>
      </c>
      <c r="D80" s="316">
        <v>503.9</v>
      </c>
      <c r="E80" s="316">
        <v>508.89999999999992</v>
      </c>
      <c r="F80" s="317">
        <v>496.39999999999986</v>
      </c>
      <c r="G80" s="317">
        <v>488.89999999999992</v>
      </c>
      <c r="H80" s="317">
        <v>476.39999999999986</v>
      </c>
      <c r="I80" s="317">
        <v>516.39999999999986</v>
      </c>
      <c r="J80" s="317">
        <v>528.9</v>
      </c>
      <c r="K80" s="317">
        <v>536.39999999999986</v>
      </c>
      <c r="L80" s="304">
        <v>521.4</v>
      </c>
      <c r="M80" s="304">
        <v>501.4</v>
      </c>
      <c r="N80" s="319">
        <v>27856800</v>
      </c>
      <c r="O80" s="320">
        <v>2.8898147327364596E-2</v>
      </c>
    </row>
    <row r="81" spans="1:15" ht="15">
      <c r="A81" s="277">
        <v>71</v>
      </c>
      <c r="B81" s="391" t="s">
        <v>68</v>
      </c>
      <c r="C81" s="277" t="s">
        <v>125</v>
      </c>
      <c r="D81" s="316">
        <v>187.8</v>
      </c>
      <c r="E81" s="316">
        <v>189.03333333333333</v>
      </c>
      <c r="F81" s="317">
        <v>185.36666666666667</v>
      </c>
      <c r="G81" s="317">
        <v>182.93333333333334</v>
      </c>
      <c r="H81" s="317">
        <v>179.26666666666668</v>
      </c>
      <c r="I81" s="317">
        <v>191.46666666666667</v>
      </c>
      <c r="J81" s="317">
        <v>195.13333333333335</v>
      </c>
      <c r="K81" s="317">
        <v>197.56666666666666</v>
      </c>
      <c r="L81" s="304">
        <v>192.7</v>
      </c>
      <c r="M81" s="304">
        <v>186.6</v>
      </c>
      <c r="N81" s="319">
        <v>13084400</v>
      </c>
      <c r="O81" s="320">
        <v>4.6584546472564388E-2</v>
      </c>
    </row>
    <row r="82" spans="1:15" ht="15">
      <c r="A82" s="277">
        <v>72</v>
      </c>
      <c r="B82" s="391" t="s">
        <v>107</v>
      </c>
      <c r="C82" s="277" t="s">
        <v>126</v>
      </c>
      <c r="D82" s="316">
        <v>961.2</v>
      </c>
      <c r="E82" s="316">
        <v>960.35</v>
      </c>
      <c r="F82" s="317">
        <v>953.15000000000009</v>
      </c>
      <c r="G82" s="317">
        <v>945.1</v>
      </c>
      <c r="H82" s="317">
        <v>937.90000000000009</v>
      </c>
      <c r="I82" s="317">
        <v>968.40000000000009</v>
      </c>
      <c r="J82" s="317">
        <v>975.60000000000014</v>
      </c>
      <c r="K82" s="317">
        <v>983.65000000000009</v>
      </c>
      <c r="L82" s="304">
        <v>967.55</v>
      </c>
      <c r="M82" s="304">
        <v>952.3</v>
      </c>
      <c r="N82" s="319">
        <v>44774400</v>
      </c>
      <c r="O82" s="320">
        <v>-2.4862986231787196E-3</v>
      </c>
    </row>
    <row r="83" spans="1:15" ht="15">
      <c r="A83" s="277">
        <v>73</v>
      </c>
      <c r="B83" s="391" t="s">
        <v>73</v>
      </c>
      <c r="C83" s="277" t="s">
        <v>127</v>
      </c>
      <c r="D83" s="316">
        <v>86.5</v>
      </c>
      <c r="E83" s="316">
        <v>86.883333333333326</v>
      </c>
      <c r="F83" s="317">
        <v>85.466666666666654</v>
      </c>
      <c r="G83" s="317">
        <v>84.433333333333323</v>
      </c>
      <c r="H83" s="317">
        <v>83.016666666666652</v>
      </c>
      <c r="I83" s="317">
        <v>87.916666666666657</v>
      </c>
      <c r="J83" s="317">
        <v>89.333333333333343</v>
      </c>
      <c r="K83" s="317">
        <v>90.36666666666666</v>
      </c>
      <c r="L83" s="304">
        <v>88.3</v>
      </c>
      <c r="M83" s="304">
        <v>85.85</v>
      </c>
      <c r="N83" s="319">
        <v>46871100</v>
      </c>
      <c r="O83" s="320">
        <v>0</v>
      </c>
    </row>
    <row r="84" spans="1:15" ht="15">
      <c r="A84" s="277">
        <v>74</v>
      </c>
      <c r="B84" s="391" t="s">
        <v>50</v>
      </c>
      <c r="C84" s="277" t="s">
        <v>128</v>
      </c>
      <c r="D84" s="316">
        <v>193.05</v>
      </c>
      <c r="E84" s="316">
        <v>193.16666666666666</v>
      </c>
      <c r="F84" s="317">
        <v>191.93333333333331</v>
      </c>
      <c r="G84" s="317">
        <v>190.81666666666666</v>
      </c>
      <c r="H84" s="317">
        <v>189.58333333333331</v>
      </c>
      <c r="I84" s="317">
        <v>194.2833333333333</v>
      </c>
      <c r="J84" s="317">
        <v>195.51666666666665</v>
      </c>
      <c r="K84" s="317">
        <v>196.6333333333333</v>
      </c>
      <c r="L84" s="304">
        <v>194.4</v>
      </c>
      <c r="M84" s="304">
        <v>192.05</v>
      </c>
      <c r="N84" s="319">
        <v>57292800</v>
      </c>
      <c r="O84" s="320">
        <v>3.413619823254202E-2</v>
      </c>
    </row>
    <row r="85" spans="1:15" ht="15">
      <c r="A85" s="277">
        <v>75</v>
      </c>
      <c r="B85" s="391" t="s">
        <v>113</v>
      </c>
      <c r="C85" s="277" t="s">
        <v>129</v>
      </c>
      <c r="D85" s="316">
        <v>191.6</v>
      </c>
      <c r="E85" s="316">
        <v>189.18333333333331</v>
      </c>
      <c r="F85" s="317">
        <v>186.16666666666663</v>
      </c>
      <c r="G85" s="317">
        <v>180.73333333333332</v>
      </c>
      <c r="H85" s="317">
        <v>177.71666666666664</v>
      </c>
      <c r="I85" s="317">
        <v>194.61666666666662</v>
      </c>
      <c r="J85" s="317">
        <v>197.63333333333333</v>
      </c>
      <c r="K85" s="317">
        <v>203.06666666666661</v>
      </c>
      <c r="L85" s="304">
        <v>192.2</v>
      </c>
      <c r="M85" s="304">
        <v>183.75</v>
      </c>
      <c r="N85" s="319">
        <v>17345000</v>
      </c>
      <c r="O85" s="320">
        <v>7.1340333539221742E-2</v>
      </c>
    </row>
    <row r="86" spans="1:15" ht="15">
      <c r="A86" s="277">
        <v>76</v>
      </c>
      <c r="B86" s="391" t="s">
        <v>113</v>
      </c>
      <c r="C86" s="277" t="s">
        <v>130</v>
      </c>
      <c r="D86" s="316">
        <v>220.8</v>
      </c>
      <c r="E86" s="316">
        <v>222.05000000000004</v>
      </c>
      <c r="F86" s="317">
        <v>218.05000000000007</v>
      </c>
      <c r="G86" s="317">
        <v>215.30000000000004</v>
      </c>
      <c r="H86" s="317">
        <v>211.30000000000007</v>
      </c>
      <c r="I86" s="317">
        <v>224.80000000000007</v>
      </c>
      <c r="J86" s="317">
        <v>228.8</v>
      </c>
      <c r="K86" s="317">
        <v>231.55000000000007</v>
      </c>
      <c r="L86" s="304">
        <v>226.05</v>
      </c>
      <c r="M86" s="304">
        <v>219.3</v>
      </c>
      <c r="N86" s="319">
        <v>43208100</v>
      </c>
      <c r="O86" s="320">
        <v>2.3602405014711527E-2</v>
      </c>
    </row>
    <row r="87" spans="1:15" ht="15">
      <c r="A87" s="277">
        <v>77</v>
      </c>
      <c r="B87" s="391" t="s">
        <v>39</v>
      </c>
      <c r="C87" s="277" t="s">
        <v>131</v>
      </c>
      <c r="D87" s="316">
        <v>1741.1</v>
      </c>
      <c r="E87" s="316">
        <v>1756.7833333333335</v>
      </c>
      <c r="F87" s="317">
        <v>1716.3166666666671</v>
      </c>
      <c r="G87" s="317">
        <v>1691.5333333333335</v>
      </c>
      <c r="H87" s="317">
        <v>1651.0666666666671</v>
      </c>
      <c r="I87" s="317">
        <v>1781.5666666666671</v>
      </c>
      <c r="J87" s="317">
        <v>1822.0333333333338</v>
      </c>
      <c r="K87" s="317">
        <v>1846.8166666666671</v>
      </c>
      <c r="L87" s="304">
        <v>1797.25</v>
      </c>
      <c r="M87" s="304">
        <v>1732</v>
      </c>
      <c r="N87" s="319">
        <v>1917000</v>
      </c>
      <c r="O87" s="320">
        <v>-3.6925395629238883E-2</v>
      </c>
    </row>
    <row r="88" spans="1:15" ht="15">
      <c r="A88" s="277">
        <v>78</v>
      </c>
      <c r="B88" s="391" t="s">
        <v>54</v>
      </c>
      <c r="C88" s="277" t="s">
        <v>133</v>
      </c>
      <c r="D88" s="316">
        <v>1314</v>
      </c>
      <c r="E88" s="316">
        <v>1324.0666666666666</v>
      </c>
      <c r="F88" s="317">
        <v>1295.3833333333332</v>
      </c>
      <c r="G88" s="317">
        <v>1276.7666666666667</v>
      </c>
      <c r="H88" s="317">
        <v>1248.0833333333333</v>
      </c>
      <c r="I88" s="317">
        <v>1342.6833333333332</v>
      </c>
      <c r="J88" s="317">
        <v>1371.3666666666666</v>
      </c>
      <c r="K88" s="317">
        <v>1389.9833333333331</v>
      </c>
      <c r="L88" s="304">
        <v>1352.75</v>
      </c>
      <c r="M88" s="304">
        <v>1305.45</v>
      </c>
      <c r="N88" s="319">
        <v>8548000</v>
      </c>
      <c r="O88" s="320">
        <v>4.6816479400749064E-4</v>
      </c>
    </row>
    <row r="89" spans="1:15" ht="15">
      <c r="A89" s="277">
        <v>79</v>
      </c>
      <c r="B89" s="391" t="s">
        <v>57</v>
      </c>
      <c r="C89" s="277" t="s">
        <v>134</v>
      </c>
      <c r="D89" s="316">
        <v>59.65</v>
      </c>
      <c r="E89" s="316">
        <v>59.949999999999996</v>
      </c>
      <c r="F89" s="317">
        <v>59.099999999999994</v>
      </c>
      <c r="G89" s="317">
        <v>58.55</v>
      </c>
      <c r="H89" s="317">
        <v>57.699999999999996</v>
      </c>
      <c r="I89" s="317">
        <v>60.499999999999993</v>
      </c>
      <c r="J89" s="317">
        <v>61.35</v>
      </c>
      <c r="K89" s="317">
        <v>61.899999999999991</v>
      </c>
      <c r="L89" s="304">
        <v>60.8</v>
      </c>
      <c r="M89" s="304">
        <v>59.4</v>
      </c>
      <c r="N89" s="319">
        <v>26445200</v>
      </c>
      <c r="O89" s="320">
        <v>-5.3708439897698209E-3</v>
      </c>
    </row>
    <row r="90" spans="1:15" ht="15">
      <c r="A90" s="277">
        <v>80</v>
      </c>
      <c r="B90" s="391" t="s">
        <v>57</v>
      </c>
      <c r="C90" s="277" t="s">
        <v>135</v>
      </c>
      <c r="D90" s="316">
        <v>250.05</v>
      </c>
      <c r="E90" s="316">
        <v>252.10000000000002</v>
      </c>
      <c r="F90" s="317">
        <v>247.35000000000002</v>
      </c>
      <c r="G90" s="317">
        <v>244.65</v>
      </c>
      <c r="H90" s="317">
        <v>239.9</v>
      </c>
      <c r="I90" s="317">
        <v>254.80000000000004</v>
      </c>
      <c r="J90" s="317">
        <v>259.55000000000007</v>
      </c>
      <c r="K90" s="317">
        <v>262.25000000000006</v>
      </c>
      <c r="L90" s="304">
        <v>256.85000000000002</v>
      </c>
      <c r="M90" s="304">
        <v>249.4</v>
      </c>
      <c r="N90" s="319">
        <v>9598000</v>
      </c>
      <c r="O90" s="320">
        <v>6.3136907399202483E-2</v>
      </c>
    </row>
    <row r="91" spans="1:15" ht="15">
      <c r="A91" s="277">
        <v>81</v>
      </c>
      <c r="B91" s="391" t="s">
        <v>64</v>
      </c>
      <c r="C91" s="277" t="s">
        <v>136</v>
      </c>
      <c r="D91" s="316">
        <v>909.2</v>
      </c>
      <c r="E91" s="316">
        <v>906.73333333333323</v>
      </c>
      <c r="F91" s="317">
        <v>900.46666666666647</v>
      </c>
      <c r="G91" s="317">
        <v>891.73333333333323</v>
      </c>
      <c r="H91" s="317">
        <v>885.46666666666647</v>
      </c>
      <c r="I91" s="317">
        <v>915.46666666666647</v>
      </c>
      <c r="J91" s="317">
        <v>921.73333333333312</v>
      </c>
      <c r="K91" s="317">
        <v>930.46666666666647</v>
      </c>
      <c r="L91" s="304">
        <v>913</v>
      </c>
      <c r="M91" s="304">
        <v>898</v>
      </c>
      <c r="N91" s="319">
        <v>10045750</v>
      </c>
      <c r="O91" s="320">
        <v>2.9884409360022554E-2</v>
      </c>
    </row>
    <row r="92" spans="1:15" ht="15">
      <c r="A92" s="277">
        <v>82</v>
      </c>
      <c r="B92" s="391" t="s">
        <v>52</v>
      </c>
      <c r="C92" s="277" t="s">
        <v>137</v>
      </c>
      <c r="D92" s="316">
        <v>927.95</v>
      </c>
      <c r="E92" s="316">
        <v>930.5</v>
      </c>
      <c r="F92" s="317">
        <v>912.9</v>
      </c>
      <c r="G92" s="317">
        <v>897.85</v>
      </c>
      <c r="H92" s="317">
        <v>880.25</v>
      </c>
      <c r="I92" s="317">
        <v>945.55</v>
      </c>
      <c r="J92" s="317">
        <v>963.14999999999986</v>
      </c>
      <c r="K92" s="317">
        <v>978.19999999999993</v>
      </c>
      <c r="L92" s="304">
        <v>948.1</v>
      </c>
      <c r="M92" s="304">
        <v>915.45</v>
      </c>
      <c r="N92" s="319">
        <v>8154050</v>
      </c>
      <c r="O92" s="320">
        <v>-4.9787366455761846E-3</v>
      </c>
    </row>
    <row r="93" spans="1:15" ht="15">
      <c r="A93" s="277">
        <v>83</v>
      </c>
      <c r="B93" s="391" t="s">
        <v>44</v>
      </c>
      <c r="C93" s="277" t="s">
        <v>138</v>
      </c>
      <c r="D93" s="316">
        <v>599</v>
      </c>
      <c r="E93" s="316">
        <v>605.93333333333328</v>
      </c>
      <c r="F93" s="317">
        <v>590.26666666666654</v>
      </c>
      <c r="G93" s="317">
        <v>581.5333333333333</v>
      </c>
      <c r="H93" s="317">
        <v>565.86666666666656</v>
      </c>
      <c r="I93" s="317">
        <v>614.66666666666652</v>
      </c>
      <c r="J93" s="317">
        <v>630.33333333333326</v>
      </c>
      <c r="K93" s="317">
        <v>639.06666666666649</v>
      </c>
      <c r="L93" s="304">
        <v>621.6</v>
      </c>
      <c r="M93" s="304">
        <v>597.20000000000005</v>
      </c>
      <c r="N93" s="319">
        <v>14859600</v>
      </c>
      <c r="O93" s="320">
        <v>4.6126552335895916E-2</v>
      </c>
    </row>
    <row r="94" spans="1:15" ht="15">
      <c r="A94" s="277">
        <v>84</v>
      </c>
      <c r="B94" s="391" t="s">
        <v>57</v>
      </c>
      <c r="C94" s="277" t="s">
        <v>139</v>
      </c>
      <c r="D94" s="316">
        <v>120.65</v>
      </c>
      <c r="E94" s="316">
        <v>121.96666666666665</v>
      </c>
      <c r="F94" s="317">
        <v>118.83333333333331</v>
      </c>
      <c r="G94" s="317">
        <v>117.01666666666667</v>
      </c>
      <c r="H94" s="317">
        <v>113.88333333333333</v>
      </c>
      <c r="I94" s="317">
        <v>123.7833333333333</v>
      </c>
      <c r="J94" s="317">
        <v>126.91666666666666</v>
      </c>
      <c r="K94" s="317">
        <v>128.73333333333329</v>
      </c>
      <c r="L94" s="304">
        <v>125.1</v>
      </c>
      <c r="M94" s="304">
        <v>120.15</v>
      </c>
      <c r="N94" s="319">
        <v>17092572</v>
      </c>
      <c r="O94" s="320">
        <v>5.9338313767342582E-2</v>
      </c>
    </row>
    <row r="95" spans="1:15" ht="15">
      <c r="A95" s="277">
        <v>85</v>
      </c>
      <c r="B95" s="391" t="s">
        <v>57</v>
      </c>
      <c r="C95" s="277" t="s">
        <v>140</v>
      </c>
      <c r="D95" s="316">
        <v>160.05000000000001</v>
      </c>
      <c r="E95" s="316">
        <v>160.21666666666667</v>
      </c>
      <c r="F95" s="317">
        <v>157.28333333333333</v>
      </c>
      <c r="G95" s="317">
        <v>154.51666666666665</v>
      </c>
      <c r="H95" s="317">
        <v>151.58333333333331</v>
      </c>
      <c r="I95" s="317">
        <v>162.98333333333335</v>
      </c>
      <c r="J95" s="317">
        <v>165.91666666666669</v>
      </c>
      <c r="K95" s="317">
        <v>168.68333333333337</v>
      </c>
      <c r="L95" s="304">
        <v>163.15</v>
      </c>
      <c r="M95" s="304">
        <v>157.44999999999999</v>
      </c>
      <c r="N95" s="319">
        <v>20976000</v>
      </c>
      <c r="O95" s="320">
        <v>-2.0453908657887362E-2</v>
      </c>
    </row>
    <row r="96" spans="1:15" ht="15">
      <c r="A96" s="277">
        <v>86</v>
      </c>
      <c r="B96" s="391" t="s">
        <v>50</v>
      </c>
      <c r="C96" s="277" t="s">
        <v>141</v>
      </c>
      <c r="D96" s="316">
        <v>364.3</v>
      </c>
      <c r="E96" s="316">
        <v>365.8</v>
      </c>
      <c r="F96" s="317">
        <v>361.70000000000005</v>
      </c>
      <c r="G96" s="317">
        <v>359.1</v>
      </c>
      <c r="H96" s="317">
        <v>355.00000000000006</v>
      </c>
      <c r="I96" s="317">
        <v>368.40000000000003</v>
      </c>
      <c r="J96" s="317">
        <v>372.50000000000006</v>
      </c>
      <c r="K96" s="317">
        <v>375.1</v>
      </c>
      <c r="L96" s="304">
        <v>369.9</v>
      </c>
      <c r="M96" s="304">
        <v>363.2</v>
      </c>
      <c r="N96" s="319">
        <v>10784000</v>
      </c>
      <c r="O96" s="320">
        <v>-1.3899049012435992E-2</v>
      </c>
    </row>
    <row r="97" spans="1:15" ht="15">
      <c r="A97" s="277">
        <v>87</v>
      </c>
      <c r="B97" s="391" t="s">
        <v>44</v>
      </c>
      <c r="C97" s="277" t="s">
        <v>142</v>
      </c>
      <c r="D97" s="316">
        <v>6122.45</v>
      </c>
      <c r="E97" s="316">
        <v>6190.4333333333334</v>
      </c>
      <c r="F97" s="317">
        <v>6007.0166666666664</v>
      </c>
      <c r="G97" s="317">
        <v>5891.583333333333</v>
      </c>
      <c r="H97" s="317">
        <v>5708.1666666666661</v>
      </c>
      <c r="I97" s="317">
        <v>6305.8666666666668</v>
      </c>
      <c r="J97" s="317">
        <v>6489.2833333333328</v>
      </c>
      <c r="K97" s="317">
        <v>6604.7166666666672</v>
      </c>
      <c r="L97" s="304">
        <v>6373.85</v>
      </c>
      <c r="M97" s="304">
        <v>6075</v>
      </c>
      <c r="N97" s="319">
        <v>2552000</v>
      </c>
      <c r="O97" s="320">
        <v>2.1412847708625175E-2</v>
      </c>
    </row>
    <row r="98" spans="1:15" ht="15">
      <c r="A98" s="277">
        <v>88</v>
      </c>
      <c r="B98" s="391" t="s">
        <v>50</v>
      </c>
      <c r="C98" s="277" t="s">
        <v>143</v>
      </c>
      <c r="D98" s="316">
        <v>575.04999999999995</v>
      </c>
      <c r="E98" s="316">
        <v>578.29999999999995</v>
      </c>
      <c r="F98" s="317">
        <v>569.69999999999993</v>
      </c>
      <c r="G98" s="317">
        <v>564.35</v>
      </c>
      <c r="H98" s="317">
        <v>555.75</v>
      </c>
      <c r="I98" s="317">
        <v>583.64999999999986</v>
      </c>
      <c r="J98" s="317">
        <v>592.24999999999977</v>
      </c>
      <c r="K98" s="317">
        <v>597.5999999999998</v>
      </c>
      <c r="L98" s="304">
        <v>586.9</v>
      </c>
      <c r="M98" s="304">
        <v>572.95000000000005</v>
      </c>
      <c r="N98" s="319">
        <v>16546250</v>
      </c>
      <c r="O98" s="320">
        <v>4.2485395645246943E-3</v>
      </c>
    </row>
    <row r="99" spans="1:15" ht="15">
      <c r="A99" s="277">
        <v>89</v>
      </c>
      <c r="B99" s="391" t="s">
        <v>57</v>
      </c>
      <c r="C99" s="277" t="s">
        <v>144</v>
      </c>
      <c r="D99" s="316">
        <v>544.4</v>
      </c>
      <c r="E99" s="316">
        <v>549.68333333333328</v>
      </c>
      <c r="F99" s="317">
        <v>536.51666666666654</v>
      </c>
      <c r="G99" s="317">
        <v>528.63333333333321</v>
      </c>
      <c r="H99" s="317">
        <v>515.46666666666647</v>
      </c>
      <c r="I99" s="317">
        <v>557.56666666666661</v>
      </c>
      <c r="J99" s="317">
        <v>570.73333333333335</v>
      </c>
      <c r="K99" s="317">
        <v>578.61666666666667</v>
      </c>
      <c r="L99" s="304">
        <v>562.85</v>
      </c>
      <c r="M99" s="304">
        <v>541.79999999999995</v>
      </c>
      <c r="N99" s="319">
        <v>1666600</v>
      </c>
      <c r="O99" s="320">
        <v>-2.9523088569265707E-2</v>
      </c>
    </row>
    <row r="100" spans="1:15" ht="15">
      <c r="A100" s="277">
        <v>90</v>
      </c>
      <c r="B100" s="391" t="s">
        <v>73</v>
      </c>
      <c r="C100" s="277" t="s">
        <v>145</v>
      </c>
      <c r="D100" s="316">
        <v>972.65</v>
      </c>
      <c r="E100" s="316">
        <v>976.66666666666663</v>
      </c>
      <c r="F100" s="317">
        <v>967.13333333333321</v>
      </c>
      <c r="G100" s="317">
        <v>961.61666666666656</v>
      </c>
      <c r="H100" s="317">
        <v>952.08333333333314</v>
      </c>
      <c r="I100" s="317">
        <v>982.18333333333328</v>
      </c>
      <c r="J100" s="317">
        <v>991.71666666666681</v>
      </c>
      <c r="K100" s="317">
        <v>997.23333333333335</v>
      </c>
      <c r="L100" s="304">
        <v>986.2</v>
      </c>
      <c r="M100" s="304">
        <v>971.15</v>
      </c>
      <c r="N100" s="319">
        <v>906000</v>
      </c>
      <c r="O100" s="320">
        <v>1.3422818791946308E-2</v>
      </c>
    </row>
    <row r="101" spans="1:15" ht="15">
      <c r="A101" s="277">
        <v>91</v>
      </c>
      <c r="B101" s="391" t="s">
        <v>107</v>
      </c>
      <c r="C101" s="277" t="s">
        <v>146</v>
      </c>
      <c r="D101" s="316">
        <v>1123.45</v>
      </c>
      <c r="E101" s="316">
        <v>1113.5166666666667</v>
      </c>
      <c r="F101" s="317">
        <v>1095.0833333333333</v>
      </c>
      <c r="G101" s="317">
        <v>1066.7166666666667</v>
      </c>
      <c r="H101" s="317">
        <v>1048.2833333333333</v>
      </c>
      <c r="I101" s="317">
        <v>1141.8833333333332</v>
      </c>
      <c r="J101" s="317">
        <v>1160.3166666666666</v>
      </c>
      <c r="K101" s="317">
        <v>1188.6833333333332</v>
      </c>
      <c r="L101" s="304">
        <v>1131.95</v>
      </c>
      <c r="M101" s="304">
        <v>1085.1500000000001</v>
      </c>
      <c r="N101" s="319">
        <v>1232000</v>
      </c>
      <c r="O101" s="320">
        <v>1.1162179908076166E-2</v>
      </c>
    </row>
    <row r="102" spans="1:15" ht="15">
      <c r="A102" s="277">
        <v>92</v>
      </c>
      <c r="B102" s="391" t="s">
        <v>44</v>
      </c>
      <c r="C102" s="277" t="s">
        <v>147</v>
      </c>
      <c r="D102" s="316">
        <v>97.75</v>
      </c>
      <c r="E102" s="316">
        <v>97.516666666666666</v>
      </c>
      <c r="F102" s="317">
        <v>95.683333333333337</v>
      </c>
      <c r="G102" s="317">
        <v>93.616666666666674</v>
      </c>
      <c r="H102" s="317">
        <v>91.783333333333346</v>
      </c>
      <c r="I102" s="317">
        <v>99.583333333333329</v>
      </c>
      <c r="J102" s="317">
        <v>101.41666666666667</v>
      </c>
      <c r="K102" s="317">
        <v>103.48333333333332</v>
      </c>
      <c r="L102" s="304">
        <v>99.35</v>
      </c>
      <c r="M102" s="304">
        <v>95.45</v>
      </c>
      <c r="N102" s="319">
        <v>20979000</v>
      </c>
      <c r="O102" s="320">
        <v>-4.9800796812749003E-3</v>
      </c>
    </row>
    <row r="103" spans="1:15" ht="15">
      <c r="A103" s="277">
        <v>93</v>
      </c>
      <c r="B103" s="391" t="s">
        <v>44</v>
      </c>
      <c r="C103" s="277" t="s">
        <v>148</v>
      </c>
      <c r="D103" s="316">
        <v>61257.3</v>
      </c>
      <c r="E103" s="316">
        <v>61474.049999999996</v>
      </c>
      <c r="F103" s="317">
        <v>60783.349999999991</v>
      </c>
      <c r="G103" s="317">
        <v>60309.399999999994</v>
      </c>
      <c r="H103" s="317">
        <v>59618.69999999999</v>
      </c>
      <c r="I103" s="317">
        <v>61947.999999999993</v>
      </c>
      <c r="J103" s="317">
        <v>62638.69999999999</v>
      </c>
      <c r="K103" s="317">
        <v>63112.649999999994</v>
      </c>
      <c r="L103" s="304">
        <v>62164.75</v>
      </c>
      <c r="M103" s="304">
        <v>61000.1</v>
      </c>
      <c r="N103" s="319">
        <v>22200</v>
      </c>
      <c r="O103" s="320">
        <v>2.6827012025901941E-2</v>
      </c>
    </row>
    <row r="104" spans="1:15" ht="15">
      <c r="A104" s="277">
        <v>94</v>
      </c>
      <c r="B104" s="391" t="s">
        <v>57</v>
      </c>
      <c r="C104" s="277" t="s">
        <v>149</v>
      </c>
      <c r="D104" s="316">
        <v>1289.75</v>
      </c>
      <c r="E104" s="316">
        <v>1292.5833333333333</v>
      </c>
      <c r="F104" s="317">
        <v>1267.1666666666665</v>
      </c>
      <c r="G104" s="317">
        <v>1244.5833333333333</v>
      </c>
      <c r="H104" s="317">
        <v>1219.1666666666665</v>
      </c>
      <c r="I104" s="317">
        <v>1315.1666666666665</v>
      </c>
      <c r="J104" s="317">
        <v>1340.583333333333</v>
      </c>
      <c r="K104" s="317">
        <v>1363.1666666666665</v>
      </c>
      <c r="L104" s="304">
        <v>1318</v>
      </c>
      <c r="M104" s="304">
        <v>1270</v>
      </c>
      <c r="N104" s="319">
        <v>3350250</v>
      </c>
      <c r="O104" s="320">
        <v>9.4852941176470584E-2</v>
      </c>
    </row>
    <row r="105" spans="1:15" ht="15">
      <c r="A105" s="277">
        <v>95</v>
      </c>
      <c r="B105" s="391" t="s">
        <v>113</v>
      </c>
      <c r="C105" s="277" t="s">
        <v>150</v>
      </c>
      <c r="D105" s="316">
        <v>32.9</v>
      </c>
      <c r="E105" s="316">
        <v>33.016666666666666</v>
      </c>
      <c r="F105" s="317">
        <v>32.583333333333329</v>
      </c>
      <c r="G105" s="317">
        <v>32.266666666666666</v>
      </c>
      <c r="H105" s="317">
        <v>31.833333333333329</v>
      </c>
      <c r="I105" s="317">
        <v>33.333333333333329</v>
      </c>
      <c r="J105" s="317">
        <v>33.766666666666666</v>
      </c>
      <c r="K105" s="317">
        <v>34.083333333333329</v>
      </c>
      <c r="L105" s="304">
        <v>33.450000000000003</v>
      </c>
      <c r="M105" s="304">
        <v>32.700000000000003</v>
      </c>
      <c r="N105" s="319">
        <v>38828000</v>
      </c>
      <c r="O105" s="320">
        <v>1.6466399643969738E-2</v>
      </c>
    </row>
    <row r="106" spans="1:15" ht="15">
      <c r="A106" s="277">
        <v>96</v>
      </c>
      <c r="B106" s="391" t="s">
        <v>39</v>
      </c>
      <c r="C106" s="277" t="s">
        <v>261</v>
      </c>
      <c r="D106" s="316">
        <v>3167.55</v>
      </c>
      <c r="E106" s="316">
        <v>3187.2333333333336</v>
      </c>
      <c r="F106" s="317">
        <v>3122.166666666667</v>
      </c>
      <c r="G106" s="317">
        <v>3076.7833333333333</v>
      </c>
      <c r="H106" s="317">
        <v>3011.7166666666667</v>
      </c>
      <c r="I106" s="317">
        <v>3232.6166666666672</v>
      </c>
      <c r="J106" s="317">
        <v>3297.6833333333338</v>
      </c>
      <c r="K106" s="317">
        <v>3343.0666666666675</v>
      </c>
      <c r="L106" s="304">
        <v>3252.3</v>
      </c>
      <c r="M106" s="304">
        <v>3141.85</v>
      </c>
      <c r="N106" s="319">
        <v>708250</v>
      </c>
      <c r="O106" s="320">
        <v>-2.712912087912088E-2</v>
      </c>
    </row>
    <row r="107" spans="1:15" ht="15">
      <c r="A107" s="277">
        <v>97</v>
      </c>
      <c r="B107" s="391" t="s">
        <v>50</v>
      </c>
      <c r="C107" s="277" t="s">
        <v>153</v>
      </c>
      <c r="D107" s="316">
        <v>16562.95</v>
      </c>
      <c r="E107" s="316">
        <v>16515.816666666666</v>
      </c>
      <c r="F107" s="317">
        <v>16406.883333333331</v>
      </c>
      <c r="G107" s="317">
        <v>16250.816666666666</v>
      </c>
      <c r="H107" s="317">
        <v>16141.883333333331</v>
      </c>
      <c r="I107" s="317">
        <v>16671.883333333331</v>
      </c>
      <c r="J107" s="317">
        <v>16780.816666666666</v>
      </c>
      <c r="K107" s="317">
        <v>16936.883333333331</v>
      </c>
      <c r="L107" s="304">
        <v>16624.75</v>
      </c>
      <c r="M107" s="304">
        <v>16359.75</v>
      </c>
      <c r="N107" s="319">
        <v>397650</v>
      </c>
      <c r="O107" s="320">
        <v>-1.5839623808934538E-2</v>
      </c>
    </row>
    <row r="108" spans="1:15" ht="15">
      <c r="A108" s="277">
        <v>98</v>
      </c>
      <c r="B108" s="391" t="s">
        <v>107</v>
      </c>
      <c r="C108" s="277" t="s">
        <v>154</v>
      </c>
      <c r="D108" s="316">
        <v>1931.45</v>
      </c>
      <c r="E108" s="316">
        <v>1930.2333333333333</v>
      </c>
      <c r="F108" s="317">
        <v>1902.5166666666667</v>
      </c>
      <c r="G108" s="317">
        <v>1873.5833333333333</v>
      </c>
      <c r="H108" s="317">
        <v>1845.8666666666666</v>
      </c>
      <c r="I108" s="317">
        <v>1959.1666666666667</v>
      </c>
      <c r="J108" s="317">
        <v>1986.8833333333334</v>
      </c>
      <c r="K108" s="317">
        <v>2015.8166666666668</v>
      </c>
      <c r="L108" s="304">
        <v>1957.95</v>
      </c>
      <c r="M108" s="304">
        <v>1901.3</v>
      </c>
      <c r="N108" s="319">
        <v>444375</v>
      </c>
      <c r="O108" s="320">
        <v>-2.3083264633140973E-2</v>
      </c>
    </row>
    <row r="109" spans="1:15" ht="15">
      <c r="A109" s="277">
        <v>99</v>
      </c>
      <c r="B109" s="391" t="s">
        <v>113</v>
      </c>
      <c r="C109" s="277" t="s">
        <v>155</v>
      </c>
      <c r="D109" s="316">
        <v>84.8</v>
      </c>
      <c r="E109" s="316">
        <v>85.016666666666666</v>
      </c>
      <c r="F109" s="317">
        <v>83.833333333333329</v>
      </c>
      <c r="G109" s="317">
        <v>82.86666666666666</v>
      </c>
      <c r="H109" s="317">
        <v>81.683333333333323</v>
      </c>
      <c r="I109" s="317">
        <v>85.983333333333334</v>
      </c>
      <c r="J109" s="317">
        <v>87.166666666666671</v>
      </c>
      <c r="K109" s="317">
        <v>88.13333333333334</v>
      </c>
      <c r="L109" s="304">
        <v>86.2</v>
      </c>
      <c r="M109" s="304">
        <v>84.05</v>
      </c>
      <c r="N109" s="319">
        <v>34069500</v>
      </c>
      <c r="O109" s="320">
        <v>-1.5869943874588736E-2</v>
      </c>
    </row>
    <row r="110" spans="1:15" ht="15">
      <c r="A110" s="277">
        <v>100</v>
      </c>
      <c r="B110" s="391" t="s">
        <v>42</v>
      </c>
      <c r="C110" s="277" t="s">
        <v>156</v>
      </c>
      <c r="D110" s="316">
        <v>85.85</v>
      </c>
      <c r="E110" s="316">
        <v>86.116666666666674</v>
      </c>
      <c r="F110" s="317">
        <v>85.133333333333354</v>
      </c>
      <c r="G110" s="317">
        <v>84.416666666666686</v>
      </c>
      <c r="H110" s="317">
        <v>83.433333333333366</v>
      </c>
      <c r="I110" s="317">
        <v>86.833333333333343</v>
      </c>
      <c r="J110" s="317">
        <v>87.816666666666663</v>
      </c>
      <c r="K110" s="317">
        <v>88.533333333333331</v>
      </c>
      <c r="L110" s="304">
        <v>87.1</v>
      </c>
      <c r="M110" s="304">
        <v>85.4</v>
      </c>
      <c r="N110" s="319">
        <v>57182400</v>
      </c>
      <c r="O110" s="320">
        <v>1.3333333333333334E-2</v>
      </c>
    </row>
    <row r="111" spans="1:15" ht="15">
      <c r="A111" s="277">
        <v>101</v>
      </c>
      <c r="B111" s="391" t="s">
        <v>73</v>
      </c>
      <c r="C111" s="277" t="s">
        <v>158</v>
      </c>
      <c r="D111" s="316">
        <v>76.2</v>
      </c>
      <c r="E111" s="316">
        <v>76.899999999999991</v>
      </c>
      <c r="F111" s="317">
        <v>75.299999999999983</v>
      </c>
      <c r="G111" s="317">
        <v>74.399999999999991</v>
      </c>
      <c r="H111" s="317">
        <v>72.799999999999983</v>
      </c>
      <c r="I111" s="317">
        <v>77.799999999999983</v>
      </c>
      <c r="J111" s="317">
        <v>79.399999999999977</v>
      </c>
      <c r="K111" s="317">
        <v>80.299999999999983</v>
      </c>
      <c r="L111" s="304">
        <v>78.5</v>
      </c>
      <c r="M111" s="304">
        <v>76</v>
      </c>
      <c r="N111" s="319">
        <v>41741700</v>
      </c>
      <c r="O111" s="320">
        <v>5.9824046920821113E-2</v>
      </c>
    </row>
    <row r="112" spans="1:15" ht="15">
      <c r="A112" s="277">
        <v>102</v>
      </c>
      <c r="B112" s="391" t="s">
        <v>79</v>
      </c>
      <c r="C112" s="277" t="s">
        <v>159</v>
      </c>
      <c r="D112" s="316">
        <v>19743.05</v>
      </c>
      <c r="E112" s="316">
        <v>19895.350000000002</v>
      </c>
      <c r="F112" s="317">
        <v>19506.450000000004</v>
      </c>
      <c r="G112" s="317">
        <v>19269.850000000002</v>
      </c>
      <c r="H112" s="317">
        <v>18880.950000000004</v>
      </c>
      <c r="I112" s="317">
        <v>20131.950000000004</v>
      </c>
      <c r="J112" s="317">
        <v>20520.850000000006</v>
      </c>
      <c r="K112" s="317">
        <v>20757.450000000004</v>
      </c>
      <c r="L112" s="304">
        <v>20284.25</v>
      </c>
      <c r="M112" s="304">
        <v>19658.75</v>
      </c>
      <c r="N112" s="319">
        <v>99150</v>
      </c>
      <c r="O112" s="320">
        <v>4.0944881889763779E-2</v>
      </c>
    </row>
    <row r="113" spans="1:15" ht="15">
      <c r="A113" s="277">
        <v>103</v>
      </c>
      <c r="B113" s="391" t="s">
        <v>52</v>
      </c>
      <c r="C113" s="277" t="s">
        <v>160</v>
      </c>
      <c r="D113" s="316">
        <v>1465.9</v>
      </c>
      <c r="E113" s="316">
        <v>1481.1500000000003</v>
      </c>
      <c r="F113" s="317">
        <v>1438.4000000000005</v>
      </c>
      <c r="G113" s="317">
        <v>1410.9000000000003</v>
      </c>
      <c r="H113" s="317">
        <v>1368.1500000000005</v>
      </c>
      <c r="I113" s="317">
        <v>1508.6500000000005</v>
      </c>
      <c r="J113" s="317">
        <v>1551.4</v>
      </c>
      <c r="K113" s="317">
        <v>1578.9000000000005</v>
      </c>
      <c r="L113" s="304">
        <v>1523.9</v>
      </c>
      <c r="M113" s="304">
        <v>1453.65</v>
      </c>
      <c r="N113" s="319">
        <v>3160300</v>
      </c>
      <c r="O113" s="320">
        <v>-2.5606240461251484E-2</v>
      </c>
    </row>
    <row r="114" spans="1:15" ht="15">
      <c r="A114" s="277">
        <v>104</v>
      </c>
      <c r="B114" s="391" t="s">
        <v>73</v>
      </c>
      <c r="C114" s="277" t="s">
        <v>161</v>
      </c>
      <c r="D114" s="316">
        <v>250.1</v>
      </c>
      <c r="E114" s="316">
        <v>250.21666666666667</v>
      </c>
      <c r="F114" s="317">
        <v>247.63333333333333</v>
      </c>
      <c r="G114" s="317">
        <v>245.16666666666666</v>
      </c>
      <c r="H114" s="317">
        <v>242.58333333333331</v>
      </c>
      <c r="I114" s="317">
        <v>252.68333333333334</v>
      </c>
      <c r="J114" s="317">
        <v>255.26666666666665</v>
      </c>
      <c r="K114" s="317">
        <v>257.73333333333335</v>
      </c>
      <c r="L114" s="304">
        <v>252.8</v>
      </c>
      <c r="M114" s="304">
        <v>247.75</v>
      </c>
      <c r="N114" s="319">
        <v>12825000</v>
      </c>
      <c r="O114" s="320">
        <v>-1.7918676774638181E-2</v>
      </c>
    </row>
    <row r="115" spans="1:15" ht="15">
      <c r="A115" s="277">
        <v>105</v>
      </c>
      <c r="B115" s="391" t="s">
        <v>57</v>
      </c>
      <c r="C115" s="277" t="s">
        <v>162</v>
      </c>
      <c r="D115" s="316">
        <v>81.25</v>
      </c>
      <c r="E115" s="316">
        <v>81.466666666666669</v>
      </c>
      <c r="F115" s="317">
        <v>80.433333333333337</v>
      </c>
      <c r="G115" s="317">
        <v>79.616666666666674</v>
      </c>
      <c r="H115" s="317">
        <v>78.583333333333343</v>
      </c>
      <c r="I115" s="317">
        <v>82.283333333333331</v>
      </c>
      <c r="J115" s="317">
        <v>83.316666666666663</v>
      </c>
      <c r="K115" s="317">
        <v>84.133333333333326</v>
      </c>
      <c r="L115" s="304">
        <v>82.5</v>
      </c>
      <c r="M115" s="304">
        <v>80.650000000000006</v>
      </c>
      <c r="N115" s="319">
        <v>53909000</v>
      </c>
      <c r="O115" s="320">
        <v>2.3054755043227667E-3</v>
      </c>
    </row>
    <row r="116" spans="1:15" ht="15">
      <c r="A116" s="277">
        <v>106</v>
      </c>
      <c r="B116" s="391" t="s">
        <v>50</v>
      </c>
      <c r="C116" s="277" t="s">
        <v>163</v>
      </c>
      <c r="D116" s="316">
        <v>1351.2</v>
      </c>
      <c r="E116" s="316">
        <v>1356.4666666666667</v>
      </c>
      <c r="F116" s="317">
        <v>1339.7333333333333</v>
      </c>
      <c r="G116" s="317">
        <v>1328.2666666666667</v>
      </c>
      <c r="H116" s="317">
        <v>1311.5333333333333</v>
      </c>
      <c r="I116" s="317">
        <v>1367.9333333333334</v>
      </c>
      <c r="J116" s="317">
        <v>1384.666666666667</v>
      </c>
      <c r="K116" s="317">
        <v>1396.1333333333334</v>
      </c>
      <c r="L116" s="304">
        <v>1373.2</v>
      </c>
      <c r="M116" s="304">
        <v>1345</v>
      </c>
      <c r="N116" s="319">
        <v>3772500</v>
      </c>
      <c r="O116" s="320">
        <v>1.0852090032154342E-2</v>
      </c>
    </row>
    <row r="117" spans="1:15" ht="15">
      <c r="A117" s="277">
        <v>107</v>
      </c>
      <c r="B117" s="391" t="s">
        <v>54</v>
      </c>
      <c r="C117" s="277" t="s">
        <v>164</v>
      </c>
      <c r="D117" s="316">
        <v>32.950000000000003</v>
      </c>
      <c r="E117" s="316">
        <v>32.733333333333327</v>
      </c>
      <c r="F117" s="317">
        <v>32.066666666666656</v>
      </c>
      <c r="G117" s="317">
        <v>31.18333333333333</v>
      </c>
      <c r="H117" s="317">
        <v>30.516666666666659</v>
      </c>
      <c r="I117" s="317">
        <v>33.616666666666653</v>
      </c>
      <c r="J117" s="317">
        <v>34.283333333333324</v>
      </c>
      <c r="K117" s="317">
        <v>35.16666666666665</v>
      </c>
      <c r="L117" s="304">
        <v>33.4</v>
      </c>
      <c r="M117" s="304">
        <v>31.85</v>
      </c>
      <c r="N117" s="319">
        <v>56056000</v>
      </c>
      <c r="O117" s="320">
        <v>1.1877685114986101E-2</v>
      </c>
    </row>
    <row r="118" spans="1:15" ht="15">
      <c r="A118" s="277">
        <v>108</v>
      </c>
      <c r="B118" s="391" t="s">
        <v>42</v>
      </c>
      <c r="C118" s="277" t="s">
        <v>165</v>
      </c>
      <c r="D118" s="316">
        <v>175.35</v>
      </c>
      <c r="E118" s="316">
        <v>175.44999999999996</v>
      </c>
      <c r="F118" s="317">
        <v>173.34999999999991</v>
      </c>
      <c r="G118" s="317">
        <v>171.34999999999994</v>
      </c>
      <c r="H118" s="317">
        <v>169.24999999999989</v>
      </c>
      <c r="I118" s="317">
        <v>177.44999999999993</v>
      </c>
      <c r="J118" s="317">
        <v>179.55</v>
      </c>
      <c r="K118" s="317">
        <v>181.54999999999995</v>
      </c>
      <c r="L118" s="304">
        <v>177.55</v>
      </c>
      <c r="M118" s="304">
        <v>173.45</v>
      </c>
      <c r="N118" s="319">
        <v>14280000</v>
      </c>
      <c r="O118" s="320">
        <v>9.0446579988694171E-3</v>
      </c>
    </row>
    <row r="119" spans="1:15" ht="15">
      <c r="A119" s="277">
        <v>109</v>
      </c>
      <c r="B119" s="391" t="s">
        <v>89</v>
      </c>
      <c r="C119" s="277" t="s">
        <v>166</v>
      </c>
      <c r="D119" s="316">
        <v>1071.5</v>
      </c>
      <c r="E119" s="316">
        <v>1074.2833333333335</v>
      </c>
      <c r="F119" s="317">
        <v>1057.2666666666671</v>
      </c>
      <c r="G119" s="317">
        <v>1043.0333333333335</v>
      </c>
      <c r="H119" s="317">
        <v>1026.0166666666671</v>
      </c>
      <c r="I119" s="317">
        <v>1088.5166666666671</v>
      </c>
      <c r="J119" s="317">
        <v>1105.5333333333335</v>
      </c>
      <c r="K119" s="317">
        <v>1119.7666666666671</v>
      </c>
      <c r="L119" s="304">
        <v>1091.3</v>
      </c>
      <c r="M119" s="304">
        <v>1060.05</v>
      </c>
      <c r="N119" s="319">
        <v>1681724</v>
      </c>
      <c r="O119" s="320">
        <v>-2.2705771050141911E-2</v>
      </c>
    </row>
    <row r="120" spans="1:15" ht="15">
      <c r="A120" s="277">
        <v>110</v>
      </c>
      <c r="B120" s="391" t="s">
        <v>37</v>
      </c>
      <c r="C120" s="277" t="s">
        <v>167</v>
      </c>
      <c r="D120" s="316">
        <v>678.5</v>
      </c>
      <c r="E120" s="316">
        <v>684.48333333333323</v>
      </c>
      <c r="F120" s="317">
        <v>671.01666666666642</v>
      </c>
      <c r="G120" s="317">
        <v>663.53333333333319</v>
      </c>
      <c r="H120" s="317">
        <v>650.06666666666638</v>
      </c>
      <c r="I120" s="317">
        <v>691.96666666666647</v>
      </c>
      <c r="J120" s="317">
        <v>705.43333333333339</v>
      </c>
      <c r="K120" s="317">
        <v>712.91666666666652</v>
      </c>
      <c r="L120" s="304">
        <v>697.95</v>
      </c>
      <c r="M120" s="304">
        <v>677</v>
      </c>
      <c r="N120" s="319">
        <v>1410150</v>
      </c>
      <c r="O120" s="320">
        <v>2.2181146025878003E-2</v>
      </c>
    </row>
    <row r="121" spans="1:15" ht="15">
      <c r="A121" s="277">
        <v>111</v>
      </c>
      <c r="B121" s="391" t="s">
        <v>54</v>
      </c>
      <c r="C121" s="277" t="s">
        <v>168</v>
      </c>
      <c r="D121" s="316">
        <v>162.55000000000001</v>
      </c>
      <c r="E121" s="316">
        <v>164.26666666666668</v>
      </c>
      <c r="F121" s="317">
        <v>159.28333333333336</v>
      </c>
      <c r="G121" s="317">
        <v>156.01666666666668</v>
      </c>
      <c r="H121" s="317">
        <v>151.03333333333336</v>
      </c>
      <c r="I121" s="317">
        <v>167.53333333333336</v>
      </c>
      <c r="J121" s="317">
        <v>172.51666666666665</v>
      </c>
      <c r="K121" s="317">
        <v>175.78333333333336</v>
      </c>
      <c r="L121" s="304">
        <v>169.25</v>
      </c>
      <c r="M121" s="304">
        <v>161</v>
      </c>
      <c r="N121" s="319">
        <v>15932800</v>
      </c>
      <c r="O121" s="320">
        <v>7.0580013976240391E-2</v>
      </c>
    </row>
    <row r="122" spans="1:15" ht="15">
      <c r="A122" s="277">
        <v>112</v>
      </c>
      <c r="B122" s="391" t="s">
        <v>42</v>
      </c>
      <c r="C122" s="277" t="s">
        <v>169</v>
      </c>
      <c r="D122" s="316">
        <v>100.7</v>
      </c>
      <c r="E122" s="316">
        <v>101.28333333333335</v>
      </c>
      <c r="F122" s="317">
        <v>99.616666666666688</v>
      </c>
      <c r="G122" s="317">
        <v>98.533333333333346</v>
      </c>
      <c r="H122" s="317">
        <v>96.866666666666688</v>
      </c>
      <c r="I122" s="317">
        <v>102.36666666666669</v>
      </c>
      <c r="J122" s="317">
        <v>104.03333333333335</v>
      </c>
      <c r="K122" s="317">
        <v>105.11666666666669</v>
      </c>
      <c r="L122" s="304">
        <v>102.95</v>
      </c>
      <c r="M122" s="304">
        <v>100.2</v>
      </c>
      <c r="N122" s="319">
        <v>19578000</v>
      </c>
      <c r="O122" s="320">
        <v>-5.1829268292682929E-3</v>
      </c>
    </row>
    <row r="123" spans="1:15" ht="15">
      <c r="A123" s="277">
        <v>113</v>
      </c>
      <c r="B123" s="391" t="s">
        <v>73</v>
      </c>
      <c r="C123" s="277" t="s">
        <v>170</v>
      </c>
      <c r="D123" s="316">
        <v>2019.75</v>
      </c>
      <c r="E123" s="316">
        <v>2033.8666666666668</v>
      </c>
      <c r="F123" s="317">
        <v>2001.0333333333338</v>
      </c>
      <c r="G123" s="317">
        <v>1982.3166666666671</v>
      </c>
      <c r="H123" s="317">
        <v>1949.483333333334</v>
      </c>
      <c r="I123" s="317">
        <v>2052.5833333333335</v>
      </c>
      <c r="J123" s="317">
        <v>2085.4166666666665</v>
      </c>
      <c r="K123" s="317">
        <v>2104.1333333333332</v>
      </c>
      <c r="L123" s="304">
        <v>2066.6999999999998</v>
      </c>
      <c r="M123" s="304">
        <v>2015.15</v>
      </c>
      <c r="N123" s="319">
        <v>36687240</v>
      </c>
      <c r="O123" s="320">
        <v>-1.7672909201541478E-2</v>
      </c>
    </row>
    <row r="124" spans="1:15" ht="15">
      <c r="A124" s="277">
        <v>114</v>
      </c>
      <c r="B124" s="391" t="s">
        <v>113</v>
      </c>
      <c r="C124" s="277" t="s">
        <v>171</v>
      </c>
      <c r="D124" s="316">
        <v>34.5</v>
      </c>
      <c r="E124" s="316">
        <v>34.383333333333333</v>
      </c>
      <c r="F124" s="317">
        <v>33.816666666666663</v>
      </c>
      <c r="G124" s="317">
        <v>33.133333333333333</v>
      </c>
      <c r="H124" s="317">
        <v>32.566666666666663</v>
      </c>
      <c r="I124" s="317">
        <v>35.066666666666663</v>
      </c>
      <c r="J124" s="317">
        <v>35.63333333333334</v>
      </c>
      <c r="K124" s="317">
        <v>36.316666666666663</v>
      </c>
      <c r="L124" s="304">
        <v>34.950000000000003</v>
      </c>
      <c r="M124" s="304">
        <v>33.700000000000003</v>
      </c>
      <c r="N124" s="319">
        <v>40185000</v>
      </c>
      <c r="O124" s="320">
        <v>1.4875239923224568E-2</v>
      </c>
    </row>
    <row r="125" spans="1:15" ht="15">
      <c r="A125" s="277">
        <v>115</v>
      </c>
      <c r="B125" s="436" t="s">
        <v>57</v>
      </c>
      <c r="C125" s="277" t="s">
        <v>280</v>
      </c>
      <c r="D125" s="316">
        <v>877.7</v>
      </c>
      <c r="E125" s="316">
        <v>888.7833333333333</v>
      </c>
      <c r="F125" s="317">
        <v>864.01666666666665</v>
      </c>
      <c r="G125" s="317">
        <v>850.33333333333337</v>
      </c>
      <c r="H125" s="317">
        <v>825.56666666666672</v>
      </c>
      <c r="I125" s="317">
        <v>902.46666666666658</v>
      </c>
      <c r="J125" s="317">
        <v>927.23333333333323</v>
      </c>
      <c r="K125" s="317">
        <v>940.91666666666652</v>
      </c>
      <c r="L125" s="304">
        <v>913.55</v>
      </c>
      <c r="M125" s="304">
        <v>875.1</v>
      </c>
      <c r="N125" s="319">
        <v>6550500</v>
      </c>
      <c r="O125" s="320">
        <v>3.908045977011494E-3</v>
      </c>
    </row>
    <row r="126" spans="1:15" ht="15">
      <c r="A126" s="277">
        <v>116</v>
      </c>
      <c r="B126" s="391" t="s">
        <v>54</v>
      </c>
      <c r="C126" s="277" t="s">
        <v>172</v>
      </c>
      <c r="D126" s="316">
        <v>192.95</v>
      </c>
      <c r="E126" s="316">
        <v>193.1</v>
      </c>
      <c r="F126" s="317">
        <v>190.75</v>
      </c>
      <c r="G126" s="317">
        <v>188.55</v>
      </c>
      <c r="H126" s="317">
        <v>186.20000000000002</v>
      </c>
      <c r="I126" s="317">
        <v>195.29999999999998</v>
      </c>
      <c r="J126" s="317">
        <v>197.64999999999995</v>
      </c>
      <c r="K126" s="317">
        <v>199.84999999999997</v>
      </c>
      <c r="L126" s="304">
        <v>195.45</v>
      </c>
      <c r="M126" s="304">
        <v>190.9</v>
      </c>
      <c r="N126" s="319">
        <v>112047000</v>
      </c>
      <c r="O126" s="320">
        <v>-2.1414995850844553E-4</v>
      </c>
    </row>
    <row r="127" spans="1:15" ht="15">
      <c r="A127" s="277">
        <v>117</v>
      </c>
      <c r="B127" s="391" t="s">
        <v>37</v>
      </c>
      <c r="C127" s="277" t="s">
        <v>173</v>
      </c>
      <c r="D127" s="316">
        <v>21806.5</v>
      </c>
      <c r="E127" s="316">
        <v>21742.850000000002</v>
      </c>
      <c r="F127" s="317">
        <v>21535.700000000004</v>
      </c>
      <c r="G127" s="317">
        <v>21264.9</v>
      </c>
      <c r="H127" s="317">
        <v>21057.750000000004</v>
      </c>
      <c r="I127" s="317">
        <v>22013.650000000005</v>
      </c>
      <c r="J127" s="317">
        <v>22220.800000000007</v>
      </c>
      <c r="K127" s="317">
        <v>22491.600000000006</v>
      </c>
      <c r="L127" s="304">
        <v>21950</v>
      </c>
      <c r="M127" s="304">
        <v>21472.05</v>
      </c>
      <c r="N127" s="319">
        <v>160450</v>
      </c>
      <c r="O127" s="320">
        <v>1.8083756345177664E-2</v>
      </c>
    </row>
    <row r="128" spans="1:15" ht="15">
      <c r="A128" s="277">
        <v>118</v>
      </c>
      <c r="B128" s="391" t="s">
        <v>64</v>
      </c>
      <c r="C128" s="277" t="s">
        <v>174</v>
      </c>
      <c r="D128" s="316">
        <v>1150.5</v>
      </c>
      <c r="E128" s="316">
        <v>1157.7333333333333</v>
      </c>
      <c r="F128" s="317">
        <v>1141.1666666666667</v>
      </c>
      <c r="G128" s="317">
        <v>1131.8333333333335</v>
      </c>
      <c r="H128" s="317">
        <v>1115.2666666666669</v>
      </c>
      <c r="I128" s="317">
        <v>1167.0666666666666</v>
      </c>
      <c r="J128" s="317">
        <v>1183.6333333333332</v>
      </c>
      <c r="K128" s="317">
        <v>1192.9666666666665</v>
      </c>
      <c r="L128" s="304">
        <v>1174.3</v>
      </c>
      <c r="M128" s="304">
        <v>1148.4000000000001</v>
      </c>
      <c r="N128" s="319">
        <v>1891450</v>
      </c>
      <c r="O128" s="320">
        <v>-1.0644418872266973E-2</v>
      </c>
    </row>
    <row r="129" spans="1:15" ht="15">
      <c r="A129" s="277">
        <v>119</v>
      </c>
      <c r="B129" s="391" t="s">
        <v>79</v>
      </c>
      <c r="C129" s="277" t="s">
        <v>175</v>
      </c>
      <c r="D129" s="316">
        <v>3839.8</v>
      </c>
      <c r="E129" s="316">
        <v>3836.0333333333333</v>
      </c>
      <c r="F129" s="317">
        <v>3783.7666666666664</v>
      </c>
      <c r="G129" s="317">
        <v>3727.7333333333331</v>
      </c>
      <c r="H129" s="317">
        <v>3675.4666666666662</v>
      </c>
      <c r="I129" s="317">
        <v>3892.0666666666666</v>
      </c>
      <c r="J129" s="317">
        <v>3944.3333333333339</v>
      </c>
      <c r="K129" s="317">
        <v>4000.3666666666668</v>
      </c>
      <c r="L129" s="304">
        <v>3888.3</v>
      </c>
      <c r="M129" s="304">
        <v>3780</v>
      </c>
      <c r="N129" s="319">
        <v>607750</v>
      </c>
      <c r="O129" s="320">
        <v>-4.8532289628180042E-2</v>
      </c>
    </row>
    <row r="130" spans="1:15" ht="15">
      <c r="A130" s="277">
        <v>120</v>
      </c>
      <c r="B130" s="391" t="s">
        <v>57</v>
      </c>
      <c r="C130" s="277" t="s">
        <v>176</v>
      </c>
      <c r="D130" s="316">
        <v>672.65</v>
      </c>
      <c r="E130" s="316">
        <v>683.48333333333323</v>
      </c>
      <c r="F130" s="317">
        <v>659.81666666666649</v>
      </c>
      <c r="G130" s="317">
        <v>646.98333333333323</v>
      </c>
      <c r="H130" s="317">
        <v>623.31666666666649</v>
      </c>
      <c r="I130" s="317">
        <v>696.31666666666649</v>
      </c>
      <c r="J130" s="317">
        <v>719.98333333333323</v>
      </c>
      <c r="K130" s="317">
        <v>732.81666666666649</v>
      </c>
      <c r="L130" s="304">
        <v>707.15</v>
      </c>
      <c r="M130" s="304">
        <v>670.65</v>
      </c>
      <c r="N130" s="319">
        <v>2668000</v>
      </c>
      <c r="O130" s="320">
        <v>5.4018445322793152E-2</v>
      </c>
    </row>
    <row r="131" spans="1:15" ht="15">
      <c r="A131" s="277">
        <v>121</v>
      </c>
      <c r="B131" s="391" t="s">
        <v>52</v>
      </c>
      <c r="C131" s="277" t="s">
        <v>178</v>
      </c>
      <c r="D131" s="316">
        <v>520.70000000000005</v>
      </c>
      <c r="E131" s="316">
        <v>526.0333333333333</v>
      </c>
      <c r="F131" s="317">
        <v>513.06666666666661</v>
      </c>
      <c r="G131" s="317">
        <v>505.43333333333328</v>
      </c>
      <c r="H131" s="317">
        <v>492.46666666666658</v>
      </c>
      <c r="I131" s="317">
        <v>533.66666666666663</v>
      </c>
      <c r="J131" s="317">
        <v>546.63333333333333</v>
      </c>
      <c r="K131" s="317">
        <v>554.26666666666665</v>
      </c>
      <c r="L131" s="304">
        <v>539</v>
      </c>
      <c r="M131" s="304">
        <v>518.4</v>
      </c>
      <c r="N131" s="319">
        <v>32279800</v>
      </c>
      <c r="O131" s="320">
        <v>-2.0185279619241884E-2</v>
      </c>
    </row>
    <row r="132" spans="1:15" ht="15">
      <c r="A132" s="277">
        <v>122</v>
      </c>
      <c r="B132" s="391" t="s">
        <v>89</v>
      </c>
      <c r="C132" s="277" t="s">
        <v>179</v>
      </c>
      <c r="D132" s="316">
        <v>387.2</v>
      </c>
      <c r="E132" s="316">
        <v>390</v>
      </c>
      <c r="F132" s="317">
        <v>383</v>
      </c>
      <c r="G132" s="317">
        <v>378.8</v>
      </c>
      <c r="H132" s="317">
        <v>371.8</v>
      </c>
      <c r="I132" s="317">
        <v>394.2</v>
      </c>
      <c r="J132" s="317">
        <v>401.2</v>
      </c>
      <c r="K132" s="317">
        <v>405.4</v>
      </c>
      <c r="L132" s="304">
        <v>397</v>
      </c>
      <c r="M132" s="304">
        <v>385.8</v>
      </c>
      <c r="N132" s="319">
        <v>4518000</v>
      </c>
      <c r="O132" s="320">
        <v>3.3985581874356331E-2</v>
      </c>
    </row>
    <row r="133" spans="1:15" ht="15">
      <c r="A133" s="277">
        <v>123</v>
      </c>
      <c r="B133" s="391" t="s">
        <v>180</v>
      </c>
      <c r="C133" s="277" t="s">
        <v>181</v>
      </c>
      <c r="D133" s="316">
        <v>298.85000000000002</v>
      </c>
      <c r="E133" s="316">
        <v>298.43333333333334</v>
      </c>
      <c r="F133" s="317">
        <v>294.81666666666666</v>
      </c>
      <c r="G133" s="317">
        <v>290.7833333333333</v>
      </c>
      <c r="H133" s="317">
        <v>287.16666666666663</v>
      </c>
      <c r="I133" s="317">
        <v>302.4666666666667</v>
      </c>
      <c r="J133" s="317">
        <v>306.08333333333337</v>
      </c>
      <c r="K133" s="317">
        <v>310.11666666666673</v>
      </c>
      <c r="L133" s="304">
        <v>302.05</v>
      </c>
      <c r="M133" s="304">
        <v>294.39999999999998</v>
      </c>
      <c r="N133" s="319">
        <v>2948000</v>
      </c>
      <c r="O133" s="320">
        <v>3.4036759700476512E-3</v>
      </c>
    </row>
    <row r="134" spans="1:15" ht="15">
      <c r="A134" s="277">
        <v>124</v>
      </c>
      <c r="B134" s="391" t="s">
        <v>39</v>
      </c>
      <c r="C134" s="277" t="s">
        <v>3465</v>
      </c>
      <c r="D134" s="316">
        <v>434.6</v>
      </c>
      <c r="E134" s="316">
        <v>434.41666666666669</v>
      </c>
      <c r="F134" s="317">
        <v>428.18333333333339</v>
      </c>
      <c r="G134" s="317">
        <v>421.76666666666671</v>
      </c>
      <c r="H134" s="317">
        <v>415.53333333333342</v>
      </c>
      <c r="I134" s="317">
        <v>440.83333333333337</v>
      </c>
      <c r="J134" s="317">
        <v>447.06666666666661</v>
      </c>
      <c r="K134" s="317">
        <v>453.48333333333335</v>
      </c>
      <c r="L134" s="304">
        <v>440.65</v>
      </c>
      <c r="M134" s="304">
        <v>428</v>
      </c>
      <c r="N134" s="319">
        <v>14650200</v>
      </c>
      <c r="O134" s="320">
        <v>-2.0046956835831679E-2</v>
      </c>
    </row>
    <row r="135" spans="1:15" ht="15">
      <c r="A135" s="277">
        <v>125</v>
      </c>
      <c r="B135" s="391" t="s">
        <v>44</v>
      </c>
      <c r="C135" s="277" t="s">
        <v>183</v>
      </c>
      <c r="D135" s="316">
        <v>113.6</v>
      </c>
      <c r="E135" s="316">
        <v>110.71666666666665</v>
      </c>
      <c r="F135" s="317">
        <v>106.38333333333331</v>
      </c>
      <c r="G135" s="317">
        <v>99.166666666666657</v>
      </c>
      <c r="H135" s="317">
        <v>94.833333333333314</v>
      </c>
      <c r="I135" s="317">
        <v>117.93333333333331</v>
      </c>
      <c r="J135" s="317">
        <v>122.26666666666665</v>
      </c>
      <c r="K135" s="317">
        <v>129.48333333333329</v>
      </c>
      <c r="L135" s="304">
        <v>115.05</v>
      </c>
      <c r="M135" s="304">
        <v>103.5</v>
      </c>
      <c r="N135" s="319">
        <v>98370600</v>
      </c>
      <c r="O135" s="320">
        <v>0.22241110638900694</v>
      </c>
    </row>
    <row r="136" spans="1:15" ht="15">
      <c r="A136" s="277">
        <v>126</v>
      </c>
      <c r="B136" s="391" t="s">
        <v>42</v>
      </c>
      <c r="C136" s="277" t="s">
        <v>185</v>
      </c>
      <c r="D136" s="316">
        <v>48.95</v>
      </c>
      <c r="E136" s="316">
        <v>49.016666666666673</v>
      </c>
      <c r="F136" s="317">
        <v>48.383333333333347</v>
      </c>
      <c r="G136" s="317">
        <v>47.816666666666677</v>
      </c>
      <c r="H136" s="317">
        <v>47.183333333333351</v>
      </c>
      <c r="I136" s="317">
        <v>49.583333333333343</v>
      </c>
      <c r="J136" s="317">
        <v>50.216666666666669</v>
      </c>
      <c r="K136" s="317">
        <v>50.783333333333339</v>
      </c>
      <c r="L136" s="304">
        <v>49.65</v>
      </c>
      <c r="M136" s="304">
        <v>48.45</v>
      </c>
      <c r="N136" s="319">
        <v>51570000</v>
      </c>
      <c r="O136" s="320">
        <v>-1.0106245141228298E-2</v>
      </c>
    </row>
    <row r="137" spans="1:15" ht="15">
      <c r="A137" s="277">
        <v>127</v>
      </c>
      <c r="B137" s="391" t="s">
        <v>113</v>
      </c>
      <c r="C137" s="277" t="s">
        <v>186</v>
      </c>
      <c r="D137" s="316">
        <v>363.15</v>
      </c>
      <c r="E137" s="316">
        <v>361.23333333333335</v>
      </c>
      <c r="F137" s="317">
        <v>355.66666666666669</v>
      </c>
      <c r="G137" s="317">
        <v>348.18333333333334</v>
      </c>
      <c r="H137" s="317">
        <v>342.61666666666667</v>
      </c>
      <c r="I137" s="317">
        <v>368.7166666666667</v>
      </c>
      <c r="J137" s="317">
        <v>374.2833333333333</v>
      </c>
      <c r="K137" s="317">
        <v>381.76666666666671</v>
      </c>
      <c r="L137" s="304">
        <v>366.8</v>
      </c>
      <c r="M137" s="304">
        <v>353.75</v>
      </c>
      <c r="N137" s="319">
        <v>16024200</v>
      </c>
      <c r="O137" s="320">
        <v>3.6393622869708632E-2</v>
      </c>
    </row>
    <row r="138" spans="1:15" ht="15">
      <c r="A138" s="277">
        <v>128</v>
      </c>
      <c r="B138" s="391" t="s">
        <v>107</v>
      </c>
      <c r="C138" s="277" t="s">
        <v>187</v>
      </c>
      <c r="D138" s="316">
        <v>2265.5500000000002</v>
      </c>
      <c r="E138" s="316">
        <v>2272.4166666666665</v>
      </c>
      <c r="F138" s="317">
        <v>2236.1333333333332</v>
      </c>
      <c r="G138" s="317">
        <v>2206.7166666666667</v>
      </c>
      <c r="H138" s="317">
        <v>2170.4333333333334</v>
      </c>
      <c r="I138" s="317">
        <v>2301.833333333333</v>
      </c>
      <c r="J138" s="317">
        <v>2338.1166666666668</v>
      </c>
      <c r="K138" s="317">
        <v>2367.5333333333328</v>
      </c>
      <c r="L138" s="304">
        <v>2308.6999999999998</v>
      </c>
      <c r="M138" s="304">
        <v>2243</v>
      </c>
      <c r="N138" s="319">
        <v>10249200</v>
      </c>
      <c r="O138" s="320">
        <v>2.5422457003931927E-2</v>
      </c>
    </row>
    <row r="139" spans="1:15" ht="15">
      <c r="A139" s="277">
        <v>129</v>
      </c>
      <c r="B139" s="391" t="s">
        <v>107</v>
      </c>
      <c r="C139" s="277" t="s">
        <v>188</v>
      </c>
      <c r="D139" s="316">
        <v>677.35</v>
      </c>
      <c r="E139" s="316">
        <v>679.88333333333333</v>
      </c>
      <c r="F139" s="317">
        <v>670.2166666666667</v>
      </c>
      <c r="G139" s="317">
        <v>663.08333333333337</v>
      </c>
      <c r="H139" s="317">
        <v>653.41666666666674</v>
      </c>
      <c r="I139" s="317">
        <v>687.01666666666665</v>
      </c>
      <c r="J139" s="317">
        <v>696.68333333333339</v>
      </c>
      <c r="K139" s="317">
        <v>703.81666666666661</v>
      </c>
      <c r="L139" s="304">
        <v>689.55</v>
      </c>
      <c r="M139" s="304">
        <v>672.75</v>
      </c>
      <c r="N139" s="319">
        <v>12640800</v>
      </c>
      <c r="O139" s="320">
        <v>2.2123035125169804E-2</v>
      </c>
    </row>
    <row r="140" spans="1:15" ht="15">
      <c r="A140" s="277">
        <v>130</v>
      </c>
      <c r="B140" s="391" t="s">
        <v>50</v>
      </c>
      <c r="C140" s="277" t="s">
        <v>189</v>
      </c>
      <c r="D140" s="316">
        <v>1080.9000000000001</v>
      </c>
      <c r="E140" s="316">
        <v>1074.7666666666667</v>
      </c>
      <c r="F140" s="317">
        <v>1049.8833333333332</v>
      </c>
      <c r="G140" s="317">
        <v>1018.8666666666666</v>
      </c>
      <c r="H140" s="317">
        <v>993.98333333333312</v>
      </c>
      <c r="I140" s="317">
        <v>1105.7833333333333</v>
      </c>
      <c r="J140" s="317">
        <v>1130.666666666667</v>
      </c>
      <c r="K140" s="317">
        <v>1161.6833333333334</v>
      </c>
      <c r="L140" s="304">
        <v>1099.6500000000001</v>
      </c>
      <c r="M140" s="304">
        <v>1043.75</v>
      </c>
      <c r="N140" s="319">
        <v>6215250</v>
      </c>
      <c r="O140" s="320">
        <v>2.4224446916326782E-2</v>
      </c>
    </row>
    <row r="141" spans="1:15" ht="15">
      <c r="A141" s="277">
        <v>131</v>
      </c>
      <c r="B141" s="391" t="s">
        <v>52</v>
      </c>
      <c r="C141" s="277" t="s">
        <v>190</v>
      </c>
      <c r="D141" s="316">
        <v>2737.7</v>
      </c>
      <c r="E141" s="316">
        <v>2725.7166666666667</v>
      </c>
      <c r="F141" s="317">
        <v>2672.4333333333334</v>
      </c>
      <c r="G141" s="317">
        <v>2607.1666666666665</v>
      </c>
      <c r="H141" s="317">
        <v>2553.8833333333332</v>
      </c>
      <c r="I141" s="317">
        <v>2790.9833333333336</v>
      </c>
      <c r="J141" s="317">
        <v>2844.2666666666673</v>
      </c>
      <c r="K141" s="317">
        <v>2909.5333333333338</v>
      </c>
      <c r="L141" s="304">
        <v>2779</v>
      </c>
      <c r="M141" s="304">
        <v>2660.45</v>
      </c>
      <c r="N141" s="319">
        <v>1985000</v>
      </c>
      <c r="O141" s="320">
        <v>-1.2683412086545635E-2</v>
      </c>
    </row>
    <row r="142" spans="1:15" ht="15">
      <c r="A142" s="277">
        <v>132</v>
      </c>
      <c r="B142" s="391" t="s">
        <v>42</v>
      </c>
      <c r="C142" s="277" t="s">
        <v>191</v>
      </c>
      <c r="D142" s="316">
        <v>328.4</v>
      </c>
      <c r="E142" s="316">
        <v>330.58333333333331</v>
      </c>
      <c r="F142" s="317">
        <v>324.66666666666663</v>
      </c>
      <c r="G142" s="317">
        <v>320.93333333333334</v>
      </c>
      <c r="H142" s="317">
        <v>315.01666666666665</v>
      </c>
      <c r="I142" s="317">
        <v>334.31666666666661</v>
      </c>
      <c r="J142" s="317">
        <v>340.23333333333323</v>
      </c>
      <c r="K142" s="317">
        <v>343.96666666666658</v>
      </c>
      <c r="L142" s="304">
        <v>336.5</v>
      </c>
      <c r="M142" s="304">
        <v>326.85000000000002</v>
      </c>
      <c r="N142" s="319">
        <v>1464000</v>
      </c>
      <c r="O142" s="320">
        <v>-4.0816326530612249E-3</v>
      </c>
    </row>
    <row r="143" spans="1:15" ht="15">
      <c r="A143" s="277">
        <v>133</v>
      </c>
      <c r="B143" s="391" t="s">
        <v>44</v>
      </c>
      <c r="C143" s="277" t="s">
        <v>192</v>
      </c>
      <c r="D143" s="316">
        <v>389.25</v>
      </c>
      <c r="E143" s="316">
        <v>389.41666666666669</v>
      </c>
      <c r="F143" s="317">
        <v>382.83333333333337</v>
      </c>
      <c r="G143" s="317">
        <v>376.41666666666669</v>
      </c>
      <c r="H143" s="317">
        <v>369.83333333333337</v>
      </c>
      <c r="I143" s="317">
        <v>395.83333333333337</v>
      </c>
      <c r="J143" s="317">
        <v>402.41666666666674</v>
      </c>
      <c r="K143" s="317">
        <v>408.83333333333337</v>
      </c>
      <c r="L143" s="304">
        <v>396</v>
      </c>
      <c r="M143" s="304">
        <v>383</v>
      </c>
      <c r="N143" s="319">
        <v>5411000</v>
      </c>
      <c r="O143" s="320">
        <v>-7.7021822849807449E-3</v>
      </c>
    </row>
    <row r="144" spans="1:15" ht="15">
      <c r="A144" s="277">
        <v>134</v>
      </c>
      <c r="B144" s="391" t="s">
        <v>50</v>
      </c>
      <c r="C144" s="277" t="s">
        <v>193</v>
      </c>
      <c r="D144" s="316">
        <v>948.1</v>
      </c>
      <c r="E144" s="316">
        <v>953.26666666666677</v>
      </c>
      <c r="F144" s="317">
        <v>940.73333333333358</v>
      </c>
      <c r="G144" s="317">
        <v>933.36666666666679</v>
      </c>
      <c r="H144" s="317">
        <v>920.8333333333336</v>
      </c>
      <c r="I144" s="317">
        <v>960.63333333333355</v>
      </c>
      <c r="J144" s="317">
        <v>973.16666666666663</v>
      </c>
      <c r="K144" s="317">
        <v>980.53333333333353</v>
      </c>
      <c r="L144" s="304">
        <v>965.8</v>
      </c>
      <c r="M144" s="304">
        <v>945.9</v>
      </c>
      <c r="N144" s="319">
        <v>1257900</v>
      </c>
      <c r="O144" s="320">
        <v>8.4175084175084174E-3</v>
      </c>
    </row>
    <row r="145" spans="1:15" ht="15">
      <c r="A145" s="277">
        <v>135</v>
      </c>
      <c r="B145" s="391" t="s">
        <v>57</v>
      </c>
      <c r="C145" s="277" t="s">
        <v>194</v>
      </c>
      <c r="D145" s="316">
        <v>225.1</v>
      </c>
      <c r="E145" s="316">
        <v>228.08333333333334</v>
      </c>
      <c r="F145" s="317">
        <v>220.31666666666669</v>
      </c>
      <c r="G145" s="317">
        <v>215.53333333333336</v>
      </c>
      <c r="H145" s="317">
        <v>207.76666666666671</v>
      </c>
      <c r="I145" s="317">
        <v>232.86666666666667</v>
      </c>
      <c r="J145" s="317">
        <v>240.63333333333333</v>
      </c>
      <c r="K145" s="317">
        <v>245.41666666666666</v>
      </c>
      <c r="L145" s="304">
        <v>235.85</v>
      </c>
      <c r="M145" s="304">
        <v>223.3</v>
      </c>
      <c r="N145" s="319">
        <v>3302200</v>
      </c>
      <c r="O145" s="320">
        <v>0.2036888532477947</v>
      </c>
    </row>
    <row r="146" spans="1:15" ht="15">
      <c r="A146" s="277">
        <v>136</v>
      </c>
      <c r="B146" s="391" t="s">
        <v>37</v>
      </c>
      <c r="C146" s="277" t="s">
        <v>195</v>
      </c>
      <c r="D146" s="316">
        <v>4066.35</v>
      </c>
      <c r="E146" s="316">
        <v>4098</v>
      </c>
      <c r="F146" s="317">
        <v>4015.8500000000004</v>
      </c>
      <c r="G146" s="317">
        <v>3965.3500000000004</v>
      </c>
      <c r="H146" s="317">
        <v>3883.2000000000007</v>
      </c>
      <c r="I146" s="317">
        <v>4148.5</v>
      </c>
      <c r="J146" s="317">
        <v>4230.6499999999996</v>
      </c>
      <c r="K146" s="317">
        <v>4281.1499999999996</v>
      </c>
      <c r="L146" s="304">
        <v>4180.1499999999996</v>
      </c>
      <c r="M146" s="304">
        <v>4047.5</v>
      </c>
      <c r="N146" s="319">
        <v>2622200</v>
      </c>
      <c r="O146" s="320">
        <v>5.5381147870884648E-2</v>
      </c>
    </row>
    <row r="147" spans="1:15" ht="15">
      <c r="A147" s="277">
        <v>137</v>
      </c>
      <c r="B147" s="391" t="s">
        <v>180</v>
      </c>
      <c r="C147" s="277" t="s">
        <v>197</v>
      </c>
      <c r="D147" s="316">
        <v>449.1</v>
      </c>
      <c r="E147" s="316">
        <v>458.06666666666666</v>
      </c>
      <c r="F147" s="317">
        <v>432.13333333333333</v>
      </c>
      <c r="G147" s="317">
        <v>415.16666666666669</v>
      </c>
      <c r="H147" s="317">
        <v>389.23333333333335</v>
      </c>
      <c r="I147" s="317">
        <v>475.0333333333333</v>
      </c>
      <c r="J147" s="317">
        <v>500.96666666666658</v>
      </c>
      <c r="K147" s="317">
        <v>517.93333333333328</v>
      </c>
      <c r="L147" s="304">
        <v>484</v>
      </c>
      <c r="M147" s="304">
        <v>441.1</v>
      </c>
      <c r="N147" s="319">
        <v>15607800</v>
      </c>
      <c r="O147" s="320">
        <v>-2.3346620027658017E-2</v>
      </c>
    </row>
    <row r="148" spans="1:15" ht="15">
      <c r="A148" s="277">
        <v>138</v>
      </c>
      <c r="B148" s="391" t="s">
        <v>113</v>
      </c>
      <c r="C148" s="277" t="s">
        <v>198</v>
      </c>
      <c r="D148" s="316">
        <v>115.8</v>
      </c>
      <c r="E148" s="316">
        <v>115.68333333333332</v>
      </c>
      <c r="F148" s="317">
        <v>113.46666666666664</v>
      </c>
      <c r="G148" s="317">
        <v>111.13333333333331</v>
      </c>
      <c r="H148" s="317">
        <v>108.91666666666663</v>
      </c>
      <c r="I148" s="317">
        <v>118.01666666666665</v>
      </c>
      <c r="J148" s="317">
        <v>120.23333333333332</v>
      </c>
      <c r="K148" s="317">
        <v>122.56666666666666</v>
      </c>
      <c r="L148" s="304">
        <v>117.9</v>
      </c>
      <c r="M148" s="304">
        <v>113.35</v>
      </c>
      <c r="N148" s="319">
        <v>111035800</v>
      </c>
      <c r="O148" s="320">
        <v>2.6009739329704955E-2</v>
      </c>
    </row>
    <row r="149" spans="1:15" ht="15">
      <c r="A149" s="277">
        <v>139</v>
      </c>
      <c r="B149" s="391" t="s">
        <v>64</v>
      </c>
      <c r="C149" s="277" t="s">
        <v>199</v>
      </c>
      <c r="D149" s="316">
        <v>592.35</v>
      </c>
      <c r="E149" s="316">
        <v>593.11666666666667</v>
      </c>
      <c r="F149" s="317">
        <v>588.43333333333339</v>
      </c>
      <c r="G149" s="317">
        <v>584.51666666666677</v>
      </c>
      <c r="H149" s="317">
        <v>579.83333333333348</v>
      </c>
      <c r="I149" s="317">
        <v>597.0333333333333</v>
      </c>
      <c r="J149" s="317">
        <v>601.71666666666647</v>
      </c>
      <c r="K149" s="317">
        <v>605.63333333333321</v>
      </c>
      <c r="L149" s="304">
        <v>597.79999999999995</v>
      </c>
      <c r="M149" s="304">
        <v>589.20000000000005</v>
      </c>
      <c r="N149" s="319">
        <v>2497000</v>
      </c>
      <c r="O149" s="320">
        <v>2.3360655737704919E-2</v>
      </c>
    </row>
    <row r="150" spans="1:15" ht="15">
      <c r="A150" s="277">
        <v>140</v>
      </c>
      <c r="B150" s="391" t="s">
        <v>107</v>
      </c>
      <c r="C150" s="277" t="s">
        <v>200</v>
      </c>
      <c r="D150" s="316">
        <v>281.95</v>
      </c>
      <c r="E150" s="316">
        <v>282.36666666666667</v>
      </c>
      <c r="F150" s="317">
        <v>279.43333333333334</v>
      </c>
      <c r="G150" s="317">
        <v>276.91666666666669</v>
      </c>
      <c r="H150" s="317">
        <v>273.98333333333335</v>
      </c>
      <c r="I150" s="317">
        <v>284.88333333333333</v>
      </c>
      <c r="J150" s="317">
        <v>287.81666666666672</v>
      </c>
      <c r="K150" s="317">
        <v>290.33333333333331</v>
      </c>
      <c r="L150" s="304">
        <v>285.3</v>
      </c>
      <c r="M150" s="304">
        <v>279.85000000000002</v>
      </c>
      <c r="N150" s="319">
        <v>23225600</v>
      </c>
      <c r="O150" s="320">
        <v>-4.5261281031408586E-3</v>
      </c>
    </row>
    <row r="151" spans="1:15" ht="15">
      <c r="A151" s="277">
        <v>141</v>
      </c>
      <c r="B151" s="391" t="s">
        <v>89</v>
      </c>
      <c r="C151" s="277" t="s">
        <v>202</v>
      </c>
      <c r="D151" s="316">
        <v>135.65</v>
      </c>
      <c r="E151" s="316">
        <v>137.11666666666667</v>
      </c>
      <c r="F151" s="317">
        <v>133.78333333333336</v>
      </c>
      <c r="G151" s="317">
        <v>131.91666666666669</v>
      </c>
      <c r="H151" s="317">
        <v>128.58333333333337</v>
      </c>
      <c r="I151" s="317">
        <v>138.98333333333335</v>
      </c>
      <c r="J151" s="317">
        <v>142.31666666666666</v>
      </c>
      <c r="K151" s="317">
        <v>144.18333333333334</v>
      </c>
      <c r="L151" s="304">
        <v>140.44999999999999</v>
      </c>
      <c r="M151" s="304">
        <v>135.25</v>
      </c>
      <c r="N151" s="319">
        <v>34920000</v>
      </c>
      <c r="O151" s="320">
        <v>4.3665381511700886E-2</v>
      </c>
    </row>
    <row r="152" spans="1:15">
      <c r="A152" s="277">
        <v>142</v>
      </c>
      <c r="B152" s="296"/>
      <c r="C152" s="296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</row>
    <row r="154" spans="1:15">
      <c r="A154" s="277">
        <v>144</v>
      </c>
      <c r="B154" s="296"/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300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B159" s="321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21"/>
      <c r="D160" s="321"/>
      <c r="E160" s="321"/>
      <c r="F160" s="323"/>
      <c r="G160" s="323"/>
      <c r="H160" s="291"/>
      <c r="I160" s="323"/>
      <c r="J160" s="323"/>
      <c r="K160" s="323"/>
      <c r="L160" s="323"/>
      <c r="M160" s="323"/>
    </row>
    <row r="161" spans="1:13">
      <c r="A161" s="277"/>
      <c r="B161" s="321"/>
      <c r="D161" s="321"/>
      <c r="E161" s="321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H168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1" sqref="D21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44047</v>
      </c>
    </row>
    <row r="7" spans="1:15">
      <c r="A7"/>
    </row>
    <row r="8" spans="1:15" ht="28.5" customHeight="1">
      <c r="A8" s="529" t="s">
        <v>16</v>
      </c>
      <c r="B8" s="530" t="s">
        <v>18</v>
      </c>
      <c r="C8" s="528" t="s">
        <v>19</v>
      </c>
      <c r="D8" s="528" t="s">
        <v>20</v>
      </c>
      <c r="E8" s="528" t="s">
        <v>21</v>
      </c>
      <c r="F8" s="528"/>
      <c r="G8" s="528"/>
      <c r="H8" s="528" t="s">
        <v>22</v>
      </c>
      <c r="I8" s="528"/>
      <c r="J8" s="528"/>
      <c r="K8" s="274"/>
      <c r="L8" s="282"/>
      <c r="M8" s="282"/>
    </row>
    <row r="9" spans="1:15" ht="36" customHeight="1">
      <c r="A9" s="524"/>
      <c r="B9" s="526"/>
      <c r="C9" s="531" t="s">
        <v>23</v>
      </c>
      <c r="D9" s="531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10891.6</v>
      </c>
      <c r="D10" s="303">
        <v>10943.966666666667</v>
      </c>
      <c r="E10" s="303">
        <v>10829.883333333335</v>
      </c>
      <c r="F10" s="303">
        <v>10768.166666666668</v>
      </c>
      <c r="G10" s="303">
        <v>10654.083333333336</v>
      </c>
      <c r="H10" s="303">
        <v>11005.683333333334</v>
      </c>
      <c r="I10" s="303">
        <v>11119.766666666666</v>
      </c>
      <c r="J10" s="303">
        <v>11181.483333333334</v>
      </c>
      <c r="K10" s="302">
        <v>11058.05</v>
      </c>
      <c r="L10" s="302">
        <v>10882.25</v>
      </c>
      <c r="M10" s="307"/>
    </row>
    <row r="11" spans="1:15">
      <c r="A11" s="301">
        <v>2</v>
      </c>
      <c r="B11" s="277" t="s">
        <v>220</v>
      </c>
      <c r="C11" s="304">
        <v>21072.1</v>
      </c>
      <c r="D11" s="279">
        <v>21215.783333333329</v>
      </c>
      <c r="E11" s="279">
        <v>20887.766666666659</v>
      </c>
      <c r="F11" s="279">
        <v>20703.433333333331</v>
      </c>
      <c r="G11" s="279">
        <v>20375.416666666661</v>
      </c>
      <c r="H11" s="279">
        <v>21400.116666666658</v>
      </c>
      <c r="I11" s="279">
        <v>21728.133333333328</v>
      </c>
      <c r="J11" s="279">
        <v>21912.466666666656</v>
      </c>
      <c r="K11" s="304">
        <v>21543.8</v>
      </c>
      <c r="L11" s="304">
        <v>21031.45</v>
      </c>
      <c r="M11" s="307"/>
    </row>
    <row r="12" spans="1:15">
      <c r="A12" s="301">
        <v>3</v>
      </c>
      <c r="B12" s="285" t="s">
        <v>221</v>
      </c>
      <c r="C12" s="304">
        <v>1401.75</v>
      </c>
      <c r="D12" s="279">
        <v>1405.8500000000001</v>
      </c>
      <c r="E12" s="279">
        <v>1393.3000000000002</v>
      </c>
      <c r="F12" s="279">
        <v>1384.8500000000001</v>
      </c>
      <c r="G12" s="279">
        <v>1372.3000000000002</v>
      </c>
      <c r="H12" s="279">
        <v>1414.3000000000002</v>
      </c>
      <c r="I12" s="279">
        <v>1426.85</v>
      </c>
      <c r="J12" s="279">
        <v>1435.3000000000002</v>
      </c>
      <c r="K12" s="304">
        <v>1418.4</v>
      </c>
      <c r="L12" s="304">
        <v>1397.4</v>
      </c>
      <c r="M12" s="307"/>
    </row>
    <row r="13" spans="1:15">
      <c r="A13" s="301">
        <v>4</v>
      </c>
      <c r="B13" s="277" t="s">
        <v>222</v>
      </c>
      <c r="C13" s="304">
        <v>3113.2</v>
      </c>
      <c r="D13" s="279">
        <v>3123.8666666666668</v>
      </c>
      <c r="E13" s="279">
        <v>3099.4333333333334</v>
      </c>
      <c r="F13" s="279">
        <v>3085.6666666666665</v>
      </c>
      <c r="G13" s="279">
        <v>3061.2333333333331</v>
      </c>
      <c r="H13" s="279">
        <v>3137.6333333333337</v>
      </c>
      <c r="I13" s="279">
        <v>3162.0666666666671</v>
      </c>
      <c r="J13" s="279">
        <v>3175.8333333333339</v>
      </c>
      <c r="K13" s="304">
        <v>3148.3</v>
      </c>
      <c r="L13" s="304">
        <v>3110.1</v>
      </c>
      <c r="M13" s="307"/>
    </row>
    <row r="14" spans="1:15">
      <c r="A14" s="301">
        <v>5</v>
      </c>
      <c r="B14" s="277" t="s">
        <v>223</v>
      </c>
      <c r="C14" s="304">
        <v>17965.8</v>
      </c>
      <c r="D14" s="279">
        <v>17982.316666666666</v>
      </c>
      <c r="E14" s="279">
        <v>17823.783333333333</v>
      </c>
      <c r="F14" s="279">
        <v>17681.766666666666</v>
      </c>
      <c r="G14" s="279">
        <v>17523.233333333334</v>
      </c>
      <c r="H14" s="279">
        <v>18124.333333333332</v>
      </c>
      <c r="I14" s="279">
        <v>18282.866666666665</v>
      </c>
      <c r="J14" s="279">
        <v>18424.883333333331</v>
      </c>
      <c r="K14" s="304">
        <v>18140.849999999999</v>
      </c>
      <c r="L14" s="304">
        <v>17840.3</v>
      </c>
      <c r="M14" s="307"/>
    </row>
    <row r="15" spans="1:15">
      <c r="A15" s="301">
        <v>6</v>
      </c>
      <c r="B15" s="277" t="s">
        <v>224</v>
      </c>
      <c r="C15" s="304">
        <v>2469.1999999999998</v>
      </c>
      <c r="D15" s="279">
        <v>2473.1333333333332</v>
      </c>
      <c r="E15" s="279">
        <v>2457.2666666666664</v>
      </c>
      <c r="F15" s="279">
        <v>2445.333333333333</v>
      </c>
      <c r="G15" s="279">
        <v>2429.4666666666662</v>
      </c>
      <c r="H15" s="279">
        <v>2485.0666666666666</v>
      </c>
      <c r="I15" s="279">
        <v>2500.9333333333334</v>
      </c>
      <c r="J15" s="279">
        <v>2512.8666666666668</v>
      </c>
      <c r="K15" s="304">
        <v>2489</v>
      </c>
      <c r="L15" s="304">
        <v>2461.1999999999998</v>
      </c>
      <c r="M15" s="307"/>
    </row>
    <row r="16" spans="1:15">
      <c r="A16" s="301">
        <v>7</v>
      </c>
      <c r="B16" s="277" t="s">
        <v>225</v>
      </c>
      <c r="C16" s="304">
        <v>4231.3</v>
      </c>
      <c r="D16" s="279">
        <v>4248.2833333333328</v>
      </c>
      <c r="E16" s="279">
        <v>4210.3166666666657</v>
      </c>
      <c r="F16" s="279">
        <v>4189.333333333333</v>
      </c>
      <c r="G16" s="279">
        <v>4151.3666666666659</v>
      </c>
      <c r="H16" s="279">
        <v>4269.2666666666655</v>
      </c>
      <c r="I16" s="279">
        <v>4307.2333333333327</v>
      </c>
      <c r="J16" s="279">
        <v>4328.2166666666653</v>
      </c>
      <c r="K16" s="304">
        <v>4286.25</v>
      </c>
      <c r="L16" s="304">
        <v>4227.3</v>
      </c>
      <c r="M16" s="307"/>
    </row>
    <row r="17" spans="1:13">
      <c r="A17" s="301">
        <v>8</v>
      </c>
      <c r="B17" s="277" t="s">
        <v>38</v>
      </c>
      <c r="C17" s="277">
        <v>1414.1</v>
      </c>
      <c r="D17" s="279">
        <v>1425.7</v>
      </c>
      <c r="E17" s="279">
        <v>1398.45</v>
      </c>
      <c r="F17" s="279">
        <v>1382.8</v>
      </c>
      <c r="G17" s="279">
        <v>1355.55</v>
      </c>
      <c r="H17" s="279">
        <v>1441.3500000000001</v>
      </c>
      <c r="I17" s="279">
        <v>1468.6000000000001</v>
      </c>
      <c r="J17" s="279">
        <v>1484.2500000000002</v>
      </c>
      <c r="K17" s="277">
        <v>1452.95</v>
      </c>
      <c r="L17" s="277">
        <v>1410.05</v>
      </c>
      <c r="M17" s="277">
        <v>12.03679</v>
      </c>
    </row>
    <row r="18" spans="1:13">
      <c r="A18" s="301">
        <v>9</v>
      </c>
      <c r="B18" s="277" t="s">
        <v>226</v>
      </c>
      <c r="C18" s="277">
        <v>713.45</v>
      </c>
      <c r="D18" s="279">
        <v>723.48333333333323</v>
      </c>
      <c r="E18" s="279">
        <v>696.96666666666647</v>
      </c>
      <c r="F18" s="279">
        <v>680.48333333333323</v>
      </c>
      <c r="G18" s="279">
        <v>653.96666666666647</v>
      </c>
      <c r="H18" s="279">
        <v>739.96666666666647</v>
      </c>
      <c r="I18" s="279">
        <v>766.48333333333312</v>
      </c>
      <c r="J18" s="279">
        <v>782.96666666666647</v>
      </c>
      <c r="K18" s="277">
        <v>750</v>
      </c>
      <c r="L18" s="277">
        <v>707</v>
      </c>
      <c r="M18" s="277">
        <v>3.7784</v>
      </c>
    </row>
    <row r="19" spans="1:13">
      <c r="A19" s="301">
        <v>10</v>
      </c>
      <c r="B19" s="277" t="s">
        <v>41</v>
      </c>
      <c r="C19" s="277">
        <v>311.35000000000002</v>
      </c>
      <c r="D19" s="279">
        <v>313.18333333333334</v>
      </c>
      <c r="E19" s="279">
        <v>306.81666666666666</v>
      </c>
      <c r="F19" s="279">
        <v>302.2833333333333</v>
      </c>
      <c r="G19" s="279">
        <v>295.91666666666663</v>
      </c>
      <c r="H19" s="279">
        <v>317.7166666666667</v>
      </c>
      <c r="I19" s="279">
        <v>324.08333333333337</v>
      </c>
      <c r="J19" s="279">
        <v>328.61666666666673</v>
      </c>
      <c r="K19" s="277">
        <v>319.55</v>
      </c>
      <c r="L19" s="277">
        <v>308.64999999999998</v>
      </c>
      <c r="M19" s="277">
        <v>24.08531</v>
      </c>
    </row>
    <row r="20" spans="1:13">
      <c r="A20" s="301">
        <v>11</v>
      </c>
      <c r="B20" s="277" t="s">
        <v>43</v>
      </c>
      <c r="C20" s="277">
        <v>35.15</v>
      </c>
      <c r="D20" s="279">
        <v>35.216666666666669</v>
      </c>
      <c r="E20" s="279">
        <v>35.033333333333339</v>
      </c>
      <c r="F20" s="279">
        <v>34.916666666666671</v>
      </c>
      <c r="G20" s="279">
        <v>34.733333333333341</v>
      </c>
      <c r="H20" s="279">
        <v>35.333333333333336</v>
      </c>
      <c r="I20" s="279">
        <v>35.516666666666673</v>
      </c>
      <c r="J20" s="279">
        <v>35.633333333333333</v>
      </c>
      <c r="K20" s="277">
        <v>35.4</v>
      </c>
      <c r="L20" s="277">
        <v>35.1</v>
      </c>
      <c r="M20" s="277">
        <v>12.51347</v>
      </c>
    </row>
    <row r="21" spans="1:13">
      <c r="A21" s="301">
        <v>12</v>
      </c>
      <c r="B21" s="277" t="s">
        <v>227</v>
      </c>
      <c r="C21" s="277">
        <v>55.4</v>
      </c>
      <c r="D21" s="279">
        <v>54.683333333333337</v>
      </c>
      <c r="E21" s="279">
        <v>53.716666666666676</v>
      </c>
      <c r="F21" s="279">
        <v>52.033333333333339</v>
      </c>
      <c r="G21" s="279">
        <v>51.066666666666677</v>
      </c>
      <c r="H21" s="279">
        <v>56.366666666666674</v>
      </c>
      <c r="I21" s="279">
        <v>57.333333333333343</v>
      </c>
      <c r="J21" s="279">
        <v>59.016666666666673</v>
      </c>
      <c r="K21" s="277">
        <v>55.65</v>
      </c>
      <c r="L21" s="277">
        <v>53</v>
      </c>
      <c r="M21" s="277">
        <v>18.313030000000001</v>
      </c>
    </row>
    <row r="22" spans="1:13">
      <c r="A22" s="301">
        <v>13</v>
      </c>
      <c r="B22" s="277" t="s">
        <v>228</v>
      </c>
      <c r="C22" s="277">
        <v>121.2</v>
      </c>
      <c r="D22" s="279">
        <v>122.08333333333333</v>
      </c>
      <c r="E22" s="279">
        <v>119.71666666666665</v>
      </c>
      <c r="F22" s="279">
        <v>118.23333333333332</v>
      </c>
      <c r="G22" s="279">
        <v>115.86666666666665</v>
      </c>
      <c r="H22" s="279">
        <v>123.56666666666666</v>
      </c>
      <c r="I22" s="279">
        <v>125.93333333333334</v>
      </c>
      <c r="J22" s="279">
        <v>127.41666666666667</v>
      </c>
      <c r="K22" s="277">
        <v>124.45</v>
      </c>
      <c r="L22" s="277">
        <v>120.6</v>
      </c>
      <c r="M22" s="277">
        <v>7.1648800000000001</v>
      </c>
    </row>
    <row r="23" spans="1:13">
      <c r="A23" s="301">
        <v>14</v>
      </c>
      <c r="B23" s="277" t="s">
        <v>229</v>
      </c>
      <c r="C23" s="277">
        <v>1647.4</v>
      </c>
      <c r="D23" s="279">
        <v>1667.4666666666665</v>
      </c>
      <c r="E23" s="279">
        <v>1609.9333333333329</v>
      </c>
      <c r="F23" s="279">
        <v>1572.4666666666665</v>
      </c>
      <c r="G23" s="279">
        <v>1514.9333333333329</v>
      </c>
      <c r="H23" s="279">
        <v>1704.9333333333329</v>
      </c>
      <c r="I23" s="279">
        <v>1762.4666666666662</v>
      </c>
      <c r="J23" s="279">
        <v>1799.9333333333329</v>
      </c>
      <c r="K23" s="277">
        <v>1725</v>
      </c>
      <c r="L23" s="277">
        <v>1630</v>
      </c>
      <c r="M23" s="277">
        <v>12.29327</v>
      </c>
    </row>
    <row r="24" spans="1:13">
      <c r="A24" s="301">
        <v>15</v>
      </c>
      <c r="B24" s="277" t="s">
        <v>230</v>
      </c>
      <c r="C24" s="277">
        <v>2790.7</v>
      </c>
      <c r="D24" s="279">
        <v>2773.0166666666664</v>
      </c>
      <c r="E24" s="279">
        <v>2698.0333333333328</v>
      </c>
      <c r="F24" s="279">
        <v>2605.3666666666663</v>
      </c>
      <c r="G24" s="279">
        <v>2530.3833333333328</v>
      </c>
      <c r="H24" s="279">
        <v>2865.6833333333329</v>
      </c>
      <c r="I24" s="279">
        <v>2940.6666666666665</v>
      </c>
      <c r="J24" s="279">
        <v>3033.333333333333</v>
      </c>
      <c r="K24" s="277">
        <v>2848</v>
      </c>
      <c r="L24" s="277">
        <v>2680.35</v>
      </c>
      <c r="M24" s="277">
        <v>6.79549</v>
      </c>
    </row>
    <row r="25" spans="1:13">
      <c r="A25" s="301">
        <v>16</v>
      </c>
      <c r="B25" s="277" t="s">
        <v>45</v>
      </c>
      <c r="C25" s="277">
        <v>711.6</v>
      </c>
      <c r="D25" s="279">
        <v>717.36666666666667</v>
      </c>
      <c r="E25" s="279">
        <v>701.23333333333335</v>
      </c>
      <c r="F25" s="279">
        <v>690.86666666666667</v>
      </c>
      <c r="G25" s="279">
        <v>674.73333333333335</v>
      </c>
      <c r="H25" s="279">
        <v>727.73333333333335</v>
      </c>
      <c r="I25" s="279">
        <v>743.86666666666679</v>
      </c>
      <c r="J25" s="279">
        <v>754.23333333333335</v>
      </c>
      <c r="K25" s="277">
        <v>733.5</v>
      </c>
      <c r="L25" s="277">
        <v>707</v>
      </c>
      <c r="M25" s="277">
        <v>23.66255</v>
      </c>
    </row>
    <row r="26" spans="1:13">
      <c r="A26" s="301">
        <v>17</v>
      </c>
      <c r="B26" s="277" t="s">
        <v>46</v>
      </c>
      <c r="C26" s="277">
        <v>221.15</v>
      </c>
      <c r="D26" s="279">
        <v>221.81666666666669</v>
      </c>
      <c r="E26" s="279">
        <v>217.83333333333337</v>
      </c>
      <c r="F26" s="279">
        <v>214.51666666666668</v>
      </c>
      <c r="G26" s="279">
        <v>210.53333333333336</v>
      </c>
      <c r="H26" s="279">
        <v>225.13333333333338</v>
      </c>
      <c r="I26" s="279">
        <v>229.11666666666667</v>
      </c>
      <c r="J26" s="279">
        <v>232.43333333333339</v>
      </c>
      <c r="K26" s="277">
        <v>225.8</v>
      </c>
      <c r="L26" s="277">
        <v>218.5</v>
      </c>
      <c r="M26" s="277">
        <v>60.20129</v>
      </c>
    </row>
    <row r="27" spans="1:13">
      <c r="A27" s="301">
        <v>18</v>
      </c>
      <c r="B27" s="277" t="s">
        <v>47</v>
      </c>
      <c r="C27" s="277">
        <v>1574.35</v>
      </c>
      <c r="D27" s="279">
        <v>1614.8666666666668</v>
      </c>
      <c r="E27" s="279">
        <v>1526.5833333333335</v>
      </c>
      <c r="F27" s="279">
        <v>1478.8166666666666</v>
      </c>
      <c r="G27" s="279">
        <v>1390.5333333333333</v>
      </c>
      <c r="H27" s="279">
        <v>1662.6333333333337</v>
      </c>
      <c r="I27" s="279">
        <v>1750.916666666667</v>
      </c>
      <c r="J27" s="279">
        <v>1798.6833333333338</v>
      </c>
      <c r="K27" s="277">
        <v>1703.15</v>
      </c>
      <c r="L27" s="277">
        <v>1567.1</v>
      </c>
      <c r="M27" s="277">
        <v>20.67454</v>
      </c>
    </row>
    <row r="28" spans="1:13">
      <c r="A28" s="301">
        <v>19</v>
      </c>
      <c r="B28" s="277" t="s">
        <v>48</v>
      </c>
      <c r="C28" s="277">
        <v>108.1</v>
      </c>
      <c r="D28" s="279">
        <v>108.8</v>
      </c>
      <c r="E28" s="279">
        <v>106.85</v>
      </c>
      <c r="F28" s="279">
        <v>105.6</v>
      </c>
      <c r="G28" s="279">
        <v>103.64999999999999</v>
      </c>
      <c r="H28" s="279">
        <v>110.05</v>
      </c>
      <c r="I28" s="279">
        <v>112.00000000000001</v>
      </c>
      <c r="J28" s="279">
        <v>113.25</v>
      </c>
      <c r="K28" s="277">
        <v>110.75</v>
      </c>
      <c r="L28" s="277">
        <v>107.55</v>
      </c>
      <c r="M28" s="277">
        <v>38.881619999999998</v>
      </c>
    </row>
    <row r="29" spans="1:13">
      <c r="A29" s="301">
        <v>20</v>
      </c>
      <c r="B29" s="277" t="s">
        <v>49</v>
      </c>
      <c r="C29" s="277">
        <v>49.3</v>
      </c>
      <c r="D29" s="279">
        <v>49.483333333333327</v>
      </c>
      <c r="E29" s="279">
        <v>48.466666666666654</v>
      </c>
      <c r="F29" s="279">
        <v>47.633333333333326</v>
      </c>
      <c r="G29" s="279">
        <v>46.616666666666653</v>
      </c>
      <c r="H29" s="279">
        <v>50.316666666666656</v>
      </c>
      <c r="I29" s="279">
        <v>51.333333333333321</v>
      </c>
      <c r="J29" s="279">
        <v>52.166666666666657</v>
      </c>
      <c r="K29" s="277">
        <v>50.5</v>
      </c>
      <c r="L29" s="277">
        <v>48.65</v>
      </c>
      <c r="M29" s="277">
        <v>380.15989999999999</v>
      </c>
    </row>
    <row r="30" spans="1:13">
      <c r="A30" s="301">
        <v>21</v>
      </c>
      <c r="B30" s="277" t="s">
        <v>51</v>
      </c>
      <c r="C30" s="277">
        <v>1705.5</v>
      </c>
      <c r="D30" s="279">
        <v>1712.6666666666667</v>
      </c>
      <c r="E30" s="279">
        <v>1690.3333333333335</v>
      </c>
      <c r="F30" s="279">
        <v>1675.1666666666667</v>
      </c>
      <c r="G30" s="279">
        <v>1652.8333333333335</v>
      </c>
      <c r="H30" s="279">
        <v>1727.8333333333335</v>
      </c>
      <c r="I30" s="279">
        <v>1750.166666666667</v>
      </c>
      <c r="J30" s="279">
        <v>1765.3333333333335</v>
      </c>
      <c r="K30" s="277">
        <v>1735</v>
      </c>
      <c r="L30" s="277">
        <v>1697.5</v>
      </c>
      <c r="M30" s="277">
        <v>14.374750000000001</v>
      </c>
    </row>
    <row r="31" spans="1:13">
      <c r="A31" s="301">
        <v>22</v>
      </c>
      <c r="B31" s="277" t="s">
        <v>53</v>
      </c>
      <c r="C31" s="277">
        <v>866.8</v>
      </c>
      <c r="D31" s="279">
        <v>871.38333333333333</v>
      </c>
      <c r="E31" s="279">
        <v>855.66666666666663</v>
      </c>
      <c r="F31" s="279">
        <v>844.5333333333333</v>
      </c>
      <c r="G31" s="279">
        <v>828.81666666666661</v>
      </c>
      <c r="H31" s="279">
        <v>882.51666666666665</v>
      </c>
      <c r="I31" s="279">
        <v>898.23333333333335</v>
      </c>
      <c r="J31" s="279">
        <v>909.36666666666667</v>
      </c>
      <c r="K31" s="277">
        <v>887.1</v>
      </c>
      <c r="L31" s="277">
        <v>860.25</v>
      </c>
      <c r="M31" s="277">
        <v>40.107500000000002</v>
      </c>
    </row>
    <row r="32" spans="1:13">
      <c r="A32" s="301">
        <v>23</v>
      </c>
      <c r="B32" s="277" t="s">
        <v>231</v>
      </c>
      <c r="C32" s="277">
        <v>2093.15</v>
      </c>
      <c r="D32" s="279">
        <v>2088.7166666666667</v>
      </c>
      <c r="E32" s="279">
        <v>2064.7333333333336</v>
      </c>
      <c r="F32" s="279">
        <v>2036.3166666666671</v>
      </c>
      <c r="G32" s="279">
        <v>2012.3333333333339</v>
      </c>
      <c r="H32" s="279">
        <v>2117.1333333333332</v>
      </c>
      <c r="I32" s="279">
        <v>2141.1166666666659</v>
      </c>
      <c r="J32" s="279">
        <v>2169.5333333333328</v>
      </c>
      <c r="K32" s="277">
        <v>2112.6999999999998</v>
      </c>
      <c r="L32" s="277">
        <v>2060.3000000000002</v>
      </c>
      <c r="M32" s="277">
        <v>5.5468000000000002</v>
      </c>
    </row>
    <row r="33" spans="1:13">
      <c r="A33" s="301">
        <v>24</v>
      </c>
      <c r="B33" s="277" t="s">
        <v>55</v>
      </c>
      <c r="C33" s="277">
        <v>417.35</v>
      </c>
      <c r="D33" s="279">
        <v>421.65000000000003</v>
      </c>
      <c r="E33" s="279">
        <v>411.40000000000009</v>
      </c>
      <c r="F33" s="279">
        <v>405.45000000000005</v>
      </c>
      <c r="G33" s="279">
        <v>395.2000000000001</v>
      </c>
      <c r="H33" s="279">
        <v>427.60000000000008</v>
      </c>
      <c r="I33" s="279">
        <v>437.84999999999997</v>
      </c>
      <c r="J33" s="279">
        <v>443.80000000000007</v>
      </c>
      <c r="K33" s="277">
        <v>431.9</v>
      </c>
      <c r="L33" s="277">
        <v>415.7</v>
      </c>
      <c r="M33" s="277">
        <v>238.24146999999999</v>
      </c>
    </row>
    <row r="34" spans="1:13">
      <c r="A34" s="301">
        <v>25</v>
      </c>
      <c r="B34" s="277" t="s">
        <v>56</v>
      </c>
      <c r="C34" s="277">
        <v>2917.45</v>
      </c>
      <c r="D34" s="279">
        <v>2965.7833333333333</v>
      </c>
      <c r="E34" s="279">
        <v>2861.6666666666665</v>
      </c>
      <c r="F34" s="279">
        <v>2805.8833333333332</v>
      </c>
      <c r="G34" s="279">
        <v>2701.7666666666664</v>
      </c>
      <c r="H34" s="279">
        <v>3021.5666666666666</v>
      </c>
      <c r="I34" s="279">
        <v>3125.6833333333334</v>
      </c>
      <c r="J34" s="279">
        <v>3181.4666666666667</v>
      </c>
      <c r="K34" s="277">
        <v>3069.9</v>
      </c>
      <c r="L34" s="277">
        <v>2910</v>
      </c>
      <c r="M34" s="277">
        <v>12.46031</v>
      </c>
    </row>
    <row r="35" spans="1:13">
      <c r="A35" s="301">
        <v>26</v>
      </c>
      <c r="B35" s="277" t="s">
        <v>59</v>
      </c>
      <c r="C35" s="277">
        <v>3174.5</v>
      </c>
      <c r="D35" s="279">
        <v>3195.8333333333335</v>
      </c>
      <c r="E35" s="279">
        <v>3147.666666666667</v>
      </c>
      <c r="F35" s="279">
        <v>3120.8333333333335</v>
      </c>
      <c r="G35" s="279">
        <v>3072.666666666667</v>
      </c>
      <c r="H35" s="279">
        <v>3222.666666666667</v>
      </c>
      <c r="I35" s="279">
        <v>3270.8333333333339</v>
      </c>
      <c r="J35" s="279">
        <v>3297.666666666667</v>
      </c>
      <c r="K35" s="277">
        <v>3244</v>
      </c>
      <c r="L35" s="277">
        <v>3169</v>
      </c>
      <c r="M35" s="277">
        <v>44.641710000000003</v>
      </c>
    </row>
    <row r="36" spans="1:13">
      <c r="A36" s="301">
        <v>27</v>
      </c>
      <c r="B36" s="277" t="s">
        <v>58</v>
      </c>
      <c r="C36" s="277">
        <v>6103.15</v>
      </c>
      <c r="D36" s="279">
        <v>6128.7166666666672</v>
      </c>
      <c r="E36" s="279">
        <v>6034.4333333333343</v>
      </c>
      <c r="F36" s="279">
        <v>5965.7166666666672</v>
      </c>
      <c r="G36" s="279">
        <v>5871.4333333333343</v>
      </c>
      <c r="H36" s="279">
        <v>6197.4333333333343</v>
      </c>
      <c r="I36" s="279">
        <v>6291.7166666666672</v>
      </c>
      <c r="J36" s="279">
        <v>6360.4333333333343</v>
      </c>
      <c r="K36" s="277">
        <v>6223</v>
      </c>
      <c r="L36" s="277">
        <v>6060</v>
      </c>
      <c r="M36" s="277">
        <v>5.09598</v>
      </c>
    </row>
    <row r="37" spans="1:13">
      <c r="A37" s="301">
        <v>28</v>
      </c>
      <c r="B37" s="277" t="s">
        <v>232</v>
      </c>
      <c r="C37" s="277">
        <v>2601.4499999999998</v>
      </c>
      <c r="D37" s="279">
        <v>2611.8166666666666</v>
      </c>
      <c r="E37" s="279">
        <v>2573.6333333333332</v>
      </c>
      <c r="F37" s="279">
        <v>2545.8166666666666</v>
      </c>
      <c r="G37" s="279">
        <v>2507.6333333333332</v>
      </c>
      <c r="H37" s="279">
        <v>2639.6333333333332</v>
      </c>
      <c r="I37" s="279">
        <v>2677.8166666666666</v>
      </c>
      <c r="J37" s="279">
        <v>2705.6333333333332</v>
      </c>
      <c r="K37" s="277">
        <v>2650</v>
      </c>
      <c r="L37" s="277">
        <v>2584</v>
      </c>
      <c r="M37" s="277">
        <v>0.24981</v>
      </c>
    </row>
    <row r="38" spans="1:13">
      <c r="A38" s="301">
        <v>29</v>
      </c>
      <c r="B38" s="277" t="s">
        <v>60</v>
      </c>
      <c r="C38" s="277">
        <v>1310.3499999999999</v>
      </c>
      <c r="D38" s="279">
        <v>1319.1166666666666</v>
      </c>
      <c r="E38" s="279">
        <v>1292.2333333333331</v>
      </c>
      <c r="F38" s="279">
        <v>1274.1166666666666</v>
      </c>
      <c r="G38" s="279">
        <v>1247.2333333333331</v>
      </c>
      <c r="H38" s="279">
        <v>1337.2333333333331</v>
      </c>
      <c r="I38" s="279">
        <v>1364.1166666666668</v>
      </c>
      <c r="J38" s="279">
        <v>1382.2333333333331</v>
      </c>
      <c r="K38" s="277">
        <v>1346</v>
      </c>
      <c r="L38" s="277">
        <v>1301</v>
      </c>
      <c r="M38" s="277">
        <v>11.924659999999999</v>
      </c>
    </row>
    <row r="39" spans="1:13">
      <c r="A39" s="301">
        <v>30</v>
      </c>
      <c r="B39" s="277" t="s">
        <v>233</v>
      </c>
      <c r="C39" s="277">
        <v>308.8</v>
      </c>
      <c r="D39" s="279">
        <v>308.25000000000006</v>
      </c>
      <c r="E39" s="279">
        <v>295.65000000000009</v>
      </c>
      <c r="F39" s="279">
        <v>282.50000000000006</v>
      </c>
      <c r="G39" s="279">
        <v>269.90000000000009</v>
      </c>
      <c r="H39" s="279">
        <v>321.40000000000009</v>
      </c>
      <c r="I39" s="279">
        <v>334.00000000000011</v>
      </c>
      <c r="J39" s="279">
        <v>347.15000000000009</v>
      </c>
      <c r="K39" s="277">
        <v>320.85000000000002</v>
      </c>
      <c r="L39" s="277">
        <v>295.10000000000002</v>
      </c>
      <c r="M39" s="277">
        <v>1243.93085</v>
      </c>
    </row>
    <row r="40" spans="1:13">
      <c r="A40" s="301">
        <v>31</v>
      </c>
      <c r="B40" s="277" t="s">
        <v>61</v>
      </c>
      <c r="C40" s="277">
        <v>46.85</v>
      </c>
      <c r="D40" s="279">
        <v>46.85</v>
      </c>
      <c r="E40" s="279">
        <v>46.2</v>
      </c>
      <c r="F40" s="279">
        <v>45.550000000000004</v>
      </c>
      <c r="G40" s="279">
        <v>44.900000000000006</v>
      </c>
      <c r="H40" s="279">
        <v>47.5</v>
      </c>
      <c r="I40" s="279">
        <v>48.149999999999991</v>
      </c>
      <c r="J40" s="279">
        <v>48.8</v>
      </c>
      <c r="K40" s="277">
        <v>47.5</v>
      </c>
      <c r="L40" s="277">
        <v>46.2</v>
      </c>
      <c r="M40" s="277">
        <v>204.59853000000001</v>
      </c>
    </row>
    <row r="41" spans="1:13">
      <c r="A41" s="301">
        <v>32</v>
      </c>
      <c r="B41" s="277" t="s">
        <v>62</v>
      </c>
      <c r="C41" s="277">
        <v>48.15</v>
      </c>
      <c r="D41" s="279">
        <v>48.533333333333331</v>
      </c>
      <c r="E41" s="279">
        <v>46.666666666666664</v>
      </c>
      <c r="F41" s="279">
        <v>45.18333333333333</v>
      </c>
      <c r="G41" s="279">
        <v>43.316666666666663</v>
      </c>
      <c r="H41" s="279">
        <v>50.016666666666666</v>
      </c>
      <c r="I41" s="279">
        <v>51.88333333333334</v>
      </c>
      <c r="J41" s="279">
        <v>53.366666666666667</v>
      </c>
      <c r="K41" s="277">
        <v>50.4</v>
      </c>
      <c r="L41" s="277">
        <v>47.05</v>
      </c>
      <c r="M41" s="277">
        <v>112.07501999999999</v>
      </c>
    </row>
    <row r="42" spans="1:13">
      <c r="A42" s="301">
        <v>33</v>
      </c>
      <c r="B42" s="277" t="s">
        <v>63</v>
      </c>
      <c r="C42" s="277">
        <v>1254.0999999999999</v>
      </c>
      <c r="D42" s="279">
        <v>1263.8166666666666</v>
      </c>
      <c r="E42" s="279">
        <v>1241.6333333333332</v>
      </c>
      <c r="F42" s="279">
        <v>1229.1666666666665</v>
      </c>
      <c r="G42" s="279">
        <v>1206.9833333333331</v>
      </c>
      <c r="H42" s="279">
        <v>1276.2833333333333</v>
      </c>
      <c r="I42" s="279">
        <v>1298.4666666666667</v>
      </c>
      <c r="J42" s="279">
        <v>1310.9333333333334</v>
      </c>
      <c r="K42" s="277">
        <v>1286</v>
      </c>
      <c r="L42" s="277">
        <v>1251.3499999999999</v>
      </c>
      <c r="M42" s="277">
        <v>6.4403499999999996</v>
      </c>
    </row>
    <row r="43" spans="1:13">
      <c r="A43" s="301">
        <v>34</v>
      </c>
      <c r="B43" s="277" t="s">
        <v>66</v>
      </c>
      <c r="C43" s="277">
        <v>525.1</v>
      </c>
      <c r="D43" s="279">
        <v>526.54999999999995</v>
      </c>
      <c r="E43" s="279">
        <v>520.09999999999991</v>
      </c>
      <c r="F43" s="279">
        <v>515.09999999999991</v>
      </c>
      <c r="G43" s="279">
        <v>508.64999999999986</v>
      </c>
      <c r="H43" s="279">
        <v>531.54999999999995</v>
      </c>
      <c r="I43" s="279">
        <v>538</v>
      </c>
      <c r="J43" s="279">
        <v>543</v>
      </c>
      <c r="K43" s="277">
        <v>533</v>
      </c>
      <c r="L43" s="277">
        <v>521.54999999999995</v>
      </c>
      <c r="M43" s="277">
        <v>11.333819999999999</v>
      </c>
    </row>
    <row r="44" spans="1:13">
      <c r="A44" s="301">
        <v>35</v>
      </c>
      <c r="B44" s="277" t="s">
        <v>65</v>
      </c>
      <c r="C44" s="277">
        <v>96.8</v>
      </c>
      <c r="D44" s="279">
        <v>97.016666666666666</v>
      </c>
      <c r="E44" s="279">
        <v>94.833333333333329</v>
      </c>
      <c r="F44" s="279">
        <v>92.86666666666666</v>
      </c>
      <c r="G44" s="279">
        <v>90.683333333333323</v>
      </c>
      <c r="H44" s="279">
        <v>98.983333333333334</v>
      </c>
      <c r="I44" s="279">
        <v>101.16666666666667</v>
      </c>
      <c r="J44" s="279">
        <v>103.13333333333334</v>
      </c>
      <c r="K44" s="277">
        <v>99.2</v>
      </c>
      <c r="L44" s="277">
        <v>95.05</v>
      </c>
      <c r="M44" s="277">
        <v>103.83667</v>
      </c>
    </row>
    <row r="45" spans="1:13">
      <c r="A45" s="301">
        <v>36</v>
      </c>
      <c r="B45" s="277" t="s">
        <v>67</v>
      </c>
      <c r="C45" s="277">
        <v>386.25</v>
      </c>
      <c r="D45" s="279">
        <v>384.68333333333334</v>
      </c>
      <c r="E45" s="279">
        <v>377.56666666666666</v>
      </c>
      <c r="F45" s="279">
        <v>368.88333333333333</v>
      </c>
      <c r="G45" s="279">
        <v>361.76666666666665</v>
      </c>
      <c r="H45" s="279">
        <v>393.36666666666667</v>
      </c>
      <c r="I45" s="279">
        <v>400.48333333333335</v>
      </c>
      <c r="J45" s="279">
        <v>409.16666666666669</v>
      </c>
      <c r="K45" s="277">
        <v>391.8</v>
      </c>
      <c r="L45" s="277">
        <v>376</v>
      </c>
      <c r="M45" s="277">
        <v>25.20665</v>
      </c>
    </row>
    <row r="46" spans="1:13">
      <c r="A46" s="301">
        <v>37</v>
      </c>
      <c r="B46" s="277" t="s">
        <v>70</v>
      </c>
      <c r="C46" s="277">
        <v>36.200000000000003</v>
      </c>
      <c r="D46" s="279">
        <v>36.250000000000007</v>
      </c>
      <c r="E46" s="279">
        <v>35.650000000000013</v>
      </c>
      <c r="F46" s="279">
        <v>35.100000000000009</v>
      </c>
      <c r="G46" s="279">
        <v>34.500000000000014</v>
      </c>
      <c r="H46" s="279">
        <v>36.800000000000011</v>
      </c>
      <c r="I46" s="279">
        <v>37.400000000000006</v>
      </c>
      <c r="J46" s="279">
        <v>37.95000000000001</v>
      </c>
      <c r="K46" s="277">
        <v>36.85</v>
      </c>
      <c r="L46" s="277">
        <v>35.700000000000003</v>
      </c>
      <c r="M46" s="277">
        <v>349.38296000000003</v>
      </c>
    </row>
    <row r="47" spans="1:13">
      <c r="A47" s="301">
        <v>38</v>
      </c>
      <c r="B47" s="277" t="s">
        <v>74</v>
      </c>
      <c r="C47" s="277">
        <v>417.8</v>
      </c>
      <c r="D47" s="279">
        <v>418.06666666666661</v>
      </c>
      <c r="E47" s="279">
        <v>407.88333333333321</v>
      </c>
      <c r="F47" s="279">
        <v>397.96666666666658</v>
      </c>
      <c r="G47" s="279">
        <v>387.78333333333319</v>
      </c>
      <c r="H47" s="279">
        <v>427.98333333333323</v>
      </c>
      <c r="I47" s="279">
        <v>438.16666666666663</v>
      </c>
      <c r="J47" s="279">
        <v>448.08333333333326</v>
      </c>
      <c r="K47" s="277">
        <v>428.25</v>
      </c>
      <c r="L47" s="277">
        <v>408.15</v>
      </c>
      <c r="M47" s="277">
        <v>142.33688000000001</v>
      </c>
    </row>
    <row r="48" spans="1:13">
      <c r="A48" s="301">
        <v>39</v>
      </c>
      <c r="B48" s="277" t="s">
        <v>69</v>
      </c>
      <c r="C48" s="277">
        <v>547.35</v>
      </c>
      <c r="D48" s="279">
        <v>550.08333333333337</v>
      </c>
      <c r="E48" s="279">
        <v>543.66666666666674</v>
      </c>
      <c r="F48" s="279">
        <v>539.98333333333335</v>
      </c>
      <c r="G48" s="279">
        <v>533.56666666666672</v>
      </c>
      <c r="H48" s="279">
        <v>553.76666666666677</v>
      </c>
      <c r="I48" s="279">
        <v>560.18333333333351</v>
      </c>
      <c r="J48" s="279">
        <v>563.86666666666679</v>
      </c>
      <c r="K48" s="277">
        <v>556.5</v>
      </c>
      <c r="L48" s="277">
        <v>546.4</v>
      </c>
      <c r="M48" s="277">
        <v>92.197479999999999</v>
      </c>
    </row>
    <row r="49" spans="1:13">
      <c r="A49" s="301">
        <v>40</v>
      </c>
      <c r="B49" s="277" t="s">
        <v>125</v>
      </c>
      <c r="C49" s="277">
        <v>189.2</v>
      </c>
      <c r="D49" s="279">
        <v>190.65</v>
      </c>
      <c r="E49" s="279">
        <v>186.55</v>
      </c>
      <c r="F49" s="279">
        <v>183.9</v>
      </c>
      <c r="G49" s="279">
        <v>179.8</v>
      </c>
      <c r="H49" s="279">
        <v>193.3</v>
      </c>
      <c r="I49" s="279">
        <v>197.39999999999998</v>
      </c>
      <c r="J49" s="279">
        <v>200.05</v>
      </c>
      <c r="K49" s="277">
        <v>194.75</v>
      </c>
      <c r="L49" s="277">
        <v>188</v>
      </c>
      <c r="M49" s="277">
        <v>48.014620000000001</v>
      </c>
    </row>
    <row r="50" spans="1:13">
      <c r="A50" s="301">
        <v>41</v>
      </c>
      <c r="B50" s="277" t="s">
        <v>71</v>
      </c>
      <c r="C50" s="277">
        <v>411.9</v>
      </c>
      <c r="D50" s="279">
        <v>412.11666666666662</v>
      </c>
      <c r="E50" s="279">
        <v>407.48333333333323</v>
      </c>
      <c r="F50" s="279">
        <v>403.06666666666661</v>
      </c>
      <c r="G50" s="279">
        <v>398.43333333333322</v>
      </c>
      <c r="H50" s="279">
        <v>416.53333333333325</v>
      </c>
      <c r="I50" s="279">
        <v>421.16666666666657</v>
      </c>
      <c r="J50" s="279">
        <v>425.58333333333326</v>
      </c>
      <c r="K50" s="277">
        <v>416.75</v>
      </c>
      <c r="L50" s="277">
        <v>407.7</v>
      </c>
      <c r="M50" s="277">
        <v>52.267090000000003</v>
      </c>
    </row>
    <row r="51" spans="1:13">
      <c r="A51" s="301">
        <v>42</v>
      </c>
      <c r="B51" s="277" t="s">
        <v>234</v>
      </c>
      <c r="C51" s="277">
        <v>1324.05</v>
      </c>
      <c r="D51" s="279">
        <v>1302.0166666666667</v>
      </c>
      <c r="E51" s="279">
        <v>1264.0333333333333</v>
      </c>
      <c r="F51" s="279">
        <v>1204.0166666666667</v>
      </c>
      <c r="G51" s="279">
        <v>1166.0333333333333</v>
      </c>
      <c r="H51" s="279">
        <v>1362.0333333333333</v>
      </c>
      <c r="I51" s="279">
        <v>1400.0166666666664</v>
      </c>
      <c r="J51" s="279">
        <v>1460.0333333333333</v>
      </c>
      <c r="K51" s="277">
        <v>1340</v>
      </c>
      <c r="L51" s="277">
        <v>1242</v>
      </c>
      <c r="M51" s="277">
        <v>4.8229499999999996</v>
      </c>
    </row>
    <row r="52" spans="1:13">
      <c r="A52" s="301">
        <v>43</v>
      </c>
      <c r="B52" s="277" t="s">
        <v>72</v>
      </c>
      <c r="C52" s="277">
        <v>12794.1</v>
      </c>
      <c r="D52" s="279">
        <v>12929.35</v>
      </c>
      <c r="E52" s="279">
        <v>12613.6</v>
      </c>
      <c r="F52" s="279">
        <v>12433.1</v>
      </c>
      <c r="G52" s="279">
        <v>12117.35</v>
      </c>
      <c r="H52" s="279">
        <v>13109.85</v>
      </c>
      <c r="I52" s="279">
        <v>13425.6</v>
      </c>
      <c r="J52" s="279">
        <v>13606.1</v>
      </c>
      <c r="K52" s="277">
        <v>13245.1</v>
      </c>
      <c r="L52" s="277">
        <v>12748.85</v>
      </c>
      <c r="M52" s="277">
        <v>0.31957999999999998</v>
      </c>
    </row>
    <row r="53" spans="1:13">
      <c r="A53" s="301">
        <v>44</v>
      </c>
      <c r="B53" s="277" t="s">
        <v>75</v>
      </c>
      <c r="C53" s="277">
        <v>3776.2</v>
      </c>
      <c r="D53" s="279">
        <v>3798.0666666666671</v>
      </c>
      <c r="E53" s="279">
        <v>3746.233333333334</v>
      </c>
      <c r="F53" s="279">
        <v>3716.2666666666669</v>
      </c>
      <c r="G53" s="279">
        <v>3664.4333333333338</v>
      </c>
      <c r="H53" s="279">
        <v>3828.0333333333342</v>
      </c>
      <c r="I53" s="279">
        <v>3879.8666666666672</v>
      </c>
      <c r="J53" s="279">
        <v>3909.8333333333344</v>
      </c>
      <c r="K53" s="277">
        <v>3849.9</v>
      </c>
      <c r="L53" s="277">
        <v>3768.1</v>
      </c>
      <c r="M53" s="277">
        <v>3.6918000000000002</v>
      </c>
    </row>
    <row r="54" spans="1:13">
      <c r="A54" s="301">
        <v>45</v>
      </c>
      <c r="B54" s="277" t="s">
        <v>81</v>
      </c>
      <c r="C54" s="277">
        <v>549.25</v>
      </c>
      <c r="D54" s="279">
        <v>546.98333333333323</v>
      </c>
      <c r="E54" s="279">
        <v>540.91666666666652</v>
      </c>
      <c r="F54" s="279">
        <v>532.58333333333326</v>
      </c>
      <c r="G54" s="279">
        <v>526.51666666666654</v>
      </c>
      <c r="H54" s="279">
        <v>555.31666666666649</v>
      </c>
      <c r="I54" s="279">
        <v>561.38333333333333</v>
      </c>
      <c r="J54" s="279">
        <v>569.71666666666647</v>
      </c>
      <c r="K54" s="277">
        <v>553.04999999999995</v>
      </c>
      <c r="L54" s="277">
        <v>538.65</v>
      </c>
      <c r="M54" s="277">
        <v>3.8879600000000001</v>
      </c>
    </row>
    <row r="55" spans="1:13">
      <c r="A55" s="301">
        <v>46</v>
      </c>
      <c r="B55" s="277" t="s">
        <v>76</v>
      </c>
      <c r="C55" s="277">
        <v>394.65</v>
      </c>
      <c r="D55" s="279">
        <v>394.13333333333327</v>
      </c>
      <c r="E55" s="279">
        <v>387.56666666666655</v>
      </c>
      <c r="F55" s="279">
        <v>380.48333333333329</v>
      </c>
      <c r="G55" s="279">
        <v>373.91666666666657</v>
      </c>
      <c r="H55" s="279">
        <v>401.21666666666653</v>
      </c>
      <c r="I55" s="279">
        <v>407.78333333333325</v>
      </c>
      <c r="J55" s="279">
        <v>414.8666666666665</v>
      </c>
      <c r="K55" s="277">
        <v>400.7</v>
      </c>
      <c r="L55" s="277">
        <v>387.05</v>
      </c>
      <c r="M55" s="277">
        <v>121.97366</v>
      </c>
    </row>
    <row r="56" spans="1:13">
      <c r="A56" s="301">
        <v>47</v>
      </c>
      <c r="B56" s="277" t="s">
        <v>77</v>
      </c>
      <c r="C56" s="277">
        <v>101.8</v>
      </c>
      <c r="D56" s="279">
        <v>101.95</v>
      </c>
      <c r="E56" s="279">
        <v>100.65</v>
      </c>
      <c r="F56" s="279">
        <v>99.5</v>
      </c>
      <c r="G56" s="279">
        <v>98.2</v>
      </c>
      <c r="H56" s="279">
        <v>103.10000000000001</v>
      </c>
      <c r="I56" s="279">
        <v>104.39999999999999</v>
      </c>
      <c r="J56" s="279">
        <v>105.55000000000001</v>
      </c>
      <c r="K56" s="277">
        <v>103.25</v>
      </c>
      <c r="L56" s="277">
        <v>100.8</v>
      </c>
      <c r="M56" s="277">
        <v>106.02207</v>
      </c>
    </row>
    <row r="57" spans="1:13">
      <c r="A57" s="301">
        <v>48</v>
      </c>
      <c r="B57" s="277" t="s">
        <v>78</v>
      </c>
      <c r="C57" s="277">
        <v>113.45</v>
      </c>
      <c r="D57" s="279">
        <v>113.84999999999998</v>
      </c>
      <c r="E57" s="279">
        <v>112.69999999999996</v>
      </c>
      <c r="F57" s="279">
        <v>111.94999999999997</v>
      </c>
      <c r="G57" s="279">
        <v>110.79999999999995</v>
      </c>
      <c r="H57" s="279">
        <v>114.59999999999997</v>
      </c>
      <c r="I57" s="279">
        <v>115.74999999999997</v>
      </c>
      <c r="J57" s="279">
        <v>116.49999999999997</v>
      </c>
      <c r="K57" s="277">
        <v>115</v>
      </c>
      <c r="L57" s="277">
        <v>113.1</v>
      </c>
      <c r="M57" s="277">
        <v>6.0088299999999997</v>
      </c>
    </row>
    <row r="58" spans="1:13">
      <c r="A58" s="301">
        <v>49</v>
      </c>
      <c r="B58" s="277" t="s">
        <v>82</v>
      </c>
      <c r="C58" s="277">
        <v>201</v>
      </c>
      <c r="D58" s="279">
        <v>201.66666666666666</v>
      </c>
      <c r="E58" s="279">
        <v>196.83333333333331</v>
      </c>
      <c r="F58" s="279">
        <v>192.66666666666666</v>
      </c>
      <c r="G58" s="279">
        <v>187.83333333333331</v>
      </c>
      <c r="H58" s="279">
        <v>205.83333333333331</v>
      </c>
      <c r="I58" s="279">
        <v>210.66666666666663</v>
      </c>
      <c r="J58" s="279">
        <v>214.83333333333331</v>
      </c>
      <c r="K58" s="277">
        <v>206.5</v>
      </c>
      <c r="L58" s="277">
        <v>197.5</v>
      </c>
      <c r="M58" s="277">
        <v>98.776409999999998</v>
      </c>
    </row>
    <row r="59" spans="1:13">
      <c r="A59" s="301">
        <v>50</v>
      </c>
      <c r="B59" s="277" t="s">
        <v>83</v>
      </c>
      <c r="C59" s="277">
        <v>710.4</v>
      </c>
      <c r="D59" s="279">
        <v>715.19999999999993</v>
      </c>
      <c r="E59" s="279">
        <v>696.19999999999982</v>
      </c>
      <c r="F59" s="279">
        <v>681.99999999999989</v>
      </c>
      <c r="G59" s="279">
        <v>662.99999999999977</v>
      </c>
      <c r="H59" s="279">
        <v>729.39999999999986</v>
      </c>
      <c r="I59" s="279">
        <v>748.40000000000009</v>
      </c>
      <c r="J59" s="279">
        <v>762.59999999999991</v>
      </c>
      <c r="K59" s="277">
        <v>734.2</v>
      </c>
      <c r="L59" s="277">
        <v>701</v>
      </c>
      <c r="M59" s="277">
        <v>125.00684</v>
      </c>
    </row>
    <row r="60" spans="1:13">
      <c r="A60" s="301">
        <v>51</v>
      </c>
      <c r="B60" s="277" t="s">
        <v>235</v>
      </c>
      <c r="C60" s="277">
        <v>117.8</v>
      </c>
      <c r="D60" s="279">
        <v>118.89999999999999</v>
      </c>
      <c r="E60" s="279">
        <v>116.39999999999998</v>
      </c>
      <c r="F60" s="279">
        <v>114.99999999999999</v>
      </c>
      <c r="G60" s="279">
        <v>112.49999999999997</v>
      </c>
      <c r="H60" s="279">
        <v>120.29999999999998</v>
      </c>
      <c r="I60" s="279">
        <v>122.80000000000001</v>
      </c>
      <c r="J60" s="279">
        <v>124.19999999999999</v>
      </c>
      <c r="K60" s="277">
        <v>121.4</v>
      </c>
      <c r="L60" s="277">
        <v>117.5</v>
      </c>
      <c r="M60" s="277">
        <v>14.57128</v>
      </c>
    </row>
    <row r="61" spans="1:13">
      <c r="A61" s="301">
        <v>52</v>
      </c>
      <c r="B61" s="277" t="s">
        <v>84</v>
      </c>
      <c r="C61" s="277">
        <v>128.4</v>
      </c>
      <c r="D61" s="279">
        <v>128.79999999999998</v>
      </c>
      <c r="E61" s="279">
        <v>127.69999999999996</v>
      </c>
      <c r="F61" s="279">
        <v>126.99999999999997</v>
      </c>
      <c r="G61" s="279">
        <v>125.89999999999995</v>
      </c>
      <c r="H61" s="279">
        <v>129.49999999999997</v>
      </c>
      <c r="I61" s="279">
        <v>130.6</v>
      </c>
      <c r="J61" s="279">
        <v>131.29999999999998</v>
      </c>
      <c r="K61" s="277">
        <v>129.9</v>
      </c>
      <c r="L61" s="277">
        <v>128.1</v>
      </c>
      <c r="M61" s="277">
        <v>41.01652</v>
      </c>
    </row>
    <row r="62" spans="1:13">
      <c r="A62" s="301">
        <v>53</v>
      </c>
      <c r="B62" s="277" t="s">
        <v>85</v>
      </c>
      <c r="C62" s="277">
        <v>1411.3</v>
      </c>
      <c r="D62" s="279">
        <v>1420</v>
      </c>
      <c r="E62" s="279">
        <v>1398.35</v>
      </c>
      <c r="F62" s="279">
        <v>1385.3999999999999</v>
      </c>
      <c r="G62" s="279">
        <v>1363.7499999999998</v>
      </c>
      <c r="H62" s="279">
        <v>1432.95</v>
      </c>
      <c r="I62" s="279">
        <v>1454.6000000000001</v>
      </c>
      <c r="J62" s="279">
        <v>1467.5500000000002</v>
      </c>
      <c r="K62" s="277">
        <v>1441.65</v>
      </c>
      <c r="L62" s="277">
        <v>1407.05</v>
      </c>
      <c r="M62" s="277">
        <v>8.4658999999999995</v>
      </c>
    </row>
    <row r="63" spans="1:13">
      <c r="A63" s="301">
        <v>54</v>
      </c>
      <c r="B63" s="277" t="s">
        <v>86</v>
      </c>
      <c r="C63" s="277">
        <v>451.9</v>
      </c>
      <c r="D63" s="279">
        <v>450.40000000000003</v>
      </c>
      <c r="E63" s="279">
        <v>445.20000000000005</v>
      </c>
      <c r="F63" s="279">
        <v>438.5</v>
      </c>
      <c r="G63" s="279">
        <v>433.3</v>
      </c>
      <c r="H63" s="279">
        <v>457.10000000000008</v>
      </c>
      <c r="I63" s="279">
        <v>462.3</v>
      </c>
      <c r="J63" s="279">
        <v>469.00000000000011</v>
      </c>
      <c r="K63" s="277">
        <v>455.6</v>
      </c>
      <c r="L63" s="277">
        <v>443.7</v>
      </c>
      <c r="M63" s="277">
        <v>9.3558599999999998</v>
      </c>
    </row>
    <row r="64" spans="1:13">
      <c r="A64" s="301">
        <v>55</v>
      </c>
      <c r="B64" s="277" t="s">
        <v>236</v>
      </c>
      <c r="C64" s="277">
        <v>779.95</v>
      </c>
      <c r="D64" s="279">
        <v>783.41666666666663</v>
      </c>
      <c r="E64" s="279">
        <v>774.5333333333333</v>
      </c>
      <c r="F64" s="279">
        <v>769.11666666666667</v>
      </c>
      <c r="G64" s="279">
        <v>760.23333333333335</v>
      </c>
      <c r="H64" s="279">
        <v>788.83333333333326</v>
      </c>
      <c r="I64" s="279">
        <v>797.7166666666667</v>
      </c>
      <c r="J64" s="279">
        <v>803.13333333333321</v>
      </c>
      <c r="K64" s="277">
        <v>792.3</v>
      </c>
      <c r="L64" s="277">
        <v>778</v>
      </c>
      <c r="M64" s="277">
        <v>4.2177600000000002</v>
      </c>
    </row>
    <row r="65" spans="1:13">
      <c r="A65" s="301">
        <v>56</v>
      </c>
      <c r="B65" s="277" t="s">
        <v>237</v>
      </c>
      <c r="C65" s="277">
        <v>240.2</v>
      </c>
      <c r="D65" s="279">
        <v>241.36666666666667</v>
      </c>
      <c r="E65" s="279">
        <v>236.83333333333334</v>
      </c>
      <c r="F65" s="279">
        <v>233.46666666666667</v>
      </c>
      <c r="G65" s="279">
        <v>228.93333333333334</v>
      </c>
      <c r="H65" s="279">
        <v>244.73333333333335</v>
      </c>
      <c r="I65" s="279">
        <v>249.26666666666665</v>
      </c>
      <c r="J65" s="279">
        <v>252.63333333333335</v>
      </c>
      <c r="K65" s="277">
        <v>245.9</v>
      </c>
      <c r="L65" s="277">
        <v>238</v>
      </c>
      <c r="M65" s="277">
        <v>5.08683</v>
      </c>
    </row>
    <row r="66" spans="1:13">
      <c r="A66" s="301">
        <v>57</v>
      </c>
      <c r="B66" s="277" t="s">
        <v>87</v>
      </c>
      <c r="C66" s="277">
        <v>404</v>
      </c>
      <c r="D66" s="279">
        <v>402.90000000000003</v>
      </c>
      <c r="E66" s="279">
        <v>396.10000000000008</v>
      </c>
      <c r="F66" s="279">
        <v>388.20000000000005</v>
      </c>
      <c r="G66" s="279">
        <v>381.40000000000009</v>
      </c>
      <c r="H66" s="279">
        <v>410.80000000000007</v>
      </c>
      <c r="I66" s="279">
        <v>417.6</v>
      </c>
      <c r="J66" s="279">
        <v>425.50000000000006</v>
      </c>
      <c r="K66" s="277">
        <v>409.7</v>
      </c>
      <c r="L66" s="277">
        <v>395</v>
      </c>
      <c r="M66" s="277">
        <v>12.480840000000001</v>
      </c>
    </row>
    <row r="67" spans="1:13">
      <c r="A67" s="301">
        <v>58</v>
      </c>
      <c r="B67" s="277" t="s">
        <v>93</v>
      </c>
      <c r="C67" s="277">
        <v>138.5</v>
      </c>
      <c r="D67" s="279">
        <v>139.4</v>
      </c>
      <c r="E67" s="279">
        <v>137.10000000000002</v>
      </c>
      <c r="F67" s="279">
        <v>135.70000000000002</v>
      </c>
      <c r="G67" s="279">
        <v>133.40000000000003</v>
      </c>
      <c r="H67" s="279">
        <v>140.80000000000001</v>
      </c>
      <c r="I67" s="279">
        <v>143.10000000000002</v>
      </c>
      <c r="J67" s="279">
        <v>144.5</v>
      </c>
      <c r="K67" s="277">
        <v>141.69999999999999</v>
      </c>
      <c r="L67" s="277">
        <v>138</v>
      </c>
      <c r="M67" s="277">
        <v>58.131920000000001</v>
      </c>
    </row>
    <row r="68" spans="1:13">
      <c r="A68" s="301">
        <v>59</v>
      </c>
      <c r="B68" s="277" t="s">
        <v>88</v>
      </c>
      <c r="C68" s="277">
        <v>510.45</v>
      </c>
      <c r="D68" s="279">
        <v>512.13333333333333</v>
      </c>
      <c r="E68" s="279">
        <v>505.61666666666667</v>
      </c>
      <c r="F68" s="279">
        <v>500.78333333333336</v>
      </c>
      <c r="G68" s="279">
        <v>494.26666666666671</v>
      </c>
      <c r="H68" s="279">
        <v>516.9666666666667</v>
      </c>
      <c r="I68" s="279">
        <v>523.48333333333335</v>
      </c>
      <c r="J68" s="279">
        <v>528.31666666666661</v>
      </c>
      <c r="K68" s="277">
        <v>518.65</v>
      </c>
      <c r="L68" s="277">
        <v>507.3</v>
      </c>
      <c r="M68" s="277">
        <v>43.105020000000003</v>
      </c>
    </row>
    <row r="69" spans="1:13">
      <c r="A69" s="301">
        <v>60</v>
      </c>
      <c r="B69" s="277" t="s">
        <v>238</v>
      </c>
      <c r="C69" s="277">
        <v>750.9</v>
      </c>
      <c r="D69" s="279">
        <v>758.95000000000016</v>
      </c>
      <c r="E69" s="279">
        <v>737.90000000000032</v>
      </c>
      <c r="F69" s="279">
        <v>724.9000000000002</v>
      </c>
      <c r="G69" s="279">
        <v>703.85000000000036</v>
      </c>
      <c r="H69" s="279">
        <v>771.95000000000027</v>
      </c>
      <c r="I69" s="279">
        <v>793.00000000000023</v>
      </c>
      <c r="J69" s="279">
        <v>806.00000000000023</v>
      </c>
      <c r="K69" s="277">
        <v>780</v>
      </c>
      <c r="L69" s="277">
        <v>745.95</v>
      </c>
      <c r="M69" s="277">
        <v>0.87053000000000003</v>
      </c>
    </row>
    <row r="70" spans="1:13">
      <c r="A70" s="301">
        <v>61</v>
      </c>
      <c r="B70" s="277" t="s">
        <v>91</v>
      </c>
      <c r="C70" s="277">
        <v>2641.75</v>
      </c>
      <c r="D70" s="279">
        <v>2659.4666666666667</v>
      </c>
      <c r="E70" s="279">
        <v>2587.9333333333334</v>
      </c>
      <c r="F70" s="279">
        <v>2534.1166666666668</v>
      </c>
      <c r="G70" s="279">
        <v>2462.5833333333335</v>
      </c>
      <c r="H70" s="279">
        <v>2713.2833333333333</v>
      </c>
      <c r="I70" s="279">
        <v>2784.8166666666671</v>
      </c>
      <c r="J70" s="279">
        <v>2838.6333333333332</v>
      </c>
      <c r="K70" s="277">
        <v>2731</v>
      </c>
      <c r="L70" s="277">
        <v>2605.65</v>
      </c>
      <c r="M70" s="277">
        <v>28.027840000000001</v>
      </c>
    </row>
    <row r="71" spans="1:13">
      <c r="A71" s="301">
        <v>62</v>
      </c>
      <c r="B71" s="277" t="s">
        <v>94</v>
      </c>
      <c r="C71" s="277">
        <v>4527.45</v>
      </c>
      <c r="D71" s="279">
        <v>4565.8166666666666</v>
      </c>
      <c r="E71" s="279">
        <v>4461.6333333333332</v>
      </c>
      <c r="F71" s="279">
        <v>4395.8166666666666</v>
      </c>
      <c r="G71" s="279">
        <v>4291.6333333333332</v>
      </c>
      <c r="H71" s="279">
        <v>4631.6333333333332</v>
      </c>
      <c r="I71" s="279">
        <v>4735.8166666666657</v>
      </c>
      <c r="J71" s="279">
        <v>4801.6333333333332</v>
      </c>
      <c r="K71" s="277">
        <v>4670</v>
      </c>
      <c r="L71" s="277">
        <v>4500</v>
      </c>
      <c r="M71" s="277">
        <v>24.366510000000002</v>
      </c>
    </row>
    <row r="72" spans="1:13">
      <c r="A72" s="301">
        <v>63</v>
      </c>
      <c r="B72" s="277" t="s">
        <v>239</v>
      </c>
      <c r="C72" s="277">
        <v>77.599999999999994</v>
      </c>
      <c r="D72" s="279">
        <v>76.333333333333329</v>
      </c>
      <c r="E72" s="279">
        <v>73.86666666666666</v>
      </c>
      <c r="F72" s="279">
        <v>70.133333333333326</v>
      </c>
      <c r="G72" s="279">
        <v>67.666666666666657</v>
      </c>
      <c r="H72" s="279">
        <v>80.066666666666663</v>
      </c>
      <c r="I72" s="279">
        <v>82.533333333333331</v>
      </c>
      <c r="J72" s="279">
        <v>86.266666666666666</v>
      </c>
      <c r="K72" s="277">
        <v>78.8</v>
      </c>
      <c r="L72" s="277">
        <v>72.599999999999994</v>
      </c>
      <c r="M72" s="277">
        <v>12.94652</v>
      </c>
    </row>
    <row r="73" spans="1:13">
      <c r="A73" s="301">
        <v>64</v>
      </c>
      <c r="B73" s="277" t="s">
        <v>95</v>
      </c>
      <c r="C73" s="277">
        <v>20782.150000000001</v>
      </c>
      <c r="D73" s="279">
        <v>20909.783333333336</v>
      </c>
      <c r="E73" s="279">
        <v>20525.566666666673</v>
      </c>
      <c r="F73" s="279">
        <v>20268.983333333337</v>
      </c>
      <c r="G73" s="279">
        <v>19884.766666666674</v>
      </c>
      <c r="H73" s="279">
        <v>21166.366666666672</v>
      </c>
      <c r="I73" s="279">
        <v>21550.583333333339</v>
      </c>
      <c r="J73" s="279">
        <v>21807.166666666672</v>
      </c>
      <c r="K73" s="277">
        <v>21294</v>
      </c>
      <c r="L73" s="277">
        <v>20653.2</v>
      </c>
      <c r="M73" s="277">
        <v>2.01858</v>
      </c>
    </row>
    <row r="74" spans="1:13">
      <c r="A74" s="301">
        <v>65</v>
      </c>
      <c r="B74" s="277" t="s">
        <v>240</v>
      </c>
      <c r="C74" s="277">
        <v>241.1</v>
      </c>
      <c r="D74" s="279">
        <v>241.46666666666667</v>
      </c>
      <c r="E74" s="279">
        <v>239.03333333333333</v>
      </c>
      <c r="F74" s="279">
        <v>236.96666666666667</v>
      </c>
      <c r="G74" s="279">
        <v>234.53333333333333</v>
      </c>
      <c r="H74" s="279">
        <v>243.53333333333333</v>
      </c>
      <c r="I74" s="279">
        <v>245.96666666666667</v>
      </c>
      <c r="J74" s="279">
        <v>248.03333333333333</v>
      </c>
      <c r="K74" s="277">
        <v>243.9</v>
      </c>
      <c r="L74" s="277">
        <v>239.4</v>
      </c>
      <c r="M74" s="277">
        <v>3.9200699999999999</v>
      </c>
    </row>
    <row r="75" spans="1:13">
      <c r="A75" s="301">
        <v>66</v>
      </c>
      <c r="B75" s="277" t="s">
        <v>241</v>
      </c>
      <c r="C75" s="277">
        <v>924.2</v>
      </c>
      <c r="D75" s="279">
        <v>923.0333333333333</v>
      </c>
      <c r="E75" s="279">
        <v>906.16666666666663</v>
      </c>
      <c r="F75" s="279">
        <v>888.13333333333333</v>
      </c>
      <c r="G75" s="279">
        <v>871.26666666666665</v>
      </c>
      <c r="H75" s="279">
        <v>941.06666666666661</v>
      </c>
      <c r="I75" s="279">
        <v>957.93333333333339</v>
      </c>
      <c r="J75" s="279">
        <v>975.96666666666658</v>
      </c>
      <c r="K75" s="277">
        <v>939.9</v>
      </c>
      <c r="L75" s="277">
        <v>905</v>
      </c>
      <c r="M75" s="277">
        <v>1.01379</v>
      </c>
    </row>
    <row r="76" spans="1:13">
      <c r="A76" s="301">
        <v>67</v>
      </c>
      <c r="B76" s="277" t="s">
        <v>242</v>
      </c>
      <c r="C76" s="277">
        <v>64.099999999999994</v>
      </c>
      <c r="D76" s="279">
        <v>64.266666666666666</v>
      </c>
      <c r="E76" s="279">
        <v>63.533333333333331</v>
      </c>
      <c r="F76" s="279">
        <v>62.966666666666669</v>
      </c>
      <c r="G76" s="279">
        <v>62.233333333333334</v>
      </c>
      <c r="H76" s="279">
        <v>64.833333333333329</v>
      </c>
      <c r="I76" s="279">
        <v>65.566666666666649</v>
      </c>
      <c r="J76" s="279">
        <v>66.133333333333326</v>
      </c>
      <c r="K76" s="277">
        <v>65</v>
      </c>
      <c r="L76" s="277">
        <v>63.7</v>
      </c>
      <c r="M76" s="277">
        <v>13.46462</v>
      </c>
    </row>
    <row r="77" spans="1:13">
      <c r="A77" s="301">
        <v>68</v>
      </c>
      <c r="B77" s="277" t="s">
        <v>97</v>
      </c>
      <c r="C77" s="277">
        <v>1102.0999999999999</v>
      </c>
      <c r="D77" s="279">
        <v>1108.6499999999999</v>
      </c>
      <c r="E77" s="279">
        <v>1077.4499999999998</v>
      </c>
      <c r="F77" s="279">
        <v>1052.8</v>
      </c>
      <c r="G77" s="279">
        <v>1021.5999999999999</v>
      </c>
      <c r="H77" s="279">
        <v>1133.2999999999997</v>
      </c>
      <c r="I77" s="279">
        <v>1164.5</v>
      </c>
      <c r="J77" s="279">
        <v>1189.1499999999996</v>
      </c>
      <c r="K77" s="277">
        <v>1139.8499999999999</v>
      </c>
      <c r="L77" s="277">
        <v>1084</v>
      </c>
      <c r="M77" s="277">
        <v>22.24926</v>
      </c>
    </row>
    <row r="78" spans="1:13">
      <c r="A78" s="301">
        <v>69</v>
      </c>
      <c r="B78" s="277" t="s">
        <v>98</v>
      </c>
      <c r="C78" s="277">
        <v>154.55000000000001</v>
      </c>
      <c r="D78" s="279">
        <v>156.01666666666668</v>
      </c>
      <c r="E78" s="279">
        <v>152.53333333333336</v>
      </c>
      <c r="F78" s="279">
        <v>150.51666666666668</v>
      </c>
      <c r="G78" s="279">
        <v>147.03333333333336</v>
      </c>
      <c r="H78" s="279">
        <v>158.03333333333336</v>
      </c>
      <c r="I78" s="279">
        <v>161.51666666666665</v>
      </c>
      <c r="J78" s="279">
        <v>163.53333333333336</v>
      </c>
      <c r="K78" s="277">
        <v>159.5</v>
      </c>
      <c r="L78" s="277">
        <v>154</v>
      </c>
      <c r="M78" s="277">
        <v>34.350070000000002</v>
      </c>
    </row>
    <row r="79" spans="1:13">
      <c r="A79" s="301">
        <v>70</v>
      </c>
      <c r="B79" s="277" t="s">
        <v>99</v>
      </c>
      <c r="C79" s="277">
        <v>52.45</v>
      </c>
      <c r="D79" s="279">
        <v>52.966666666666669</v>
      </c>
      <c r="E79" s="279">
        <v>51.733333333333334</v>
      </c>
      <c r="F79" s="279">
        <v>51.016666666666666</v>
      </c>
      <c r="G79" s="279">
        <v>49.783333333333331</v>
      </c>
      <c r="H79" s="279">
        <v>53.683333333333337</v>
      </c>
      <c r="I79" s="279">
        <v>54.916666666666671</v>
      </c>
      <c r="J79" s="279">
        <v>55.63333333333334</v>
      </c>
      <c r="K79" s="277">
        <v>54.2</v>
      </c>
      <c r="L79" s="277">
        <v>52.25</v>
      </c>
      <c r="M79" s="277">
        <v>292.15233000000001</v>
      </c>
    </row>
    <row r="80" spans="1:13">
      <c r="A80" s="301">
        <v>71</v>
      </c>
      <c r="B80" s="277" t="s">
        <v>370</v>
      </c>
      <c r="C80" s="277">
        <v>138</v>
      </c>
      <c r="D80" s="279">
        <v>137.29999999999998</v>
      </c>
      <c r="E80" s="279">
        <v>135.19999999999996</v>
      </c>
      <c r="F80" s="279">
        <v>132.39999999999998</v>
      </c>
      <c r="G80" s="279">
        <v>130.29999999999995</v>
      </c>
      <c r="H80" s="279">
        <v>140.09999999999997</v>
      </c>
      <c r="I80" s="279">
        <v>142.19999999999999</v>
      </c>
      <c r="J80" s="279">
        <v>144.99999999999997</v>
      </c>
      <c r="K80" s="277">
        <v>139.4</v>
      </c>
      <c r="L80" s="277">
        <v>134.5</v>
      </c>
      <c r="M80" s="277">
        <v>12.204140000000001</v>
      </c>
    </row>
    <row r="81" spans="1:13">
      <c r="A81" s="301">
        <v>72</v>
      </c>
      <c r="B81" s="277" t="s">
        <v>243</v>
      </c>
      <c r="C81" s="277">
        <v>11.75</v>
      </c>
      <c r="D81" s="279">
        <v>11.566666666666668</v>
      </c>
      <c r="E81" s="279">
        <v>11.383333333333336</v>
      </c>
      <c r="F81" s="279">
        <v>11.016666666666667</v>
      </c>
      <c r="G81" s="279">
        <v>10.833333333333336</v>
      </c>
      <c r="H81" s="279">
        <v>11.933333333333337</v>
      </c>
      <c r="I81" s="279">
        <v>12.116666666666671</v>
      </c>
      <c r="J81" s="279">
        <v>12.483333333333338</v>
      </c>
      <c r="K81" s="277">
        <v>11.75</v>
      </c>
      <c r="L81" s="277">
        <v>11.2</v>
      </c>
      <c r="M81" s="277">
        <v>270.92849000000001</v>
      </c>
    </row>
    <row r="82" spans="1:13">
      <c r="A82" s="301">
        <v>73</v>
      </c>
      <c r="B82" s="277" t="s">
        <v>244</v>
      </c>
      <c r="C82" s="277">
        <v>104.7</v>
      </c>
      <c r="D82" s="279">
        <v>106.13333333333333</v>
      </c>
      <c r="E82" s="279">
        <v>103.26666666666665</v>
      </c>
      <c r="F82" s="279">
        <v>101.83333333333333</v>
      </c>
      <c r="G82" s="279">
        <v>98.966666666666654</v>
      </c>
      <c r="H82" s="279">
        <v>107.56666666666665</v>
      </c>
      <c r="I82" s="279">
        <v>110.43333333333332</v>
      </c>
      <c r="J82" s="279">
        <v>111.86666666666665</v>
      </c>
      <c r="K82" s="277">
        <v>109</v>
      </c>
      <c r="L82" s="277">
        <v>104.7</v>
      </c>
      <c r="M82" s="277">
        <v>25.48499</v>
      </c>
    </row>
    <row r="83" spans="1:13">
      <c r="A83" s="301">
        <v>74</v>
      </c>
      <c r="B83" s="277" t="s">
        <v>100</v>
      </c>
      <c r="C83" s="277">
        <v>94.1</v>
      </c>
      <c r="D83" s="279">
        <v>94.833333333333329</v>
      </c>
      <c r="E83" s="279">
        <v>92.766666666666652</v>
      </c>
      <c r="F83" s="279">
        <v>91.433333333333323</v>
      </c>
      <c r="G83" s="279">
        <v>89.366666666666646</v>
      </c>
      <c r="H83" s="279">
        <v>96.166666666666657</v>
      </c>
      <c r="I83" s="279">
        <v>98.233333333333348</v>
      </c>
      <c r="J83" s="279">
        <v>99.566666666666663</v>
      </c>
      <c r="K83" s="277">
        <v>96.9</v>
      </c>
      <c r="L83" s="277">
        <v>93.5</v>
      </c>
      <c r="M83" s="277">
        <v>102.67277</v>
      </c>
    </row>
    <row r="84" spans="1:13">
      <c r="A84" s="301">
        <v>75</v>
      </c>
      <c r="B84" s="277" t="s">
        <v>103</v>
      </c>
      <c r="C84" s="277">
        <v>21.25</v>
      </c>
      <c r="D84" s="279">
        <v>21.416666666666668</v>
      </c>
      <c r="E84" s="279">
        <v>20.933333333333337</v>
      </c>
      <c r="F84" s="279">
        <v>20.616666666666671</v>
      </c>
      <c r="G84" s="279">
        <v>20.13333333333334</v>
      </c>
      <c r="H84" s="279">
        <v>21.733333333333334</v>
      </c>
      <c r="I84" s="279">
        <v>22.216666666666661</v>
      </c>
      <c r="J84" s="279">
        <v>22.533333333333331</v>
      </c>
      <c r="K84" s="277">
        <v>21.9</v>
      </c>
      <c r="L84" s="277">
        <v>21.1</v>
      </c>
      <c r="M84" s="277">
        <v>247.35329999999999</v>
      </c>
    </row>
    <row r="85" spans="1:13">
      <c r="A85" s="301">
        <v>76</v>
      </c>
      <c r="B85" s="277" t="s">
        <v>245</v>
      </c>
      <c r="C85" s="277">
        <v>143.85</v>
      </c>
      <c r="D85" s="279">
        <v>144.1</v>
      </c>
      <c r="E85" s="279">
        <v>142.35</v>
      </c>
      <c r="F85" s="279">
        <v>140.85</v>
      </c>
      <c r="G85" s="279">
        <v>139.1</v>
      </c>
      <c r="H85" s="279">
        <v>145.6</v>
      </c>
      <c r="I85" s="279">
        <v>147.35</v>
      </c>
      <c r="J85" s="279">
        <v>148.85</v>
      </c>
      <c r="K85" s="277">
        <v>145.85</v>
      </c>
      <c r="L85" s="277">
        <v>142.6</v>
      </c>
      <c r="M85" s="277">
        <v>1.54284</v>
      </c>
    </row>
    <row r="86" spans="1:13">
      <c r="A86" s="301">
        <v>77</v>
      </c>
      <c r="B86" s="277" t="s">
        <v>101</v>
      </c>
      <c r="C86" s="277">
        <v>449.8</v>
      </c>
      <c r="D86" s="279">
        <v>453.23333333333335</v>
      </c>
      <c r="E86" s="279">
        <v>444.56666666666672</v>
      </c>
      <c r="F86" s="279">
        <v>439.33333333333337</v>
      </c>
      <c r="G86" s="279">
        <v>430.66666666666674</v>
      </c>
      <c r="H86" s="279">
        <v>458.4666666666667</v>
      </c>
      <c r="I86" s="279">
        <v>467.13333333333333</v>
      </c>
      <c r="J86" s="279">
        <v>472.36666666666667</v>
      </c>
      <c r="K86" s="277">
        <v>461.9</v>
      </c>
      <c r="L86" s="277">
        <v>448</v>
      </c>
      <c r="M86" s="277">
        <v>46.690130000000003</v>
      </c>
    </row>
    <row r="87" spans="1:13">
      <c r="A87" s="301">
        <v>78</v>
      </c>
      <c r="B87" s="277" t="s">
        <v>246</v>
      </c>
      <c r="C87" s="277">
        <v>469.6</v>
      </c>
      <c r="D87" s="279">
        <v>470.83333333333331</v>
      </c>
      <c r="E87" s="279">
        <v>461.76666666666665</v>
      </c>
      <c r="F87" s="279">
        <v>453.93333333333334</v>
      </c>
      <c r="G87" s="279">
        <v>444.86666666666667</v>
      </c>
      <c r="H87" s="279">
        <v>478.66666666666663</v>
      </c>
      <c r="I87" s="279">
        <v>487.73333333333335</v>
      </c>
      <c r="J87" s="279">
        <v>495.56666666666661</v>
      </c>
      <c r="K87" s="277">
        <v>479.9</v>
      </c>
      <c r="L87" s="277">
        <v>463</v>
      </c>
      <c r="M87" s="277">
        <v>4.8702800000000002</v>
      </c>
    </row>
    <row r="88" spans="1:13">
      <c r="A88" s="301">
        <v>79</v>
      </c>
      <c r="B88" s="277" t="s">
        <v>104</v>
      </c>
      <c r="C88" s="277">
        <v>699.05</v>
      </c>
      <c r="D88" s="279">
        <v>699.73333333333323</v>
      </c>
      <c r="E88" s="279">
        <v>690.96666666666647</v>
      </c>
      <c r="F88" s="279">
        <v>682.88333333333321</v>
      </c>
      <c r="G88" s="279">
        <v>674.11666666666645</v>
      </c>
      <c r="H88" s="279">
        <v>707.81666666666649</v>
      </c>
      <c r="I88" s="279">
        <v>716.58333333333314</v>
      </c>
      <c r="J88" s="279">
        <v>724.66666666666652</v>
      </c>
      <c r="K88" s="277">
        <v>708.5</v>
      </c>
      <c r="L88" s="277">
        <v>691.65</v>
      </c>
      <c r="M88" s="277">
        <v>21.06174</v>
      </c>
    </row>
    <row r="89" spans="1:13">
      <c r="A89" s="301">
        <v>80</v>
      </c>
      <c r="B89" s="277" t="s">
        <v>247</v>
      </c>
      <c r="C89" s="277">
        <v>357.95</v>
      </c>
      <c r="D89" s="279">
        <v>355.83333333333331</v>
      </c>
      <c r="E89" s="279">
        <v>352.21666666666664</v>
      </c>
      <c r="F89" s="279">
        <v>346.48333333333335</v>
      </c>
      <c r="G89" s="279">
        <v>342.86666666666667</v>
      </c>
      <c r="H89" s="279">
        <v>361.56666666666661</v>
      </c>
      <c r="I89" s="279">
        <v>365.18333333333328</v>
      </c>
      <c r="J89" s="279">
        <v>370.91666666666657</v>
      </c>
      <c r="K89" s="277">
        <v>359.45</v>
      </c>
      <c r="L89" s="277">
        <v>350.1</v>
      </c>
      <c r="M89" s="277">
        <v>0.68330000000000002</v>
      </c>
    </row>
    <row r="90" spans="1:13">
      <c r="A90" s="301">
        <v>81</v>
      </c>
      <c r="B90" s="277" t="s">
        <v>248</v>
      </c>
      <c r="C90" s="277">
        <v>921.75</v>
      </c>
      <c r="D90" s="279">
        <v>930.48333333333323</v>
      </c>
      <c r="E90" s="279">
        <v>904.26666666666642</v>
      </c>
      <c r="F90" s="279">
        <v>886.78333333333319</v>
      </c>
      <c r="G90" s="279">
        <v>860.56666666666638</v>
      </c>
      <c r="H90" s="279">
        <v>947.96666666666647</v>
      </c>
      <c r="I90" s="279">
        <v>974.18333333333339</v>
      </c>
      <c r="J90" s="279">
        <v>991.66666666666652</v>
      </c>
      <c r="K90" s="277">
        <v>956.7</v>
      </c>
      <c r="L90" s="277">
        <v>913</v>
      </c>
      <c r="M90" s="277">
        <v>9.84727</v>
      </c>
    </row>
    <row r="91" spans="1:13">
      <c r="A91" s="301">
        <v>82</v>
      </c>
      <c r="B91" s="277" t="s">
        <v>249</v>
      </c>
      <c r="C91" s="277">
        <v>173.15</v>
      </c>
      <c r="D91" s="279">
        <v>170.03333333333333</v>
      </c>
      <c r="E91" s="279">
        <v>166.91666666666666</v>
      </c>
      <c r="F91" s="279">
        <v>160.68333333333334</v>
      </c>
      <c r="G91" s="279">
        <v>157.56666666666666</v>
      </c>
      <c r="H91" s="279">
        <v>176.26666666666665</v>
      </c>
      <c r="I91" s="279">
        <v>179.38333333333333</v>
      </c>
      <c r="J91" s="279">
        <v>185.61666666666665</v>
      </c>
      <c r="K91" s="277">
        <v>173.15</v>
      </c>
      <c r="L91" s="277">
        <v>163.80000000000001</v>
      </c>
      <c r="M91" s="277">
        <v>4.1081399999999997</v>
      </c>
    </row>
    <row r="92" spans="1:13">
      <c r="A92" s="301">
        <v>83</v>
      </c>
      <c r="B92" s="277" t="s">
        <v>105</v>
      </c>
      <c r="C92" s="277">
        <v>633.5</v>
      </c>
      <c r="D92" s="279">
        <v>632.63333333333333</v>
      </c>
      <c r="E92" s="279">
        <v>622.51666666666665</v>
      </c>
      <c r="F92" s="279">
        <v>611.5333333333333</v>
      </c>
      <c r="G92" s="279">
        <v>601.41666666666663</v>
      </c>
      <c r="H92" s="279">
        <v>643.61666666666667</v>
      </c>
      <c r="I92" s="279">
        <v>653.73333333333323</v>
      </c>
      <c r="J92" s="279">
        <v>664.7166666666667</v>
      </c>
      <c r="K92" s="277">
        <v>642.75</v>
      </c>
      <c r="L92" s="277">
        <v>621.65</v>
      </c>
      <c r="M92" s="277">
        <v>25.461569999999998</v>
      </c>
    </row>
    <row r="93" spans="1:13">
      <c r="A93" s="301">
        <v>84</v>
      </c>
      <c r="B93" s="277" t="s">
        <v>250</v>
      </c>
      <c r="C93" s="277">
        <v>199.5</v>
      </c>
      <c r="D93" s="279">
        <v>201.41666666666666</v>
      </c>
      <c r="E93" s="279">
        <v>196.08333333333331</v>
      </c>
      <c r="F93" s="279">
        <v>192.66666666666666</v>
      </c>
      <c r="G93" s="279">
        <v>187.33333333333331</v>
      </c>
      <c r="H93" s="279">
        <v>204.83333333333331</v>
      </c>
      <c r="I93" s="279">
        <v>210.16666666666663</v>
      </c>
      <c r="J93" s="279">
        <v>213.58333333333331</v>
      </c>
      <c r="K93" s="277">
        <v>206.75</v>
      </c>
      <c r="L93" s="277">
        <v>198</v>
      </c>
      <c r="M93" s="277">
        <v>11.200900000000001</v>
      </c>
    </row>
    <row r="94" spans="1:13">
      <c r="A94" s="301">
        <v>85</v>
      </c>
      <c r="B94" s="277" t="s">
        <v>251</v>
      </c>
      <c r="C94" s="277">
        <v>753.2</v>
      </c>
      <c r="D94" s="279">
        <v>747.56666666666661</v>
      </c>
      <c r="E94" s="279">
        <v>727.43333333333317</v>
      </c>
      <c r="F94" s="279">
        <v>701.66666666666652</v>
      </c>
      <c r="G94" s="279">
        <v>681.53333333333308</v>
      </c>
      <c r="H94" s="279">
        <v>773.33333333333326</v>
      </c>
      <c r="I94" s="279">
        <v>793.4666666666667</v>
      </c>
      <c r="J94" s="279">
        <v>819.23333333333335</v>
      </c>
      <c r="K94" s="277">
        <v>767.7</v>
      </c>
      <c r="L94" s="277">
        <v>721.8</v>
      </c>
      <c r="M94" s="277">
        <v>5.3757599999999996</v>
      </c>
    </row>
    <row r="95" spans="1:13">
      <c r="A95" s="301">
        <v>86</v>
      </c>
      <c r="B95" s="277" t="s">
        <v>108</v>
      </c>
      <c r="C95" s="277">
        <v>705.95</v>
      </c>
      <c r="D95" s="279">
        <v>708.16666666666663</v>
      </c>
      <c r="E95" s="279">
        <v>698.33333333333326</v>
      </c>
      <c r="F95" s="279">
        <v>690.71666666666658</v>
      </c>
      <c r="G95" s="279">
        <v>680.88333333333321</v>
      </c>
      <c r="H95" s="279">
        <v>715.7833333333333</v>
      </c>
      <c r="I95" s="279">
        <v>725.61666666666656</v>
      </c>
      <c r="J95" s="279">
        <v>733.23333333333335</v>
      </c>
      <c r="K95" s="277">
        <v>718</v>
      </c>
      <c r="L95" s="277">
        <v>700.55</v>
      </c>
      <c r="M95" s="277">
        <v>55.463479999999997</v>
      </c>
    </row>
    <row r="96" spans="1:13">
      <c r="A96" s="301">
        <v>87</v>
      </c>
      <c r="B96" s="277" t="s">
        <v>252</v>
      </c>
      <c r="C96" s="277">
        <v>2426.1</v>
      </c>
      <c r="D96" s="279">
        <v>2419.4</v>
      </c>
      <c r="E96" s="279">
        <v>2401.8000000000002</v>
      </c>
      <c r="F96" s="279">
        <v>2377.5</v>
      </c>
      <c r="G96" s="279">
        <v>2359.9</v>
      </c>
      <c r="H96" s="279">
        <v>2443.7000000000003</v>
      </c>
      <c r="I96" s="279">
        <v>2461.2999999999997</v>
      </c>
      <c r="J96" s="279">
        <v>2485.6000000000004</v>
      </c>
      <c r="K96" s="277">
        <v>2437</v>
      </c>
      <c r="L96" s="277">
        <v>2395.1</v>
      </c>
      <c r="M96" s="277">
        <v>2.8353799999999998</v>
      </c>
    </row>
    <row r="97" spans="1:13">
      <c r="A97" s="301">
        <v>88</v>
      </c>
      <c r="B97" s="277" t="s">
        <v>110</v>
      </c>
      <c r="C97" s="277">
        <v>1002</v>
      </c>
      <c r="D97" s="279">
        <v>1007.3166666666666</v>
      </c>
      <c r="E97" s="279">
        <v>987.68333333333317</v>
      </c>
      <c r="F97" s="279">
        <v>973.36666666666656</v>
      </c>
      <c r="G97" s="279">
        <v>953.73333333333312</v>
      </c>
      <c r="H97" s="279">
        <v>1021.6333333333332</v>
      </c>
      <c r="I97" s="279">
        <v>1041.2666666666667</v>
      </c>
      <c r="J97" s="279">
        <v>1055.5833333333333</v>
      </c>
      <c r="K97" s="277">
        <v>1026.95</v>
      </c>
      <c r="L97" s="277">
        <v>993</v>
      </c>
      <c r="M97" s="277">
        <v>158.91781</v>
      </c>
    </row>
    <row r="98" spans="1:13">
      <c r="A98" s="301">
        <v>89</v>
      </c>
      <c r="B98" s="277" t="s">
        <v>253</v>
      </c>
      <c r="C98" s="277">
        <v>603</v>
      </c>
      <c r="D98" s="279">
        <v>609.16666666666663</v>
      </c>
      <c r="E98" s="279">
        <v>594.33333333333326</v>
      </c>
      <c r="F98" s="279">
        <v>585.66666666666663</v>
      </c>
      <c r="G98" s="279">
        <v>570.83333333333326</v>
      </c>
      <c r="H98" s="279">
        <v>617.83333333333326</v>
      </c>
      <c r="I98" s="279">
        <v>632.66666666666652</v>
      </c>
      <c r="J98" s="279">
        <v>641.33333333333326</v>
      </c>
      <c r="K98" s="277">
        <v>624</v>
      </c>
      <c r="L98" s="277">
        <v>600.5</v>
      </c>
      <c r="M98" s="277">
        <v>36.3459</v>
      </c>
    </row>
    <row r="99" spans="1:13">
      <c r="A99" s="301">
        <v>90</v>
      </c>
      <c r="B99" s="277" t="s">
        <v>106</v>
      </c>
      <c r="C99" s="277">
        <v>584.70000000000005</v>
      </c>
      <c r="D99" s="279">
        <v>583.38333333333333</v>
      </c>
      <c r="E99" s="279">
        <v>578.01666666666665</v>
      </c>
      <c r="F99" s="279">
        <v>571.33333333333337</v>
      </c>
      <c r="G99" s="279">
        <v>565.9666666666667</v>
      </c>
      <c r="H99" s="279">
        <v>590.06666666666661</v>
      </c>
      <c r="I99" s="279">
        <v>595.43333333333317</v>
      </c>
      <c r="J99" s="279">
        <v>602.11666666666656</v>
      </c>
      <c r="K99" s="277">
        <v>588.75</v>
      </c>
      <c r="L99" s="277">
        <v>576.70000000000005</v>
      </c>
      <c r="M99" s="277">
        <v>11.18103</v>
      </c>
    </row>
    <row r="100" spans="1:13">
      <c r="A100" s="301">
        <v>91</v>
      </c>
      <c r="B100" s="277" t="s">
        <v>111</v>
      </c>
      <c r="C100" s="277">
        <v>2631.3</v>
      </c>
      <c r="D100" s="279">
        <v>2673.9500000000003</v>
      </c>
      <c r="E100" s="279">
        <v>2578.1000000000004</v>
      </c>
      <c r="F100" s="279">
        <v>2524.9</v>
      </c>
      <c r="G100" s="279">
        <v>2429.0500000000002</v>
      </c>
      <c r="H100" s="279">
        <v>2727.1500000000005</v>
      </c>
      <c r="I100" s="279">
        <v>2823</v>
      </c>
      <c r="J100" s="279">
        <v>2876.2000000000007</v>
      </c>
      <c r="K100" s="277">
        <v>2769.8</v>
      </c>
      <c r="L100" s="277">
        <v>2620.75</v>
      </c>
      <c r="M100" s="277">
        <v>22.820399999999999</v>
      </c>
    </row>
    <row r="101" spans="1:13">
      <c r="A101" s="301">
        <v>92</v>
      </c>
      <c r="B101" s="277" t="s">
        <v>112</v>
      </c>
      <c r="C101" s="277">
        <v>383.95</v>
      </c>
      <c r="D101" s="279">
        <v>383.71666666666664</v>
      </c>
      <c r="E101" s="279">
        <v>377.7833333333333</v>
      </c>
      <c r="F101" s="279">
        <v>371.61666666666667</v>
      </c>
      <c r="G101" s="279">
        <v>365.68333333333334</v>
      </c>
      <c r="H101" s="279">
        <v>389.88333333333327</v>
      </c>
      <c r="I101" s="279">
        <v>395.81666666666655</v>
      </c>
      <c r="J101" s="279">
        <v>401.98333333333323</v>
      </c>
      <c r="K101" s="277">
        <v>389.65</v>
      </c>
      <c r="L101" s="277">
        <v>377.55</v>
      </c>
      <c r="M101" s="277">
        <v>8.3533600000000003</v>
      </c>
    </row>
    <row r="102" spans="1:13">
      <c r="A102" s="301">
        <v>93</v>
      </c>
      <c r="B102" s="277" t="s">
        <v>114</v>
      </c>
      <c r="C102" s="277">
        <v>161.35</v>
      </c>
      <c r="D102" s="279">
        <v>163.20000000000002</v>
      </c>
      <c r="E102" s="279">
        <v>158.90000000000003</v>
      </c>
      <c r="F102" s="279">
        <v>156.45000000000002</v>
      </c>
      <c r="G102" s="279">
        <v>152.15000000000003</v>
      </c>
      <c r="H102" s="279">
        <v>165.65000000000003</v>
      </c>
      <c r="I102" s="279">
        <v>169.95000000000005</v>
      </c>
      <c r="J102" s="279">
        <v>172.40000000000003</v>
      </c>
      <c r="K102" s="277">
        <v>167.5</v>
      </c>
      <c r="L102" s="277">
        <v>160.75</v>
      </c>
      <c r="M102" s="277">
        <v>165.25230999999999</v>
      </c>
    </row>
    <row r="103" spans="1:13">
      <c r="A103" s="301">
        <v>94</v>
      </c>
      <c r="B103" s="277" t="s">
        <v>115</v>
      </c>
      <c r="C103" s="277">
        <v>217.65</v>
      </c>
      <c r="D103" s="279">
        <v>217.28333333333333</v>
      </c>
      <c r="E103" s="279">
        <v>212.66666666666666</v>
      </c>
      <c r="F103" s="279">
        <v>207.68333333333334</v>
      </c>
      <c r="G103" s="279">
        <v>203.06666666666666</v>
      </c>
      <c r="H103" s="279">
        <v>222.26666666666665</v>
      </c>
      <c r="I103" s="279">
        <v>226.88333333333333</v>
      </c>
      <c r="J103" s="279">
        <v>231.86666666666665</v>
      </c>
      <c r="K103" s="277">
        <v>221.9</v>
      </c>
      <c r="L103" s="277">
        <v>212.3</v>
      </c>
      <c r="M103" s="277">
        <v>72.103620000000006</v>
      </c>
    </row>
    <row r="104" spans="1:13">
      <c r="A104" s="301">
        <v>95</v>
      </c>
      <c r="B104" s="277" t="s">
        <v>116</v>
      </c>
      <c r="C104" s="277">
        <v>2204.5</v>
      </c>
      <c r="D104" s="279">
        <v>2205.3666666666668</v>
      </c>
      <c r="E104" s="279">
        <v>2187.6833333333334</v>
      </c>
      <c r="F104" s="279">
        <v>2170.8666666666668</v>
      </c>
      <c r="G104" s="279">
        <v>2153.1833333333334</v>
      </c>
      <c r="H104" s="279">
        <v>2222.1833333333334</v>
      </c>
      <c r="I104" s="279">
        <v>2239.8666666666668</v>
      </c>
      <c r="J104" s="279">
        <v>2256.6833333333334</v>
      </c>
      <c r="K104" s="277">
        <v>2223.0500000000002</v>
      </c>
      <c r="L104" s="277">
        <v>2188.5500000000002</v>
      </c>
      <c r="M104" s="277">
        <v>16.837980000000002</v>
      </c>
    </row>
    <row r="105" spans="1:13">
      <c r="A105" s="301">
        <v>96</v>
      </c>
      <c r="B105" s="277" t="s">
        <v>254</v>
      </c>
      <c r="C105" s="277">
        <v>205.35</v>
      </c>
      <c r="D105" s="279">
        <v>207.03333333333333</v>
      </c>
      <c r="E105" s="279">
        <v>202.81666666666666</v>
      </c>
      <c r="F105" s="279">
        <v>200.28333333333333</v>
      </c>
      <c r="G105" s="279">
        <v>196.06666666666666</v>
      </c>
      <c r="H105" s="279">
        <v>209.56666666666666</v>
      </c>
      <c r="I105" s="279">
        <v>213.7833333333333</v>
      </c>
      <c r="J105" s="279">
        <v>216.31666666666666</v>
      </c>
      <c r="K105" s="277">
        <v>211.25</v>
      </c>
      <c r="L105" s="277">
        <v>204.5</v>
      </c>
      <c r="M105" s="277">
        <v>9.5078700000000005</v>
      </c>
    </row>
    <row r="106" spans="1:13">
      <c r="A106" s="301">
        <v>97</v>
      </c>
      <c r="B106" s="277" t="s">
        <v>255</v>
      </c>
      <c r="C106" s="277">
        <v>33.549999999999997</v>
      </c>
      <c r="D106" s="279">
        <v>33.699999999999996</v>
      </c>
      <c r="E106" s="279">
        <v>33.249999999999993</v>
      </c>
      <c r="F106" s="279">
        <v>32.949999999999996</v>
      </c>
      <c r="G106" s="279">
        <v>32.499999999999993</v>
      </c>
      <c r="H106" s="279">
        <v>33.999999999999993</v>
      </c>
      <c r="I106" s="279">
        <v>34.449999999999996</v>
      </c>
      <c r="J106" s="279">
        <v>34.749999999999993</v>
      </c>
      <c r="K106" s="277">
        <v>34.15</v>
      </c>
      <c r="L106" s="277">
        <v>33.4</v>
      </c>
      <c r="M106" s="277">
        <v>6.6581700000000001</v>
      </c>
    </row>
    <row r="107" spans="1:13">
      <c r="A107" s="301">
        <v>98</v>
      </c>
      <c r="B107" s="277" t="s">
        <v>109</v>
      </c>
      <c r="C107" s="277">
        <v>1739.8</v>
      </c>
      <c r="D107" s="279">
        <v>1750.6166666666668</v>
      </c>
      <c r="E107" s="279">
        <v>1719.2833333333335</v>
      </c>
      <c r="F107" s="279">
        <v>1698.7666666666667</v>
      </c>
      <c r="G107" s="279">
        <v>1667.4333333333334</v>
      </c>
      <c r="H107" s="279">
        <v>1771.1333333333337</v>
      </c>
      <c r="I107" s="279">
        <v>1802.4666666666667</v>
      </c>
      <c r="J107" s="279">
        <v>1822.9833333333338</v>
      </c>
      <c r="K107" s="277">
        <v>1781.95</v>
      </c>
      <c r="L107" s="277">
        <v>1730.1</v>
      </c>
      <c r="M107" s="277">
        <v>46.489269999999998</v>
      </c>
    </row>
    <row r="108" spans="1:13">
      <c r="A108" s="301">
        <v>99</v>
      </c>
      <c r="B108" s="277" t="s">
        <v>118</v>
      </c>
      <c r="C108" s="277">
        <v>343.25</v>
      </c>
      <c r="D108" s="279">
        <v>344.36666666666662</v>
      </c>
      <c r="E108" s="279">
        <v>339.38333333333321</v>
      </c>
      <c r="F108" s="279">
        <v>335.51666666666659</v>
      </c>
      <c r="G108" s="279">
        <v>330.53333333333319</v>
      </c>
      <c r="H108" s="279">
        <v>348.23333333333323</v>
      </c>
      <c r="I108" s="279">
        <v>353.2166666666667</v>
      </c>
      <c r="J108" s="279">
        <v>357.08333333333326</v>
      </c>
      <c r="K108" s="277">
        <v>349.35</v>
      </c>
      <c r="L108" s="277">
        <v>340.5</v>
      </c>
      <c r="M108" s="277">
        <v>321.20022999999998</v>
      </c>
    </row>
    <row r="109" spans="1:13">
      <c r="A109" s="301">
        <v>100</v>
      </c>
      <c r="B109" s="277" t="s">
        <v>256</v>
      </c>
      <c r="C109" s="277">
        <v>1318.95</v>
      </c>
      <c r="D109" s="279">
        <v>1316.25</v>
      </c>
      <c r="E109" s="279">
        <v>1298.9000000000001</v>
      </c>
      <c r="F109" s="279">
        <v>1278.8500000000001</v>
      </c>
      <c r="G109" s="279">
        <v>1261.5000000000002</v>
      </c>
      <c r="H109" s="279">
        <v>1336.3</v>
      </c>
      <c r="I109" s="279">
        <v>1353.6499999999999</v>
      </c>
      <c r="J109" s="279">
        <v>1373.6999999999998</v>
      </c>
      <c r="K109" s="277">
        <v>1333.6</v>
      </c>
      <c r="L109" s="277">
        <v>1296.2</v>
      </c>
      <c r="M109" s="277">
        <v>3.4982000000000002</v>
      </c>
    </row>
    <row r="110" spans="1:13">
      <c r="A110" s="301">
        <v>101</v>
      </c>
      <c r="B110" s="277" t="s">
        <v>119</v>
      </c>
      <c r="C110" s="277">
        <v>438.9</v>
      </c>
      <c r="D110" s="279">
        <v>443.10000000000008</v>
      </c>
      <c r="E110" s="279">
        <v>432.65000000000015</v>
      </c>
      <c r="F110" s="279">
        <v>426.40000000000009</v>
      </c>
      <c r="G110" s="279">
        <v>415.95000000000016</v>
      </c>
      <c r="H110" s="279">
        <v>449.35000000000014</v>
      </c>
      <c r="I110" s="279">
        <v>459.80000000000007</v>
      </c>
      <c r="J110" s="279">
        <v>466.05000000000013</v>
      </c>
      <c r="K110" s="277">
        <v>453.55</v>
      </c>
      <c r="L110" s="277">
        <v>436.85</v>
      </c>
      <c r="M110" s="277">
        <v>21.5351</v>
      </c>
    </row>
    <row r="111" spans="1:13">
      <c r="A111" s="301">
        <v>102</v>
      </c>
      <c r="B111" s="277" t="s">
        <v>257</v>
      </c>
      <c r="C111" s="277">
        <v>39.35</v>
      </c>
      <c r="D111" s="279">
        <v>39.383333333333333</v>
      </c>
      <c r="E111" s="279">
        <v>38.166666666666664</v>
      </c>
      <c r="F111" s="279">
        <v>36.983333333333334</v>
      </c>
      <c r="G111" s="279">
        <v>35.766666666666666</v>
      </c>
      <c r="H111" s="279">
        <v>40.566666666666663</v>
      </c>
      <c r="I111" s="279">
        <v>41.783333333333331</v>
      </c>
      <c r="J111" s="279">
        <v>42.966666666666661</v>
      </c>
      <c r="K111" s="277">
        <v>40.6</v>
      </c>
      <c r="L111" s="277">
        <v>38.200000000000003</v>
      </c>
      <c r="M111" s="277">
        <v>28.536349999999999</v>
      </c>
    </row>
    <row r="112" spans="1:13">
      <c r="A112" s="301">
        <v>103</v>
      </c>
      <c r="B112" s="277" t="s">
        <v>121</v>
      </c>
      <c r="C112" s="277">
        <v>26.1</v>
      </c>
      <c r="D112" s="279">
        <v>26.366666666666664</v>
      </c>
      <c r="E112" s="279">
        <v>25.733333333333327</v>
      </c>
      <c r="F112" s="279">
        <v>25.366666666666664</v>
      </c>
      <c r="G112" s="279">
        <v>24.733333333333327</v>
      </c>
      <c r="H112" s="279">
        <v>26.733333333333327</v>
      </c>
      <c r="I112" s="279">
        <v>27.36666666666666</v>
      </c>
      <c r="J112" s="279">
        <v>27.733333333333327</v>
      </c>
      <c r="K112" s="277">
        <v>27</v>
      </c>
      <c r="L112" s="277">
        <v>26</v>
      </c>
      <c r="M112" s="277">
        <v>396.98649999999998</v>
      </c>
    </row>
    <row r="113" spans="1:13">
      <c r="A113" s="301">
        <v>104</v>
      </c>
      <c r="B113" s="277" t="s">
        <v>128</v>
      </c>
      <c r="C113" s="277">
        <v>192.6</v>
      </c>
      <c r="D113" s="279">
        <v>192.83333333333334</v>
      </c>
      <c r="E113" s="279">
        <v>191.66666666666669</v>
      </c>
      <c r="F113" s="279">
        <v>190.73333333333335</v>
      </c>
      <c r="G113" s="279">
        <v>189.56666666666669</v>
      </c>
      <c r="H113" s="279">
        <v>193.76666666666668</v>
      </c>
      <c r="I113" s="279">
        <v>194.93333333333337</v>
      </c>
      <c r="J113" s="279">
        <v>195.86666666666667</v>
      </c>
      <c r="K113" s="277">
        <v>194</v>
      </c>
      <c r="L113" s="277">
        <v>191.9</v>
      </c>
      <c r="M113" s="277">
        <v>132.65434999999999</v>
      </c>
    </row>
    <row r="114" spans="1:13">
      <c r="A114" s="301">
        <v>105</v>
      </c>
      <c r="B114" s="277" t="s">
        <v>117</v>
      </c>
      <c r="C114" s="277">
        <v>182.6</v>
      </c>
      <c r="D114" s="279">
        <v>185.2166666666667</v>
      </c>
      <c r="E114" s="279">
        <v>178.68333333333339</v>
      </c>
      <c r="F114" s="279">
        <v>174.76666666666671</v>
      </c>
      <c r="G114" s="279">
        <v>168.23333333333341</v>
      </c>
      <c r="H114" s="279">
        <v>189.13333333333338</v>
      </c>
      <c r="I114" s="279">
        <v>195.66666666666669</v>
      </c>
      <c r="J114" s="279">
        <v>199.58333333333337</v>
      </c>
      <c r="K114" s="277">
        <v>191.75</v>
      </c>
      <c r="L114" s="277">
        <v>181.3</v>
      </c>
      <c r="M114" s="277">
        <v>161.33256</v>
      </c>
    </row>
    <row r="115" spans="1:13">
      <c r="A115" s="301">
        <v>106</v>
      </c>
      <c r="B115" s="277" t="s">
        <v>258</v>
      </c>
      <c r="C115" s="277">
        <v>114.5</v>
      </c>
      <c r="D115" s="279">
        <v>114.16666666666667</v>
      </c>
      <c r="E115" s="279">
        <v>112.33333333333334</v>
      </c>
      <c r="F115" s="279">
        <v>110.16666666666667</v>
      </c>
      <c r="G115" s="279">
        <v>108.33333333333334</v>
      </c>
      <c r="H115" s="279">
        <v>116.33333333333334</v>
      </c>
      <c r="I115" s="279">
        <v>118.16666666666669</v>
      </c>
      <c r="J115" s="279">
        <v>120.33333333333334</v>
      </c>
      <c r="K115" s="277">
        <v>116</v>
      </c>
      <c r="L115" s="277">
        <v>112</v>
      </c>
      <c r="M115" s="277">
        <v>5.1703299999999999</v>
      </c>
    </row>
    <row r="116" spans="1:13">
      <c r="A116" s="301">
        <v>107</v>
      </c>
      <c r="B116" s="277" t="s">
        <v>259</v>
      </c>
      <c r="C116" s="277">
        <v>58.1</v>
      </c>
      <c r="D116" s="279">
        <v>57.983333333333327</v>
      </c>
      <c r="E116" s="279">
        <v>57.166666666666657</v>
      </c>
      <c r="F116" s="279">
        <v>56.233333333333327</v>
      </c>
      <c r="G116" s="279">
        <v>55.416666666666657</v>
      </c>
      <c r="H116" s="279">
        <v>58.916666666666657</v>
      </c>
      <c r="I116" s="279">
        <v>59.733333333333334</v>
      </c>
      <c r="J116" s="279">
        <v>60.666666666666657</v>
      </c>
      <c r="K116" s="277">
        <v>58.8</v>
      </c>
      <c r="L116" s="277">
        <v>57.05</v>
      </c>
      <c r="M116" s="277">
        <v>9.9384899999999998</v>
      </c>
    </row>
    <row r="117" spans="1:13">
      <c r="A117" s="301">
        <v>108</v>
      </c>
      <c r="B117" s="277" t="s">
        <v>260</v>
      </c>
      <c r="C117" s="277">
        <v>77.25</v>
      </c>
      <c r="D117" s="279">
        <v>77.36666666666666</v>
      </c>
      <c r="E117" s="279">
        <v>76.23333333333332</v>
      </c>
      <c r="F117" s="279">
        <v>75.216666666666654</v>
      </c>
      <c r="G117" s="279">
        <v>74.083333333333314</v>
      </c>
      <c r="H117" s="279">
        <v>78.383333333333326</v>
      </c>
      <c r="I117" s="279">
        <v>79.51666666666668</v>
      </c>
      <c r="J117" s="279">
        <v>80.533333333333331</v>
      </c>
      <c r="K117" s="277">
        <v>78.5</v>
      </c>
      <c r="L117" s="277">
        <v>76.349999999999994</v>
      </c>
      <c r="M117" s="277">
        <v>17.144850000000002</v>
      </c>
    </row>
    <row r="118" spans="1:13">
      <c r="A118" s="301">
        <v>109</v>
      </c>
      <c r="B118" s="277" t="s">
        <v>127</v>
      </c>
      <c r="C118" s="277">
        <v>86.2</v>
      </c>
      <c r="D118" s="279">
        <v>86.65000000000002</v>
      </c>
      <c r="E118" s="279">
        <v>84.950000000000045</v>
      </c>
      <c r="F118" s="279">
        <v>83.700000000000031</v>
      </c>
      <c r="G118" s="279">
        <v>82.000000000000057</v>
      </c>
      <c r="H118" s="279">
        <v>87.900000000000034</v>
      </c>
      <c r="I118" s="279">
        <v>89.6</v>
      </c>
      <c r="J118" s="279">
        <v>90.850000000000023</v>
      </c>
      <c r="K118" s="277">
        <v>88.35</v>
      </c>
      <c r="L118" s="277">
        <v>85.4</v>
      </c>
      <c r="M118" s="277">
        <v>314.46436999999997</v>
      </c>
    </row>
    <row r="119" spans="1:13">
      <c r="A119" s="301">
        <v>110</v>
      </c>
      <c r="B119" s="277" t="s">
        <v>122</v>
      </c>
      <c r="C119" s="277">
        <v>393.4</v>
      </c>
      <c r="D119" s="279">
        <v>396.79999999999995</v>
      </c>
      <c r="E119" s="279">
        <v>387.64999999999992</v>
      </c>
      <c r="F119" s="279">
        <v>381.9</v>
      </c>
      <c r="G119" s="279">
        <v>372.74999999999994</v>
      </c>
      <c r="H119" s="279">
        <v>402.5499999999999</v>
      </c>
      <c r="I119" s="279">
        <v>411.7</v>
      </c>
      <c r="J119" s="279">
        <v>417.44999999999987</v>
      </c>
      <c r="K119" s="277">
        <v>405.95</v>
      </c>
      <c r="L119" s="277">
        <v>391.05</v>
      </c>
      <c r="M119" s="277">
        <v>26.399940000000001</v>
      </c>
    </row>
    <row r="120" spans="1:13">
      <c r="A120" s="301">
        <v>111</v>
      </c>
      <c r="B120" s="277" t="s">
        <v>124</v>
      </c>
      <c r="C120" s="277">
        <v>503.05</v>
      </c>
      <c r="D120" s="279">
        <v>508.66666666666669</v>
      </c>
      <c r="E120" s="279">
        <v>495.38333333333333</v>
      </c>
      <c r="F120" s="279">
        <v>487.71666666666664</v>
      </c>
      <c r="G120" s="279">
        <v>474.43333333333328</v>
      </c>
      <c r="H120" s="279">
        <v>516.33333333333337</v>
      </c>
      <c r="I120" s="279">
        <v>529.61666666666679</v>
      </c>
      <c r="J120" s="279">
        <v>537.28333333333342</v>
      </c>
      <c r="K120" s="277">
        <v>521.95000000000005</v>
      </c>
      <c r="L120" s="277">
        <v>501</v>
      </c>
      <c r="M120" s="277">
        <v>135.08581000000001</v>
      </c>
    </row>
    <row r="121" spans="1:13">
      <c r="A121" s="301">
        <v>112</v>
      </c>
      <c r="B121" s="277" t="s">
        <v>261</v>
      </c>
      <c r="C121" s="277">
        <v>3158.65</v>
      </c>
      <c r="D121" s="279">
        <v>3182.2166666666667</v>
      </c>
      <c r="E121" s="279">
        <v>3116.4333333333334</v>
      </c>
      <c r="F121" s="279">
        <v>3074.2166666666667</v>
      </c>
      <c r="G121" s="279">
        <v>3008.4333333333334</v>
      </c>
      <c r="H121" s="279">
        <v>3224.4333333333334</v>
      </c>
      <c r="I121" s="279">
        <v>3290.2166666666672</v>
      </c>
      <c r="J121" s="279">
        <v>3332.4333333333334</v>
      </c>
      <c r="K121" s="277">
        <v>3248</v>
      </c>
      <c r="L121" s="277">
        <v>3140</v>
      </c>
      <c r="M121" s="277">
        <v>1.6420399999999999</v>
      </c>
    </row>
    <row r="122" spans="1:13">
      <c r="A122" s="301">
        <v>113</v>
      </c>
      <c r="B122" s="277" t="s">
        <v>126</v>
      </c>
      <c r="C122" s="277">
        <v>956.9</v>
      </c>
      <c r="D122" s="279">
        <v>956.58333333333337</v>
      </c>
      <c r="E122" s="279">
        <v>947.76666666666677</v>
      </c>
      <c r="F122" s="279">
        <v>938.63333333333344</v>
      </c>
      <c r="G122" s="279">
        <v>929.81666666666683</v>
      </c>
      <c r="H122" s="279">
        <v>965.7166666666667</v>
      </c>
      <c r="I122" s="279">
        <v>974.5333333333333</v>
      </c>
      <c r="J122" s="279">
        <v>983.66666666666663</v>
      </c>
      <c r="K122" s="277">
        <v>965.4</v>
      </c>
      <c r="L122" s="277">
        <v>947.45</v>
      </c>
      <c r="M122" s="277">
        <v>84.801659999999998</v>
      </c>
    </row>
    <row r="123" spans="1:13">
      <c r="A123" s="301">
        <v>114</v>
      </c>
      <c r="B123" s="277" t="s">
        <v>123</v>
      </c>
      <c r="C123" s="277">
        <v>953.8</v>
      </c>
      <c r="D123" s="279">
        <v>963.5333333333333</v>
      </c>
      <c r="E123" s="279">
        <v>941.26666666666665</v>
      </c>
      <c r="F123" s="279">
        <v>928.73333333333335</v>
      </c>
      <c r="G123" s="279">
        <v>906.4666666666667</v>
      </c>
      <c r="H123" s="279">
        <v>976.06666666666661</v>
      </c>
      <c r="I123" s="279">
        <v>998.33333333333326</v>
      </c>
      <c r="J123" s="279">
        <v>1010.8666666666666</v>
      </c>
      <c r="K123" s="277">
        <v>985.8</v>
      </c>
      <c r="L123" s="277">
        <v>951</v>
      </c>
      <c r="M123" s="277">
        <v>18.048760000000001</v>
      </c>
    </row>
    <row r="124" spans="1:13">
      <c r="A124" s="301">
        <v>115</v>
      </c>
      <c r="B124" s="277" t="s">
        <v>262</v>
      </c>
      <c r="C124" s="277">
        <v>1888.35</v>
      </c>
      <c r="D124" s="279">
        <v>1932.8166666666666</v>
      </c>
      <c r="E124" s="279">
        <v>1830.7333333333331</v>
      </c>
      <c r="F124" s="279">
        <v>1773.1166666666666</v>
      </c>
      <c r="G124" s="279">
        <v>1671.0333333333331</v>
      </c>
      <c r="H124" s="279">
        <v>1990.4333333333332</v>
      </c>
      <c r="I124" s="279">
        <v>2092.5166666666664</v>
      </c>
      <c r="J124" s="279">
        <v>2150.1333333333332</v>
      </c>
      <c r="K124" s="277">
        <v>2034.9</v>
      </c>
      <c r="L124" s="277">
        <v>1875.2</v>
      </c>
      <c r="M124" s="277">
        <v>6.82165</v>
      </c>
    </row>
    <row r="125" spans="1:13">
      <c r="A125" s="301">
        <v>116</v>
      </c>
      <c r="B125" s="277" t="s">
        <v>263</v>
      </c>
      <c r="C125" s="277">
        <v>45.6</v>
      </c>
      <c r="D125" s="279">
        <v>46.316666666666663</v>
      </c>
      <c r="E125" s="279">
        <v>44.733333333333327</v>
      </c>
      <c r="F125" s="279">
        <v>43.866666666666667</v>
      </c>
      <c r="G125" s="279">
        <v>42.283333333333331</v>
      </c>
      <c r="H125" s="279">
        <v>47.183333333333323</v>
      </c>
      <c r="I125" s="279">
        <v>48.766666666666666</v>
      </c>
      <c r="J125" s="279">
        <v>49.633333333333319</v>
      </c>
      <c r="K125" s="277">
        <v>47.9</v>
      </c>
      <c r="L125" s="277">
        <v>45.45</v>
      </c>
      <c r="M125" s="277">
        <v>17.352930000000001</v>
      </c>
    </row>
    <row r="126" spans="1:13">
      <c r="A126" s="301">
        <v>117</v>
      </c>
      <c r="B126" s="277" t="s">
        <v>130</v>
      </c>
      <c r="C126" s="277">
        <v>220.55</v>
      </c>
      <c r="D126" s="279">
        <v>221.54999999999998</v>
      </c>
      <c r="E126" s="279">
        <v>217.64999999999998</v>
      </c>
      <c r="F126" s="279">
        <v>214.75</v>
      </c>
      <c r="G126" s="279">
        <v>210.85</v>
      </c>
      <c r="H126" s="279">
        <v>224.44999999999996</v>
      </c>
      <c r="I126" s="279">
        <v>228.35</v>
      </c>
      <c r="J126" s="279">
        <v>231.24999999999994</v>
      </c>
      <c r="K126" s="277">
        <v>225.45</v>
      </c>
      <c r="L126" s="277">
        <v>218.65</v>
      </c>
      <c r="M126" s="277">
        <v>98.671149999999997</v>
      </c>
    </row>
    <row r="127" spans="1:13">
      <c r="A127" s="301">
        <v>118</v>
      </c>
      <c r="B127" s="277" t="s">
        <v>129</v>
      </c>
      <c r="C127" s="277">
        <v>190.8</v>
      </c>
      <c r="D127" s="279">
        <v>188.54999999999998</v>
      </c>
      <c r="E127" s="279">
        <v>185.84999999999997</v>
      </c>
      <c r="F127" s="279">
        <v>180.89999999999998</v>
      </c>
      <c r="G127" s="279">
        <v>178.19999999999996</v>
      </c>
      <c r="H127" s="279">
        <v>193.49999999999997</v>
      </c>
      <c r="I127" s="279">
        <v>196.19999999999996</v>
      </c>
      <c r="J127" s="279">
        <v>201.14999999999998</v>
      </c>
      <c r="K127" s="277">
        <v>191.25</v>
      </c>
      <c r="L127" s="277">
        <v>183.6</v>
      </c>
      <c r="M127" s="277">
        <v>127.05394</v>
      </c>
    </row>
    <row r="128" spans="1:13">
      <c r="A128" s="301">
        <v>119</v>
      </c>
      <c r="B128" s="277" t="s">
        <v>131</v>
      </c>
      <c r="C128" s="277">
        <v>1738.65</v>
      </c>
      <c r="D128" s="279">
        <v>1751.25</v>
      </c>
      <c r="E128" s="279">
        <v>1707.5</v>
      </c>
      <c r="F128" s="279">
        <v>1676.35</v>
      </c>
      <c r="G128" s="279">
        <v>1632.6</v>
      </c>
      <c r="H128" s="279">
        <v>1782.4</v>
      </c>
      <c r="I128" s="279">
        <v>1826.15</v>
      </c>
      <c r="J128" s="279">
        <v>1857.3000000000002</v>
      </c>
      <c r="K128" s="277">
        <v>1795</v>
      </c>
      <c r="L128" s="277">
        <v>1720.1</v>
      </c>
      <c r="M128" s="277">
        <v>10.895350000000001</v>
      </c>
    </row>
    <row r="129" spans="1:13">
      <c r="A129" s="301">
        <v>120</v>
      </c>
      <c r="B129" s="277" t="s">
        <v>264</v>
      </c>
      <c r="C129" s="277">
        <v>861.2</v>
      </c>
      <c r="D129" s="279">
        <v>849.06666666666661</v>
      </c>
      <c r="E129" s="279">
        <v>803.13333333333321</v>
      </c>
      <c r="F129" s="279">
        <v>745.06666666666661</v>
      </c>
      <c r="G129" s="279">
        <v>699.13333333333321</v>
      </c>
      <c r="H129" s="279">
        <v>907.13333333333321</v>
      </c>
      <c r="I129" s="279">
        <v>953.06666666666661</v>
      </c>
      <c r="J129" s="279">
        <v>1011.1333333333332</v>
      </c>
      <c r="K129" s="277">
        <v>895</v>
      </c>
      <c r="L129" s="277">
        <v>791</v>
      </c>
      <c r="M129" s="277">
        <v>22.36486</v>
      </c>
    </row>
    <row r="130" spans="1:13">
      <c r="A130" s="301">
        <v>121</v>
      </c>
      <c r="B130" s="277" t="s">
        <v>133</v>
      </c>
      <c r="C130" s="277">
        <v>1308.55</v>
      </c>
      <c r="D130" s="279">
        <v>1321.55</v>
      </c>
      <c r="E130" s="279">
        <v>1287.0999999999999</v>
      </c>
      <c r="F130" s="279">
        <v>1265.6499999999999</v>
      </c>
      <c r="G130" s="279">
        <v>1231.1999999999998</v>
      </c>
      <c r="H130" s="279">
        <v>1343</v>
      </c>
      <c r="I130" s="279">
        <v>1377.4500000000003</v>
      </c>
      <c r="J130" s="279">
        <v>1398.9</v>
      </c>
      <c r="K130" s="277">
        <v>1356</v>
      </c>
      <c r="L130" s="277">
        <v>1300.0999999999999</v>
      </c>
      <c r="M130" s="277">
        <v>52.412599999999998</v>
      </c>
    </row>
    <row r="131" spans="1:13">
      <c r="A131" s="301">
        <v>122</v>
      </c>
      <c r="B131" s="277" t="s">
        <v>134</v>
      </c>
      <c r="C131" s="277">
        <v>59.55</v>
      </c>
      <c r="D131" s="279">
        <v>59.833333333333336</v>
      </c>
      <c r="E131" s="279">
        <v>59.06666666666667</v>
      </c>
      <c r="F131" s="279">
        <v>58.583333333333336</v>
      </c>
      <c r="G131" s="279">
        <v>57.81666666666667</v>
      </c>
      <c r="H131" s="279">
        <v>60.31666666666667</v>
      </c>
      <c r="I131" s="279">
        <v>61.083333333333336</v>
      </c>
      <c r="J131" s="279">
        <v>61.56666666666667</v>
      </c>
      <c r="K131" s="277">
        <v>60.6</v>
      </c>
      <c r="L131" s="277">
        <v>59.35</v>
      </c>
      <c r="M131" s="277">
        <v>79.700739999999996</v>
      </c>
    </row>
    <row r="132" spans="1:13">
      <c r="A132" s="301">
        <v>123</v>
      </c>
      <c r="B132" s="277" t="s">
        <v>265</v>
      </c>
      <c r="C132" s="277">
        <v>1534.95</v>
      </c>
      <c r="D132" s="279">
        <v>1526.3166666666666</v>
      </c>
      <c r="E132" s="279">
        <v>1508.6333333333332</v>
      </c>
      <c r="F132" s="279">
        <v>1482.3166666666666</v>
      </c>
      <c r="G132" s="279">
        <v>1464.6333333333332</v>
      </c>
      <c r="H132" s="279">
        <v>1552.6333333333332</v>
      </c>
      <c r="I132" s="279">
        <v>1570.3166666666666</v>
      </c>
      <c r="J132" s="279">
        <v>1596.6333333333332</v>
      </c>
      <c r="K132" s="277">
        <v>1544</v>
      </c>
      <c r="L132" s="277">
        <v>1500</v>
      </c>
      <c r="M132" s="277">
        <v>0.78530999999999995</v>
      </c>
    </row>
    <row r="133" spans="1:13">
      <c r="A133" s="301">
        <v>124</v>
      </c>
      <c r="B133" s="277" t="s">
        <v>135</v>
      </c>
      <c r="C133" s="277">
        <v>257.7</v>
      </c>
      <c r="D133" s="279">
        <v>258.96666666666664</v>
      </c>
      <c r="E133" s="279">
        <v>255.73333333333329</v>
      </c>
      <c r="F133" s="279">
        <v>253.76666666666665</v>
      </c>
      <c r="G133" s="279">
        <v>250.5333333333333</v>
      </c>
      <c r="H133" s="279">
        <v>260.93333333333328</v>
      </c>
      <c r="I133" s="279">
        <v>264.16666666666663</v>
      </c>
      <c r="J133" s="279">
        <v>266.13333333333327</v>
      </c>
      <c r="K133" s="277">
        <v>262.2</v>
      </c>
      <c r="L133" s="277">
        <v>257</v>
      </c>
      <c r="M133" s="277">
        <v>29.805440000000001</v>
      </c>
    </row>
    <row r="134" spans="1:13">
      <c r="A134" s="301">
        <v>125</v>
      </c>
      <c r="B134" s="277" t="s">
        <v>266</v>
      </c>
      <c r="C134" s="277">
        <v>2490.6999999999998</v>
      </c>
      <c r="D134" s="279">
        <v>2467.4166666666665</v>
      </c>
      <c r="E134" s="279">
        <v>2436.9333333333329</v>
      </c>
      <c r="F134" s="279">
        <v>2383.1666666666665</v>
      </c>
      <c r="G134" s="279">
        <v>2352.6833333333329</v>
      </c>
      <c r="H134" s="279">
        <v>2521.1833333333329</v>
      </c>
      <c r="I134" s="279">
        <v>2551.6666666666665</v>
      </c>
      <c r="J134" s="279">
        <v>2605.4333333333329</v>
      </c>
      <c r="K134" s="277">
        <v>2497.9</v>
      </c>
      <c r="L134" s="277">
        <v>2413.65</v>
      </c>
      <c r="M134" s="277">
        <v>4.0066100000000002</v>
      </c>
    </row>
    <row r="135" spans="1:13">
      <c r="A135" s="301">
        <v>126</v>
      </c>
      <c r="B135" s="277" t="s">
        <v>136</v>
      </c>
      <c r="C135" s="277">
        <v>915.9</v>
      </c>
      <c r="D135" s="279">
        <v>913.06666666666661</v>
      </c>
      <c r="E135" s="279">
        <v>906.38333333333321</v>
      </c>
      <c r="F135" s="279">
        <v>896.86666666666656</v>
      </c>
      <c r="G135" s="279">
        <v>890.18333333333317</v>
      </c>
      <c r="H135" s="279">
        <v>922.58333333333326</v>
      </c>
      <c r="I135" s="279">
        <v>929.26666666666665</v>
      </c>
      <c r="J135" s="279">
        <v>938.7833333333333</v>
      </c>
      <c r="K135" s="277">
        <v>919.75</v>
      </c>
      <c r="L135" s="277">
        <v>903.55</v>
      </c>
      <c r="M135" s="277">
        <v>35.832709999999999</v>
      </c>
    </row>
    <row r="136" spans="1:13">
      <c r="A136" s="301">
        <v>127</v>
      </c>
      <c r="B136" s="277" t="s">
        <v>137</v>
      </c>
      <c r="C136" s="277">
        <v>927.65</v>
      </c>
      <c r="D136" s="279">
        <v>929.06666666666661</v>
      </c>
      <c r="E136" s="279">
        <v>911.63333333333321</v>
      </c>
      <c r="F136" s="279">
        <v>895.61666666666656</v>
      </c>
      <c r="G136" s="279">
        <v>878.18333333333317</v>
      </c>
      <c r="H136" s="279">
        <v>945.08333333333326</v>
      </c>
      <c r="I136" s="279">
        <v>962.51666666666665</v>
      </c>
      <c r="J136" s="279">
        <v>978.5333333333333</v>
      </c>
      <c r="K136" s="277">
        <v>946.5</v>
      </c>
      <c r="L136" s="277">
        <v>913.05</v>
      </c>
      <c r="M136" s="277">
        <v>39.443750000000001</v>
      </c>
    </row>
    <row r="137" spans="1:13">
      <c r="A137" s="301">
        <v>128</v>
      </c>
      <c r="B137" s="277" t="s">
        <v>148</v>
      </c>
      <c r="C137" s="277">
        <v>60974.65</v>
      </c>
      <c r="D137" s="279">
        <v>61192.299999999996</v>
      </c>
      <c r="E137" s="279">
        <v>60584.599999999991</v>
      </c>
      <c r="F137" s="279">
        <v>60194.549999999996</v>
      </c>
      <c r="G137" s="279">
        <v>59586.849999999991</v>
      </c>
      <c r="H137" s="279">
        <v>61582.349999999991</v>
      </c>
      <c r="I137" s="279">
        <v>62190.049999999988</v>
      </c>
      <c r="J137" s="279">
        <v>62580.099999999991</v>
      </c>
      <c r="K137" s="277">
        <v>61800</v>
      </c>
      <c r="L137" s="277">
        <v>60802.25</v>
      </c>
      <c r="M137" s="277">
        <v>9.1520000000000004E-2</v>
      </c>
    </row>
    <row r="138" spans="1:13">
      <c r="A138" s="301">
        <v>129</v>
      </c>
      <c r="B138" s="277" t="s">
        <v>145</v>
      </c>
      <c r="C138" s="277">
        <v>972.3</v>
      </c>
      <c r="D138" s="279">
        <v>975.01666666666677</v>
      </c>
      <c r="E138" s="279">
        <v>966.28333333333353</v>
      </c>
      <c r="F138" s="279">
        <v>960.26666666666677</v>
      </c>
      <c r="G138" s="279">
        <v>951.53333333333353</v>
      </c>
      <c r="H138" s="279">
        <v>981.03333333333353</v>
      </c>
      <c r="I138" s="279">
        <v>989.76666666666688</v>
      </c>
      <c r="J138" s="279">
        <v>995.78333333333353</v>
      </c>
      <c r="K138" s="277">
        <v>983.75</v>
      </c>
      <c r="L138" s="277">
        <v>969</v>
      </c>
      <c r="M138" s="277">
        <v>3.1929400000000001</v>
      </c>
    </row>
    <row r="139" spans="1:13">
      <c r="A139" s="301">
        <v>130</v>
      </c>
      <c r="B139" s="277" t="s">
        <v>139</v>
      </c>
      <c r="C139" s="277">
        <v>128.05000000000001</v>
      </c>
      <c r="D139" s="279">
        <v>128.65</v>
      </c>
      <c r="E139" s="279">
        <v>126.05000000000001</v>
      </c>
      <c r="F139" s="279">
        <v>124.05000000000001</v>
      </c>
      <c r="G139" s="279">
        <v>121.45000000000002</v>
      </c>
      <c r="H139" s="279">
        <v>130.65</v>
      </c>
      <c r="I139" s="279">
        <v>133.24999999999997</v>
      </c>
      <c r="J139" s="279">
        <v>135.25</v>
      </c>
      <c r="K139" s="277">
        <v>131.25</v>
      </c>
      <c r="L139" s="277">
        <v>126.65</v>
      </c>
      <c r="M139" s="277">
        <v>96.003529999999998</v>
      </c>
    </row>
    <row r="140" spans="1:13">
      <c r="A140" s="301">
        <v>131</v>
      </c>
      <c r="B140" s="277" t="s">
        <v>138</v>
      </c>
      <c r="C140" s="277">
        <v>597.15</v>
      </c>
      <c r="D140" s="279">
        <v>603.95000000000005</v>
      </c>
      <c r="E140" s="279">
        <v>587.40000000000009</v>
      </c>
      <c r="F140" s="279">
        <v>577.65000000000009</v>
      </c>
      <c r="G140" s="279">
        <v>561.10000000000014</v>
      </c>
      <c r="H140" s="279">
        <v>613.70000000000005</v>
      </c>
      <c r="I140" s="279">
        <v>630.25</v>
      </c>
      <c r="J140" s="279">
        <v>640</v>
      </c>
      <c r="K140" s="277">
        <v>620.5</v>
      </c>
      <c r="L140" s="277">
        <v>594.20000000000005</v>
      </c>
      <c r="M140" s="277">
        <v>50.02825</v>
      </c>
    </row>
    <row r="141" spans="1:13">
      <c r="A141" s="301">
        <v>132</v>
      </c>
      <c r="B141" s="277" t="s">
        <v>140</v>
      </c>
      <c r="C141" s="277">
        <v>159.19999999999999</v>
      </c>
      <c r="D141" s="279">
        <v>159.79999999999998</v>
      </c>
      <c r="E141" s="279">
        <v>156.59999999999997</v>
      </c>
      <c r="F141" s="279">
        <v>153.99999999999997</v>
      </c>
      <c r="G141" s="279">
        <v>150.79999999999995</v>
      </c>
      <c r="H141" s="279">
        <v>162.39999999999998</v>
      </c>
      <c r="I141" s="279">
        <v>165.59999999999997</v>
      </c>
      <c r="J141" s="279">
        <v>168.2</v>
      </c>
      <c r="K141" s="277">
        <v>163</v>
      </c>
      <c r="L141" s="277">
        <v>157.19999999999999</v>
      </c>
      <c r="M141" s="277">
        <v>134.21965</v>
      </c>
    </row>
    <row r="142" spans="1:13">
      <c r="A142" s="301">
        <v>133</v>
      </c>
      <c r="B142" s="277" t="s">
        <v>267</v>
      </c>
      <c r="C142" s="277">
        <v>36.15</v>
      </c>
      <c r="D142" s="279">
        <v>36.616666666666667</v>
      </c>
      <c r="E142" s="279">
        <v>35.533333333333331</v>
      </c>
      <c r="F142" s="279">
        <v>34.916666666666664</v>
      </c>
      <c r="G142" s="279">
        <v>33.833333333333329</v>
      </c>
      <c r="H142" s="279">
        <v>37.233333333333334</v>
      </c>
      <c r="I142" s="279">
        <v>38.316666666666663</v>
      </c>
      <c r="J142" s="279">
        <v>38.933333333333337</v>
      </c>
      <c r="K142" s="277">
        <v>37.700000000000003</v>
      </c>
      <c r="L142" s="277">
        <v>36</v>
      </c>
      <c r="M142" s="277">
        <v>12.49708</v>
      </c>
    </row>
    <row r="143" spans="1:13">
      <c r="A143" s="301">
        <v>134</v>
      </c>
      <c r="B143" s="277" t="s">
        <v>141</v>
      </c>
      <c r="C143" s="277">
        <v>362.9</v>
      </c>
      <c r="D143" s="279">
        <v>364.58333333333331</v>
      </c>
      <c r="E143" s="279">
        <v>359.41666666666663</v>
      </c>
      <c r="F143" s="279">
        <v>355.93333333333334</v>
      </c>
      <c r="G143" s="279">
        <v>350.76666666666665</v>
      </c>
      <c r="H143" s="279">
        <v>368.06666666666661</v>
      </c>
      <c r="I143" s="279">
        <v>373.23333333333323</v>
      </c>
      <c r="J143" s="279">
        <v>376.71666666666658</v>
      </c>
      <c r="K143" s="277">
        <v>369.75</v>
      </c>
      <c r="L143" s="277">
        <v>361.1</v>
      </c>
      <c r="M143" s="277">
        <v>23.993549999999999</v>
      </c>
    </row>
    <row r="144" spans="1:13">
      <c r="A144" s="301">
        <v>135</v>
      </c>
      <c r="B144" s="277" t="s">
        <v>142</v>
      </c>
      <c r="C144" s="277">
        <v>6165.2</v>
      </c>
      <c r="D144" s="279">
        <v>6242.5666666666666</v>
      </c>
      <c r="E144" s="279">
        <v>6047.6833333333334</v>
      </c>
      <c r="F144" s="279">
        <v>5930.166666666667</v>
      </c>
      <c r="G144" s="279">
        <v>5735.2833333333338</v>
      </c>
      <c r="H144" s="279">
        <v>6360.083333333333</v>
      </c>
      <c r="I144" s="279">
        <v>6554.9666666666662</v>
      </c>
      <c r="J144" s="279">
        <v>6672.4833333333327</v>
      </c>
      <c r="K144" s="277">
        <v>6437.45</v>
      </c>
      <c r="L144" s="277">
        <v>6125.05</v>
      </c>
      <c r="M144" s="277">
        <v>18.365819999999999</v>
      </c>
    </row>
    <row r="145" spans="1:13">
      <c r="A145" s="301">
        <v>136</v>
      </c>
      <c r="B145" s="277" t="s">
        <v>144</v>
      </c>
      <c r="C145" s="277">
        <v>542.9</v>
      </c>
      <c r="D145" s="279">
        <v>547.86666666666667</v>
      </c>
      <c r="E145" s="279">
        <v>535.13333333333333</v>
      </c>
      <c r="F145" s="279">
        <v>527.36666666666667</v>
      </c>
      <c r="G145" s="279">
        <v>514.63333333333333</v>
      </c>
      <c r="H145" s="279">
        <v>555.63333333333333</v>
      </c>
      <c r="I145" s="279">
        <v>568.36666666666667</v>
      </c>
      <c r="J145" s="279">
        <v>576.13333333333333</v>
      </c>
      <c r="K145" s="277">
        <v>560.6</v>
      </c>
      <c r="L145" s="277">
        <v>540.1</v>
      </c>
      <c r="M145" s="277">
        <v>4.43506</v>
      </c>
    </row>
    <row r="146" spans="1:13">
      <c r="A146" s="301">
        <v>137</v>
      </c>
      <c r="B146" s="277" t="s">
        <v>146</v>
      </c>
      <c r="C146" s="277">
        <v>1126.95</v>
      </c>
      <c r="D146" s="279">
        <v>1115.9833333333333</v>
      </c>
      <c r="E146" s="279">
        <v>1096.9666666666667</v>
      </c>
      <c r="F146" s="279">
        <v>1066.9833333333333</v>
      </c>
      <c r="G146" s="279">
        <v>1047.9666666666667</v>
      </c>
      <c r="H146" s="279">
        <v>1145.9666666666667</v>
      </c>
      <c r="I146" s="279">
        <v>1164.9833333333336</v>
      </c>
      <c r="J146" s="279">
        <v>1194.9666666666667</v>
      </c>
      <c r="K146" s="277">
        <v>1135</v>
      </c>
      <c r="L146" s="277">
        <v>1086</v>
      </c>
      <c r="M146" s="277">
        <v>16.80133</v>
      </c>
    </row>
    <row r="147" spans="1:13">
      <c r="A147" s="301">
        <v>138</v>
      </c>
      <c r="B147" s="277" t="s">
        <v>147</v>
      </c>
      <c r="C147" s="277">
        <v>97.7</v>
      </c>
      <c r="D147" s="279">
        <v>97.25</v>
      </c>
      <c r="E147" s="279">
        <v>95.7</v>
      </c>
      <c r="F147" s="279">
        <v>93.7</v>
      </c>
      <c r="G147" s="279">
        <v>92.15</v>
      </c>
      <c r="H147" s="279">
        <v>99.25</v>
      </c>
      <c r="I147" s="279">
        <v>100.80000000000001</v>
      </c>
      <c r="J147" s="279">
        <v>102.8</v>
      </c>
      <c r="K147" s="277">
        <v>98.8</v>
      </c>
      <c r="L147" s="277">
        <v>95.25</v>
      </c>
      <c r="M147" s="277">
        <v>182.15871999999999</v>
      </c>
    </row>
    <row r="148" spans="1:13">
      <c r="A148" s="301">
        <v>139</v>
      </c>
      <c r="B148" s="277" t="s">
        <v>268</v>
      </c>
      <c r="C148" s="277">
        <v>1144.5999999999999</v>
      </c>
      <c r="D148" s="279">
        <v>1142.55</v>
      </c>
      <c r="E148" s="279">
        <v>1125.0999999999999</v>
      </c>
      <c r="F148" s="279">
        <v>1105.5999999999999</v>
      </c>
      <c r="G148" s="279">
        <v>1088.1499999999999</v>
      </c>
      <c r="H148" s="279">
        <v>1162.05</v>
      </c>
      <c r="I148" s="279">
        <v>1179.5000000000002</v>
      </c>
      <c r="J148" s="279">
        <v>1199</v>
      </c>
      <c r="K148" s="277">
        <v>1160</v>
      </c>
      <c r="L148" s="277">
        <v>1123.05</v>
      </c>
      <c r="M148" s="277">
        <v>4.0710800000000003</v>
      </c>
    </row>
    <row r="149" spans="1:13">
      <c r="A149" s="301">
        <v>140</v>
      </c>
      <c r="B149" s="277" t="s">
        <v>149</v>
      </c>
      <c r="C149" s="277">
        <v>1282.4000000000001</v>
      </c>
      <c r="D149" s="279">
        <v>1287.0333333333335</v>
      </c>
      <c r="E149" s="279">
        <v>1262.0666666666671</v>
      </c>
      <c r="F149" s="279">
        <v>1241.7333333333336</v>
      </c>
      <c r="G149" s="279">
        <v>1216.7666666666671</v>
      </c>
      <c r="H149" s="279">
        <v>1307.366666666667</v>
      </c>
      <c r="I149" s="279">
        <v>1332.3333333333337</v>
      </c>
      <c r="J149" s="279">
        <v>1352.666666666667</v>
      </c>
      <c r="K149" s="277">
        <v>1312</v>
      </c>
      <c r="L149" s="277">
        <v>1266.7</v>
      </c>
      <c r="M149" s="277">
        <v>23.07572</v>
      </c>
    </row>
    <row r="150" spans="1:13">
      <c r="A150" s="301">
        <v>141</v>
      </c>
      <c r="B150" s="277" t="s">
        <v>269</v>
      </c>
      <c r="C150" s="277">
        <v>805.85</v>
      </c>
      <c r="D150" s="279">
        <v>807.58333333333337</v>
      </c>
      <c r="E150" s="279">
        <v>790.36666666666679</v>
      </c>
      <c r="F150" s="279">
        <v>774.88333333333344</v>
      </c>
      <c r="G150" s="279">
        <v>757.66666666666686</v>
      </c>
      <c r="H150" s="279">
        <v>823.06666666666672</v>
      </c>
      <c r="I150" s="279">
        <v>840.28333333333319</v>
      </c>
      <c r="J150" s="279">
        <v>855.76666666666665</v>
      </c>
      <c r="K150" s="277">
        <v>824.8</v>
      </c>
      <c r="L150" s="277">
        <v>792.1</v>
      </c>
      <c r="M150" s="277">
        <v>13.41023</v>
      </c>
    </row>
    <row r="151" spans="1:13">
      <c r="A151" s="301">
        <v>142</v>
      </c>
      <c r="B151" s="277" t="s">
        <v>151</v>
      </c>
      <c r="C151" s="277">
        <v>22.7</v>
      </c>
      <c r="D151" s="279">
        <v>22.766666666666666</v>
      </c>
      <c r="E151" s="279">
        <v>22.43333333333333</v>
      </c>
      <c r="F151" s="279">
        <v>22.166666666666664</v>
      </c>
      <c r="G151" s="279">
        <v>21.833333333333329</v>
      </c>
      <c r="H151" s="279">
        <v>23.033333333333331</v>
      </c>
      <c r="I151" s="279">
        <v>23.366666666666667</v>
      </c>
      <c r="J151" s="279">
        <v>23.633333333333333</v>
      </c>
      <c r="K151" s="277">
        <v>23.1</v>
      </c>
      <c r="L151" s="277">
        <v>22.5</v>
      </c>
      <c r="M151" s="277">
        <v>47.676879999999997</v>
      </c>
    </row>
    <row r="152" spans="1:13">
      <c r="A152" s="301">
        <v>143</v>
      </c>
      <c r="B152" s="277" t="s">
        <v>270</v>
      </c>
      <c r="C152" s="277">
        <v>20.149999999999999</v>
      </c>
      <c r="D152" s="279">
        <v>20.183333333333334</v>
      </c>
      <c r="E152" s="279">
        <v>19.966666666666669</v>
      </c>
      <c r="F152" s="279">
        <v>19.783333333333335</v>
      </c>
      <c r="G152" s="279">
        <v>19.56666666666667</v>
      </c>
      <c r="H152" s="279">
        <v>20.366666666666667</v>
      </c>
      <c r="I152" s="279">
        <v>20.583333333333329</v>
      </c>
      <c r="J152" s="279">
        <v>20.766666666666666</v>
      </c>
      <c r="K152" s="277">
        <v>20.399999999999999</v>
      </c>
      <c r="L152" s="277">
        <v>20</v>
      </c>
      <c r="M152" s="277">
        <v>38.7607</v>
      </c>
    </row>
    <row r="153" spans="1:13">
      <c r="A153" s="301">
        <v>144</v>
      </c>
      <c r="B153" s="277" t="s">
        <v>155</v>
      </c>
      <c r="C153" s="277">
        <v>84.45</v>
      </c>
      <c r="D153" s="279">
        <v>84.75</v>
      </c>
      <c r="E153" s="279">
        <v>83.3</v>
      </c>
      <c r="F153" s="279">
        <v>82.149999999999991</v>
      </c>
      <c r="G153" s="279">
        <v>80.699999999999989</v>
      </c>
      <c r="H153" s="279">
        <v>85.9</v>
      </c>
      <c r="I153" s="279">
        <v>87.35</v>
      </c>
      <c r="J153" s="279">
        <v>88.500000000000014</v>
      </c>
      <c r="K153" s="277">
        <v>86.2</v>
      </c>
      <c r="L153" s="277">
        <v>83.6</v>
      </c>
      <c r="M153" s="277">
        <v>53.017180000000003</v>
      </c>
    </row>
    <row r="154" spans="1:13">
      <c r="A154" s="301">
        <v>145</v>
      </c>
      <c r="B154" s="277" t="s">
        <v>156</v>
      </c>
      <c r="C154" s="277">
        <v>85.6</v>
      </c>
      <c r="D154" s="279">
        <v>85.933333333333337</v>
      </c>
      <c r="E154" s="279">
        <v>84.666666666666671</v>
      </c>
      <c r="F154" s="279">
        <v>83.733333333333334</v>
      </c>
      <c r="G154" s="279">
        <v>82.466666666666669</v>
      </c>
      <c r="H154" s="279">
        <v>86.866666666666674</v>
      </c>
      <c r="I154" s="279">
        <v>88.133333333333326</v>
      </c>
      <c r="J154" s="279">
        <v>89.066666666666677</v>
      </c>
      <c r="K154" s="277">
        <v>87.2</v>
      </c>
      <c r="L154" s="277">
        <v>85</v>
      </c>
      <c r="M154" s="277">
        <v>141.58515</v>
      </c>
    </row>
    <row r="155" spans="1:13">
      <c r="A155" s="301">
        <v>146</v>
      </c>
      <c r="B155" s="277" t="s">
        <v>150</v>
      </c>
      <c r="C155" s="277">
        <v>32.700000000000003</v>
      </c>
      <c r="D155" s="279">
        <v>32.81666666666667</v>
      </c>
      <c r="E155" s="279">
        <v>32.38333333333334</v>
      </c>
      <c r="F155" s="279">
        <v>32.06666666666667</v>
      </c>
      <c r="G155" s="279">
        <v>31.63333333333334</v>
      </c>
      <c r="H155" s="279">
        <v>33.13333333333334</v>
      </c>
      <c r="I155" s="279">
        <v>33.566666666666663</v>
      </c>
      <c r="J155" s="279">
        <v>33.88333333333334</v>
      </c>
      <c r="K155" s="277">
        <v>33.25</v>
      </c>
      <c r="L155" s="277">
        <v>32.5</v>
      </c>
      <c r="M155" s="277">
        <v>192.95486</v>
      </c>
    </row>
    <row r="156" spans="1:13">
      <c r="A156" s="301">
        <v>147</v>
      </c>
      <c r="B156" s="277" t="s">
        <v>153</v>
      </c>
      <c r="C156" s="277">
        <v>16524.8</v>
      </c>
      <c r="D156" s="279">
        <v>16491.600000000002</v>
      </c>
      <c r="E156" s="279">
        <v>16383.200000000004</v>
      </c>
      <c r="F156" s="279">
        <v>16241.600000000002</v>
      </c>
      <c r="G156" s="279">
        <v>16133.200000000004</v>
      </c>
      <c r="H156" s="279">
        <v>16633.200000000004</v>
      </c>
      <c r="I156" s="279">
        <v>16741.600000000006</v>
      </c>
      <c r="J156" s="279">
        <v>16883.200000000004</v>
      </c>
      <c r="K156" s="277">
        <v>16600</v>
      </c>
      <c r="L156" s="277">
        <v>16350</v>
      </c>
      <c r="M156" s="277">
        <v>1.1584399999999999</v>
      </c>
    </row>
    <row r="157" spans="1:13">
      <c r="A157" s="301">
        <v>148</v>
      </c>
      <c r="B157" s="277" t="s">
        <v>3162</v>
      </c>
      <c r="C157" s="277">
        <v>263.60000000000002</v>
      </c>
      <c r="D157" s="279">
        <v>265.61666666666662</v>
      </c>
      <c r="E157" s="279">
        <v>259.03333333333325</v>
      </c>
      <c r="F157" s="279">
        <v>254.46666666666664</v>
      </c>
      <c r="G157" s="279">
        <v>247.88333333333327</v>
      </c>
      <c r="H157" s="279">
        <v>270.18333333333322</v>
      </c>
      <c r="I157" s="279">
        <v>276.76666666666659</v>
      </c>
      <c r="J157" s="279">
        <v>281.3333333333332</v>
      </c>
      <c r="K157" s="277">
        <v>272.2</v>
      </c>
      <c r="L157" s="277">
        <v>261.05</v>
      </c>
      <c r="M157" s="277">
        <v>12.728949999999999</v>
      </c>
    </row>
    <row r="158" spans="1:13">
      <c r="A158" s="301">
        <v>149</v>
      </c>
      <c r="B158" s="277" t="s">
        <v>271</v>
      </c>
      <c r="C158" s="277">
        <v>337.1</v>
      </c>
      <c r="D158" s="279">
        <v>340.41666666666669</v>
      </c>
      <c r="E158" s="279">
        <v>327.53333333333336</v>
      </c>
      <c r="F158" s="279">
        <v>317.9666666666667</v>
      </c>
      <c r="G158" s="279">
        <v>305.08333333333337</v>
      </c>
      <c r="H158" s="279">
        <v>349.98333333333335</v>
      </c>
      <c r="I158" s="279">
        <v>362.86666666666667</v>
      </c>
      <c r="J158" s="279">
        <v>372.43333333333334</v>
      </c>
      <c r="K158" s="277">
        <v>353.3</v>
      </c>
      <c r="L158" s="277">
        <v>330.85</v>
      </c>
      <c r="M158" s="277">
        <v>4.0220700000000003</v>
      </c>
    </row>
    <row r="159" spans="1:13">
      <c r="A159" s="301">
        <v>150</v>
      </c>
      <c r="B159" s="277" t="s">
        <v>158</v>
      </c>
      <c r="C159" s="277">
        <v>75.900000000000006</v>
      </c>
      <c r="D159" s="279">
        <v>76.649999999999991</v>
      </c>
      <c r="E159" s="279">
        <v>74.799999999999983</v>
      </c>
      <c r="F159" s="279">
        <v>73.699999999999989</v>
      </c>
      <c r="G159" s="279">
        <v>71.84999999999998</v>
      </c>
      <c r="H159" s="279">
        <v>77.749999999999986</v>
      </c>
      <c r="I159" s="279">
        <v>79.59999999999998</v>
      </c>
      <c r="J159" s="279">
        <v>80.699999999999989</v>
      </c>
      <c r="K159" s="277">
        <v>78.5</v>
      </c>
      <c r="L159" s="277">
        <v>75.55</v>
      </c>
      <c r="M159" s="277">
        <v>118.74518999999999</v>
      </c>
    </row>
    <row r="160" spans="1:13">
      <c r="A160" s="301">
        <v>151</v>
      </c>
      <c r="B160" s="277" t="s">
        <v>157</v>
      </c>
      <c r="C160" s="277">
        <v>94.75</v>
      </c>
      <c r="D160" s="279">
        <v>95.3</v>
      </c>
      <c r="E160" s="279">
        <v>93.949999999999989</v>
      </c>
      <c r="F160" s="279">
        <v>93.149999999999991</v>
      </c>
      <c r="G160" s="279">
        <v>91.799999999999983</v>
      </c>
      <c r="H160" s="279">
        <v>96.1</v>
      </c>
      <c r="I160" s="279">
        <v>97.449999999999989</v>
      </c>
      <c r="J160" s="279">
        <v>98.25</v>
      </c>
      <c r="K160" s="277">
        <v>96.65</v>
      </c>
      <c r="L160" s="277">
        <v>94.5</v>
      </c>
      <c r="M160" s="277">
        <v>6.4336099999999998</v>
      </c>
    </row>
    <row r="161" spans="1:13">
      <c r="A161" s="301">
        <v>152</v>
      </c>
      <c r="B161" s="277" t="s">
        <v>272</v>
      </c>
      <c r="C161" s="277">
        <v>2947.7</v>
      </c>
      <c r="D161" s="279">
        <v>2935.7166666666667</v>
      </c>
      <c r="E161" s="279">
        <v>2891.9833333333336</v>
      </c>
      <c r="F161" s="279">
        <v>2836.2666666666669</v>
      </c>
      <c r="G161" s="279">
        <v>2792.5333333333338</v>
      </c>
      <c r="H161" s="279">
        <v>2991.4333333333334</v>
      </c>
      <c r="I161" s="279">
        <v>3035.1666666666661</v>
      </c>
      <c r="J161" s="279">
        <v>3090.8833333333332</v>
      </c>
      <c r="K161" s="277">
        <v>2979.45</v>
      </c>
      <c r="L161" s="277">
        <v>2880</v>
      </c>
      <c r="M161" s="277">
        <v>0.36466999999999999</v>
      </c>
    </row>
    <row r="162" spans="1:13">
      <c r="A162" s="301">
        <v>153</v>
      </c>
      <c r="B162" s="277" t="s">
        <v>273</v>
      </c>
      <c r="C162" s="277">
        <v>1840.4</v>
      </c>
      <c r="D162" s="279">
        <v>1825.9166666666667</v>
      </c>
      <c r="E162" s="279">
        <v>1784.4333333333334</v>
      </c>
      <c r="F162" s="279">
        <v>1728.4666666666667</v>
      </c>
      <c r="G162" s="279">
        <v>1686.9833333333333</v>
      </c>
      <c r="H162" s="279">
        <v>1881.8833333333334</v>
      </c>
      <c r="I162" s="279">
        <v>1923.3666666666666</v>
      </c>
      <c r="J162" s="279">
        <v>1979.3333333333335</v>
      </c>
      <c r="K162" s="277">
        <v>1867.4</v>
      </c>
      <c r="L162" s="277">
        <v>1769.95</v>
      </c>
      <c r="M162" s="277">
        <v>2.8892199999999999</v>
      </c>
    </row>
    <row r="163" spans="1:13">
      <c r="A163" s="301">
        <v>154</v>
      </c>
      <c r="B163" s="277" t="s">
        <v>274</v>
      </c>
      <c r="C163" s="277">
        <v>209.1</v>
      </c>
      <c r="D163" s="279">
        <v>210.94999999999996</v>
      </c>
      <c r="E163" s="279">
        <v>206.19999999999993</v>
      </c>
      <c r="F163" s="279">
        <v>203.29999999999998</v>
      </c>
      <c r="G163" s="279">
        <v>198.54999999999995</v>
      </c>
      <c r="H163" s="279">
        <v>213.84999999999991</v>
      </c>
      <c r="I163" s="279">
        <v>218.59999999999997</v>
      </c>
      <c r="J163" s="279">
        <v>221.49999999999989</v>
      </c>
      <c r="K163" s="277">
        <v>215.7</v>
      </c>
      <c r="L163" s="277">
        <v>208.05</v>
      </c>
      <c r="M163" s="277">
        <v>2.6013799999999998</v>
      </c>
    </row>
    <row r="164" spans="1:13">
      <c r="A164" s="301">
        <v>155</v>
      </c>
      <c r="B164" s="277" t="s">
        <v>159</v>
      </c>
      <c r="C164" s="277">
        <v>19662.3</v>
      </c>
      <c r="D164" s="279">
        <v>19804.2</v>
      </c>
      <c r="E164" s="279">
        <v>19418.400000000001</v>
      </c>
      <c r="F164" s="279">
        <v>19174.5</v>
      </c>
      <c r="G164" s="279">
        <v>18788.7</v>
      </c>
      <c r="H164" s="279">
        <v>20048.100000000002</v>
      </c>
      <c r="I164" s="279">
        <v>20433.899999999998</v>
      </c>
      <c r="J164" s="279">
        <v>20677.800000000003</v>
      </c>
      <c r="K164" s="277">
        <v>20190</v>
      </c>
      <c r="L164" s="277">
        <v>19560.3</v>
      </c>
      <c r="M164" s="277">
        <v>0.24793000000000001</v>
      </c>
    </row>
    <row r="165" spans="1:13">
      <c r="A165" s="301">
        <v>156</v>
      </c>
      <c r="B165" s="277" t="s">
        <v>161</v>
      </c>
      <c r="C165" s="277">
        <v>249.9</v>
      </c>
      <c r="D165" s="279">
        <v>249.93333333333331</v>
      </c>
      <c r="E165" s="279">
        <v>247.11666666666662</v>
      </c>
      <c r="F165" s="279">
        <v>244.33333333333331</v>
      </c>
      <c r="G165" s="279">
        <v>241.51666666666662</v>
      </c>
      <c r="H165" s="279">
        <v>252.71666666666661</v>
      </c>
      <c r="I165" s="279">
        <v>255.53333333333327</v>
      </c>
      <c r="J165" s="279">
        <v>258.31666666666661</v>
      </c>
      <c r="K165" s="277">
        <v>252.75</v>
      </c>
      <c r="L165" s="277">
        <v>247.15</v>
      </c>
      <c r="M165" s="277">
        <v>30.11975</v>
      </c>
    </row>
    <row r="166" spans="1:13">
      <c r="A166" s="301">
        <v>157</v>
      </c>
      <c r="B166" s="277" t="s">
        <v>275</v>
      </c>
      <c r="C166" s="277">
        <v>4398.25</v>
      </c>
      <c r="D166" s="279">
        <v>4368.416666666667</v>
      </c>
      <c r="E166" s="279">
        <v>4306.8333333333339</v>
      </c>
      <c r="F166" s="279">
        <v>4215.416666666667</v>
      </c>
      <c r="G166" s="279">
        <v>4153.8333333333339</v>
      </c>
      <c r="H166" s="279">
        <v>4459.8333333333339</v>
      </c>
      <c r="I166" s="279">
        <v>4521.4166666666679</v>
      </c>
      <c r="J166" s="279">
        <v>4612.8333333333339</v>
      </c>
      <c r="K166" s="277">
        <v>4430</v>
      </c>
      <c r="L166" s="277">
        <v>4277</v>
      </c>
      <c r="M166" s="277">
        <v>1.0195000000000001</v>
      </c>
    </row>
    <row r="167" spans="1:13">
      <c r="A167" s="301">
        <v>158</v>
      </c>
      <c r="B167" s="277" t="s">
        <v>163</v>
      </c>
      <c r="C167" s="277">
        <v>1345.3</v>
      </c>
      <c r="D167" s="279">
        <v>1351.8333333333333</v>
      </c>
      <c r="E167" s="279">
        <v>1334.5666666666666</v>
      </c>
      <c r="F167" s="279">
        <v>1323.8333333333333</v>
      </c>
      <c r="G167" s="279">
        <v>1306.5666666666666</v>
      </c>
      <c r="H167" s="279">
        <v>1362.5666666666666</v>
      </c>
      <c r="I167" s="279">
        <v>1379.8333333333335</v>
      </c>
      <c r="J167" s="279">
        <v>1390.5666666666666</v>
      </c>
      <c r="K167" s="277">
        <v>1369.1</v>
      </c>
      <c r="L167" s="277">
        <v>1341.1</v>
      </c>
      <c r="M167" s="277">
        <v>6.04305</v>
      </c>
    </row>
    <row r="168" spans="1:13">
      <c r="A168" s="301">
        <v>159</v>
      </c>
      <c r="B168" s="277" t="s">
        <v>160</v>
      </c>
      <c r="C168" s="277">
        <v>1460.75</v>
      </c>
      <c r="D168" s="279">
        <v>1475.5166666666667</v>
      </c>
      <c r="E168" s="279">
        <v>1433.6833333333334</v>
      </c>
      <c r="F168" s="279">
        <v>1406.6166666666668</v>
      </c>
      <c r="G168" s="279">
        <v>1364.7833333333335</v>
      </c>
      <c r="H168" s="279">
        <v>1502.5833333333333</v>
      </c>
      <c r="I168" s="279">
        <v>1544.4166666666667</v>
      </c>
      <c r="J168" s="279">
        <v>1571.4833333333331</v>
      </c>
      <c r="K168" s="277">
        <v>1517.35</v>
      </c>
      <c r="L168" s="277">
        <v>1448.45</v>
      </c>
      <c r="M168" s="277">
        <v>20.54881</v>
      </c>
    </row>
    <row r="169" spans="1:13">
      <c r="A169" s="301">
        <v>160</v>
      </c>
      <c r="B169" s="277" t="s">
        <v>162</v>
      </c>
      <c r="C169" s="277">
        <v>81.05</v>
      </c>
      <c r="D169" s="279">
        <v>81.283333333333346</v>
      </c>
      <c r="E169" s="279">
        <v>80.316666666666691</v>
      </c>
      <c r="F169" s="279">
        <v>79.583333333333343</v>
      </c>
      <c r="G169" s="279">
        <v>78.616666666666688</v>
      </c>
      <c r="H169" s="279">
        <v>82.016666666666694</v>
      </c>
      <c r="I169" s="279">
        <v>82.983333333333363</v>
      </c>
      <c r="J169" s="279">
        <v>83.716666666666697</v>
      </c>
      <c r="K169" s="277">
        <v>82.25</v>
      </c>
      <c r="L169" s="277">
        <v>80.55</v>
      </c>
      <c r="M169" s="277">
        <v>45.680660000000003</v>
      </c>
    </row>
    <row r="170" spans="1:13">
      <c r="A170" s="301">
        <v>161</v>
      </c>
      <c r="B170" s="277" t="s">
        <v>165</v>
      </c>
      <c r="C170" s="277">
        <v>178.55</v>
      </c>
      <c r="D170" s="279">
        <v>177.38333333333333</v>
      </c>
      <c r="E170" s="279">
        <v>175.26666666666665</v>
      </c>
      <c r="F170" s="279">
        <v>171.98333333333332</v>
      </c>
      <c r="G170" s="279">
        <v>169.86666666666665</v>
      </c>
      <c r="H170" s="279">
        <v>180.66666666666666</v>
      </c>
      <c r="I170" s="279">
        <v>182.78333333333333</v>
      </c>
      <c r="J170" s="279">
        <v>186.06666666666666</v>
      </c>
      <c r="K170" s="277">
        <v>179.5</v>
      </c>
      <c r="L170" s="277">
        <v>174.1</v>
      </c>
      <c r="M170" s="277">
        <v>70.318479999999994</v>
      </c>
    </row>
    <row r="171" spans="1:13">
      <c r="A171" s="301">
        <v>162</v>
      </c>
      <c r="B171" s="277" t="s">
        <v>276</v>
      </c>
      <c r="C171" s="277">
        <v>200.4</v>
      </c>
      <c r="D171" s="279">
        <v>199.54999999999998</v>
      </c>
      <c r="E171" s="279">
        <v>195.09999999999997</v>
      </c>
      <c r="F171" s="279">
        <v>189.79999999999998</v>
      </c>
      <c r="G171" s="279">
        <v>185.34999999999997</v>
      </c>
      <c r="H171" s="279">
        <v>204.84999999999997</v>
      </c>
      <c r="I171" s="279">
        <v>209.29999999999995</v>
      </c>
      <c r="J171" s="279">
        <v>214.59999999999997</v>
      </c>
      <c r="K171" s="277">
        <v>204</v>
      </c>
      <c r="L171" s="277">
        <v>194.25</v>
      </c>
      <c r="M171" s="277">
        <v>8.94008</v>
      </c>
    </row>
    <row r="172" spans="1:13">
      <c r="A172" s="301">
        <v>163</v>
      </c>
      <c r="B172" s="277" t="s">
        <v>277</v>
      </c>
      <c r="C172" s="277">
        <v>10381.5</v>
      </c>
      <c r="D172" s="279">
        <v>10352.35</v>
      </c>
      <c r="E172" s="279">
        <v>10254.200000000001</v>
      </c>
      <c r="F172" s="279">
        <v>10126.9</v>
      </c>
      <c r="G172" s="279">
        <v>10028.75</v>
      </c>
      <c r="H172" s="279">
        <v>10479.650000000001</v>
      </c>
      <c r="I172" s="279">
        <v>10577.8</v>
      </c>
      <c r="J172" s="279">
        <v>10705.100000000002</v>
      </c>
      <c r="K172" s="277">
        <v>10450.5</v>
      </c>
      <c r="L172" s="277">
        <v>10225.049999999999</v>
      </c>
      <c r="M172" s="277">
        <v>3.2750000000000001E-2</v>
      </c>
    </row>
    <row r="173" spans="1:13">
      <c r="A173" s="301">
        <v>164</v>
      </c>
      <c r="B173" s="277" t="s">
        <v>164</v>
      </c>
      <c r="C173" s="277">
        <v>32.9</v>
      </c>
      <c r="D173" s="279">
        <v>32.699999999999996</v>
      </c>
      <c r="E173" s="279">
        <v>32.04999999999999</v>
      </c>
      <c r="F173" s="279">
        <v>31.199999999999996</v>
      </c>
      <c r="G173" s="279">
        <v>30.54999999999999</v>
      </c>
      <c r="H173" s="279">
        <v>33.54999999999999</v>
      </c>
      <c r="I173" s="279">
        <v>34.199999999999996</v>
      </c>
      <c r="J173" s="279">
        <v>35.04999999999999</v>
      </c>
      <c r="K173" s="277">
        <v>33.35</v>
      </c>
      <c r="L173" s="277">
        <v>31.85</v>
      </c>
      <c r="M173" s="277">
        <v>364.62844000000001</v>
      </c>
    </row>
    <row r="174" spans="1:13">
      <c r="A174" s="301">
        <v>165</v>
      </c>
      <c r="B174" s="277" t="s">
        <v>278</v>
      </c>
      <c r="C174" s="277">
        <v>362.4</v>
      </c>
      <c r="D174" s="279">
        <v>368.83333333333331</v>
      </c>
      <c r="E174" s="279">
        <v>353.21666666666664</v>
      </c>
      <c r="F174" s="279">
        <v>344.0333333333333</v>
      </c>
      <c r="G174" s="279">
        <v>328.41666666666663</v>
      </c>
      <c r="H174" s="279">
        <v>378.01666666666665</v>
      </c>
      <c r="I174" s="279">
        <v>393.63333333333333</v>
      </c>
      <c r="J174" s="279">
        <v>402.81666666666666</v>
      </c>
      <c r="K174" s="277">
        <v>384.45</v>
      </c>
      <c r="L174" s="277">
        <v>359.65</v>
      </c>
      <c r="M174" s="277">
        <v>10.13687</v>
      </c>
    </row>
    <row r="175" spans="1:13">
      <c r="A175" s="301">
        <v>166</v>
      </c>
      <c r="B175" s="277" t="s">
        <v>168</v>
      </c>
      <c r="C175" s="277">
        <v>162.94999999999999</v>
      </c>
      <c r="D175" s="279">
        <v>164.9</v>
      </c>
      <c r="E175" s="279">
        <v>160.25</v>
      </c>
      <c r="F175" s="279">
        <v>157.54999999999998</v>
      </c>
      <c r="G175" s="279">
        <v>152.89999999999998</v>
      </c>
      <c r="H175" s="279">
        <v>167.60000000000002</v>
      </c>
      <c r="I175" s="279">
        <v>172.25000000000006</v>
      </c>
      <c r="J175" s="279">
        <v>174.95000000000005</v>
      </c>
      <c r="K175" s="277">
        <v>169.55</v>
      </c>
      <c r="L175" s="277">
        <v>162.19999999999999</v>
      </c>
      <c r="M175" s="277">
        <v>177.56168</v>
      </c>
    </row>
    <row r="176" spans="1:13">
      <c r="A176" s="301">
        <v>167</v>
      </c>
      <c r="B176" s="277" t="s">
        <v>169</v>
      </c>
      <c r="C176" s="277">
        <v>100.45</v>
      </c>
      <c r="D176" s="279">
        <v>100.81666666666668</v>
      </c>
      <c r="E176" s="279">
        <v>98.983333333333348</v>
      </c>
      <c r="F176" s="279">
        <v>97.516666666666666</v>
      </c>
      <c r="G176" s="279">
        <v>95.683333333333337</v>
      </c>
      <c r="H176" s="279">
        <v>102.28333333333336</v>
      </c>
      <c r="I176" s="279">
        <v>104.1166666666667</v>
      </c>
      <c r="J176" s="279">
        <v>105.58333333333337</v>
      </c>
      <c r="K176" s="277">
        <v>102.65</v>
      </c>
      <c r="L176" s="277">
        <v>99.35</v>
      </c>
      <c r="M176" s="277">
        <v>52.292850000000001</v>
      </c>
    </row>
    <row r="177" spans="1:13">
      <c r="A177" s="301">
        <v>168</v>
      </c>
      <c r="B177" s="277" t="s">
        <v>279</v>
      </c>
      <c r="C177" s="277">
        <v>442</v>
      </c>
      <c r="D177" s="279">
        <v>449</v>
      </c>
      <c r="E177" s="279">
        <v>434</v>
      </c>
      <c r="F177" s="279">
        <v>426</v>
      </c>
      <c r="G177" s="279">
        <v>411</v>
      </c>
      <c r="H177" s="279">
        <v>457</v>
      </c>
      <c r="I177" s="279">
        <v>472</v>
      </c>
      <c r="J177" s="279">
        <v>480</v>
      </c>
      <c r="K177" s="277">
        <v>464</v>
      </c>
      <c r="L177" s="277">
        <v>441</v>
      </c>
      <c r="M177" s="277">
        <v>1.61422</v>
      </c>
    </row>
    <row r="178" spans="1:13">
      <c r="A178" s="301">
        <v>169</v>
      </c>
      <c r="B178" s="277" t="s">
        <v>170</v>
      </c>
      <c r="C178" s="277">
        <v>2009</v>
      </c>
      <c r="D178" s="279">
        <v>2023.0333333333335</v>
      </c>
      <c r="E178" s="279">
        <v>1989.0666666666671</v>
      </c>
      <c r="F178" s="279">
        <v>1969.1333333333334</v>
      </c>
      <c r="G178" s="279">
        <v>1935.166666666667</v>
      </c>
      <c r="H178" s="279">
        <v>2042.9666666666672</v>
      </c>
      <c r="I178" s="279">
        <v>2076.9333333333338</v>
      </c>
      <c r="J178" s="279">
        <v>2096.8666666666672</v>
      </c>
      <c r="K178" s="277">
        <v>2057</v>
      </c>
      <c r="L178" s="277">
        <v>2003.1</v>
      </c>
      <c r="M178" s="277">
        <v>215.60137</v>
      </c>
    </row>
    <row r="179" spans="1:13">
      <c r="A179" s="301">
        <v>170</v>
      </c>
      <c r="B179" s="277" t="s">
        <v>280</v>
      </c>
      <c r="C179" s="277">
        <v>875.1</v>
      </c>
      <c r="D179" s="279">
        <v>886.23333333333323</v>
      </c>
      <c r="E179" s="279">
        <v>861.46666666666647</v>
      </c>
      <c r="F179" s="279">
        <v>847.83333333333326</v>
      </c>
      <c r="G179" s="279">
        <v>823.06666666666649</v>
      </c>
      <c r="H179" s="279">
        <v>899.86666666666645</v>
      </c>
      <c r="I179" s="279">
        <v>924.6333333333331</v>
      </c>
      <c r="J179" s="279">
        <v>938.26666666666642</v>
      </c>
      <c r="K179" s="277">
        <v>911</v>
      </c>
      <c r="L179" s="277">
        <v>872.6</v>
      </c>
      <c r="M179" s="277">
        <v>12.91032</v>
      </c>
    </row>
    <row r="180" spans="1:13">
      <c r="A180" s="301">
        <v>171</v>
      </c>
      <c r="B180" s="277" t="s">
        <v>175</v>
      </c>
      <c r="C180" s="277">
        <v>3833.4</v>
      </c>
      <c r="D180" s="279">
        <v>3832.4</v>
      </c>
      <c r="E180" s="279">
        <v>3786</v>
      </c>
      <c r="F180" s="279">
        <v>3738.6</v>
      </c>
      <c r="G180" s="279">
        <v>3692.2</v>
      </c>
      <c r="H180" s="279">
        <v>3879.8</v>
      </c>
      <c r="I180" s="279">
        <v>3926.2000000000007</v>
      </c>
      <c r="J180" s="279">
        <v>3973.6000000000004</v>
      </c>
      <c r="K180" s="277">
        <v>3878.8</v>
      </c>
      <c r="L180" s="277">
        <v>3785</v>
      </c>
      <c r="M180" s="277">
        <v>2.2866</v>
      </c>
    </row>
    <row r="181" spans="1:13">
      <c r="A181" s="301">
        <v>172</v>
      </c>
      <c r="B181" s="277" t="s">
        <v>173</v>
      </c>
      <c r="C181" s="277">
        <v>21747.25</v>
      </c>
      <c r="D181" s="279">
        <v>21700.433333333334</v>
      </c>
      <c r="E181" s="279">
        <v>21536.816666666669</v>
      </c>
      <c r="F181" s="279">
        <v>21326.383333333335</v>
      </c>
      <c r="G181" s="279">
        <v>21162.76666666667</v>
      </c>
      <c r="H181" s="279">
        <v>21910.866666666669</v>
      </c>
      <c r="I181" s="279">
        <v>22074.483333333337</v>
      </c>
      <c r="J181" s="279">
        <v>22284.916666666668</v>
      </c>
      <c r="K181" s="277">
        <v>21864.05</v>
      </c>
      <c r="L181" s="277">
        <v>21490</v>
      </c>
      <c r="M181" s="277">
        <v>0.29526999999999998</v>
      </c>
    </row>
    <row r="182" spans="1:13">
      <c r="A182" s="301">
        <v>173</v>
      </c>
      <c r="B182" s="277" t="s">
        <v>176</v>
      </c>
      <c r="C182" s="277">
        <v>671</v>
      </c>
      <c r="D182" s="279">
        <v>681.33333333333337</v>
      </c>
      <c r="E182" s="279">
        <v>658.16666666666674</v>
      </c>
      <c r="F182" s="279">
        <v>645.33333333333337</v>
      </c>
      <c r="G182" s="279">
        <v>622.16666666666674</v>
      </c>
      <c r="H182" s="279">
        <v>694.16666666666674</v>
      </c>
      <c r="I182" s="279">
        <v>717.33333333333348</v>
      </c>
      <c r="J182" s="279">
        <v>730.16666666666674</v>
      </c>
      <c r="K182" s="277">
        <v>704.5</v>
      </c>
      <c r="L182" s="277">
        <v>668.5</v>
      </c>
      <c r="M182" s="277">
        <v>31.998570000000001</v>
      </c>
    </row>
    <row r="183" spans="1:13">
      <c r="A183" s="301">
        <v>174</v>
      </c>
      <c r="B183" s="277" t="s">
        <v>174</v>
      </c>
      <c r="C183" s="277">
        <v>1149.6500000000001</v>
      </c>
      <c r="D183" s="279">
        <v>1156.4166666666667</v>
      </c>
      <c r="E183" s="279">
        <v>1139.2333333333336</v>
      </c>
      <c r="F183" s="279">
        <v>1128.8166666666668</v>
      </c>
      <c r="G183" s="279">
        <v>1111.6333333333337</v>
      </c>
      <c r="H183" s="279">
        <v>1166.8333333333335</v>
      </c>
      <c r="I183" s="279">
        <v>1184.0166666666664</v>
      </c>
      <c r="J183" s="279">
        <v>1194.4333333333334</v>
      </c>
      <c r="K183" s="277">
        <v>1173.5999999999999</v>
      </c>
      <c r="L183" s="277">
        <v>1146</v>
      </c>
      <c r="M183" s="277">
        <v>6.2571000000000003</v>
      </c>
    </row>
    <row r="184" spans="1:13">
      <c r="A184" s="301">
        <v>175</v>
      </c>
      <c r="B184" s="277" t="s">
        <v>172</v>
      </c>
      <c r="C184" s="277">
        <v>192.25</v>
      </c>
      <c r="D184" s="279">
        <v>192.30000000000004</v>
      </c>
      <c r="E184" s="279">
        <v>190.00000000000009</v>
      </c>
      <c r="F184" s="279">
        <v>187.75000000000006</v>
      </c>
      <c r="G184" s="279">
        <v>185.4500000000001</v>
      </c>
      <c r="H184" s="279">
        <v>194.55000000000007</v>
      </c>
      <c r="I184" s="279">
        <v>196.85000000000002</v>
      </c>
      <c r="J184" s="279">
        <v>199.10000000000005</v>
      </c>
      <c r="K184" s="277">
        <v>194.6</v>
      </c>
      <c r="L184" s="277">
        <v>190.05</v>
      </c>
      <c r="M184" s="277">
        <v>724.57669999999996</v>
      </c>
    </row>
    <row r="185" spans="1:13">
      <c r="A185" s="301">
        <v>176</v>
      </c>
      <c r="B185" s="277" t="s">
        <v>171</v>
      </c>
      <c r="C185" s="277">
        <v>34.35</v>
      </c>
      <c r="D185" s="279">
        <v>34.233333333333327</v>
      </c>
      <c r="E185" s="279">
        <v>33.716666666666654</v>
      </c>
      <c r="F185" s="279">
        <v>33.083333333333329</v>
      </c>
      <c r="G185" s="279">
        <v>32.566666666666656</v>
      </c>
      <c r="H185" s="279">
        <v>34.866666666666653</v>
      </c>
      <c r="I185" s="279">
        <v>35.383333333333319</v>
      </c>
      <c r="J185" s="279">
        <v>36.016666666666652</v>
      </c>
      <c r="K185" s="277">
        <v>34.75</v>
      </c>
      <c r="L185" s="277">
        <v>33.6</v>
      </c>
      <c r="M185" s="277">
        <v>291.60597000000001</v>
      </c>
    </row>
    <row r="186" spans="1:13">
      <c r="A186" s="301">
        <v>177</v>
      </c>
      <c r="B186" s="277" t="s">
        <v>281</v>
      </c>
      <c r="C186" s="277">
        <v>116.3</v>
      </c>
      <c r="D186" s="279">
        <v>117.86666666666667</v>
      </c>
      <c r="E186" s="279">
        <v>113.93333333333335</v>
      </c>
      <c r="F186" s="279">
        <v>111.56666666666668</v>
      </c>
      <c r="G186" s="279">
        <v>107.63333333333335</v>
      </c>
      <c r="H186" s="279">
        <v>120.23333333333335</v>
      </c>
      <c r="I186" s="279">
        <v>124.16666666666669</v>
      </c>
      <c r="J186" s="279">
        <v>126.53333333333335</v>
      </c>
      <c r="K186" s="277">
        <v>121.8</v>
      </c>
      <c r="L186" s="277">
        <v>115.5</v>
      </c>
      <c r="M186" s="277">
        <v>14.95415</v>
      </c>
    </row>
    <row r="187" spans="1:13">
      <c r="A187" s="301">
        <v>178</v>
      </c>
      <c r="B187" s="277" t="s">
        <v>178</v>
      </c>
      <c r="C187" s="277">
        <v>519.4</v>
      </c>
      <c r="D187" s="279">
        <v>525.46666666666658</v>
      </c>
      <c r="E187" s="279">
        <v>510.73333333333312</v>
      </c>
      <c r="F187" s="279">
        <v>502.06666666666649</v>
      </c>
      <c r="G187" s="279">
        <v>487.33333333333303</v>
      </c>
      <c r="H187" s="279">
        <v>534.13333333333321</v>
      </c>
      <c r="I187" s="279">
        <v>548.86666666666656</v>
      </c>
      <c r="J187" s="279">
        <v>557.5333333333333</v>
      </c>
      <c r="K187" s="277">
        <v>540.20000000000005</v>
      </c>
      <c r="L187" s="277">
        <v>516.79999999999995</v>
      </c>
      <c r="M187" s="277">
        <v>253.48259999999999</v>
      </c>
    </row>
    <row r="188" spans="1:13">
      <c r="A188" s="301">
        <v>179</v>
      </c>
      <c r="B188" s="277" t="s">
        <v>179</v>
      </c>
      <c r="C188" s="277">
        <v>385.45</v>
      </c>
      <c r="D188" s="279">
        <v>388.01666666666665</v>
      </c>
      <c r="E188" s="279">
        <v>380.83333333333331</v>
      </c>
      <c r="F188" s="279">
        <v>376.21666666666664</v>
      </c>
      <c r="G188" s="279">
        <v>369.0333333333333</v>
      </c>
      <c r="H188" s="279">
        <v>392.63333333333333</v>
      </c>
      <c r="I188" s="279">
        <v>399.81666666666672</v>
      </c>
      <c r="J188" s="279">
        <v>404.43333333333334</v>
      </c>
      <c r="K188" s="277">
        <v>395.2</v>
      </c>
      <c r="L188" s="277">
        <v>383.4</v>
      </c>
      <c r="M188" s="277">
        <v>12.31509</v>
      </c>
    </row>
    <row r="189" spans="1:13">
      <c r="A189" s="301">
        <v>180</v>
      </c>
      <c r="B189" s="277" t="s">
        <v>282</v>
      </c>
      <c r="C189" s="277">
        <v>478.3</v>
      </c>
      <c r="D189" s="279">
        <v>485.86666666666662</v>
      </c>
      <c r="E189" s="279">
        <v>467.73333333333323</v>
      </c>
      <c r="F189" s="279">
        <v>457.16666666666663</v>
      </c>
      <c r="G189" s="279">
        <v>439.03333333333325</v>
      </c>
      <c r="H189" s="279">
        <v>496.43333333333322</v>
      </c>
      <c r="I189" s="279">
        <v>514.56666666666661</v>
      </c>
      <c r="J189" s="279">
        <v>525.13333333333321</v>
      </c>
      <c r="K189" s="277">
        <v>504</v>
      </c>
      <c r="L189" s="277">
        <v>475.3</v>
      </c>
      <c r="M189" s="277">
        <v>9.3116500000000002</v>
      </c>
    </row>
    <row r="190" spans="1:13">
      <c r="A190" s="301">
        <v>181</v>
      </c>
      <c r="B190" s="277" t="s">
        <v>192</v>
      </c>
      <c r="C190" s="277">
        <v>396.2</v>
      </c>
      <c r="D190" s="279">
        <v>394.46666666666664</v>
      </c>
      <c r="E190" s="279">
        <v>389.7833333333333</v>
      </c>
      <c r="F190" s="279">
        <v>383.36666666666667</v>
      </c>
      <c r="G190" s="279">
        <v>378.68333333333334</v>
      </c>
      <c r="H190" s="279">
        <v>400.88333333333327</v>
      </c>
      <c r="I190" s="279">
        <v>405.56666666666655</v>
      </c>
      <c r="J190" s="279">
        <v>411.98333333333323</v>
      </c>
      <c r="K190" s="277">
        <v>399.15</v>
      </c>
      <c r="L190" s="277">
        <v>388.05</v>
      </c>
      <c r="M190" s="277">
        <v>41.242849999999997</v>
      </c>
    </row>
    <row r="191" spans="1:13">
      <c r="A191" s="301">
        <v>182</v>
      </c>
      <c r="B191" s="277" t="s">
        <v>187</v>
      </c>
      <c r="C191" s="277">
        <v>2254.15</v>
      </c>
      <c r="D191" s="279">
        <v>2262.9</v>
      </c>
      <c r="E191" s="279">
        <v>2221.9500000000003</v>
      </c>
      <c r="F191" s="279">
        <v>2189.75</v>
      </c>
      <c r="G191" s="279">
        <v>2148.8000000000002</v>
      </c>
      <c r="H191" s="279">
        <v>2295.1000000000004</v>
      </c>
      <c r="I191" s="279">
        <v>2336.0500000000002</v>
      </c>
      <c r="J191" s="279">
        <v>2368.2500000000005</v>
      </c>
      <c r="K191" s="277">
        <v>2303.85</v>
      </c>
      <c r="L191" s="277">
        <v>2230.6999999999998</v>
      </c>
      <c r="M191" s="277">
        <v>40.124450000000003</v>
      </c>
    </row>
    <row r="192" spans="1:13">
      <c r="A192" s="301">
        <v>183</v>
      </c>
      <c r="B192" s="277" t="s">
        <v>3465</v>
      </c>
      <c r="C192" s="277">
        <v>434.1</v>
      </c>
      <c r="D192" s="279">
        <v>433.93333333333334</v>
      </c>
      <c r="E192" s="279">
        <v>427.86666666666667</v>
      </c>
      <c r="F192" s="279">
        <v>421.63333333333333</v>
      </c>
      <c r="G192" s="279">
        <v>415.56666666666666</v>
      </c>
      <c r="H192" s="279">
        <v>440.16666666666669</v>
      </c>
      <c r="I192" s="279">
        <v>446.23333333333341</v>
      </c>
      <c r="J192" s="279">
        <v>452.4666666666667</v>
      </c>
      <c r="K192" s="277">
        <v>440</v>
      </c>
      <c r="L192" s="277">
        <v>427.7</v>
      </c>
      <c r="M192" s="277">
        <v>29.172930000000001</v>
      </c>
    </row>
    <row r="193" spans="1:13">
      <c r="A193" s="301">
        <v>184</v>
      </c>
      <c r="B193" s="277" t="s">
        <v>184</v>
      </c>
      <c r="C193" s="277">
        <v>39.799999999999997</v>
      </c>
      <c r="D193" s="279">
        <v>39.266666666666666</v>
      </c>
      <c r="E193" s="279">
        <v>37.783333333333331</v>
      </c>
      <c r="F193" s="279">
        <v>35.766666666666666</v>
      </c>
      <c r="G193" s="279">
        <v>34.283333333333331</v>
      </c>
      <c r="H193" s="279">
        <v>41.283333333333331</v>
      </c>
      <c r="I193" s="279">
        <v>42.766666666666666</v>
      </c>
      <c r="J193" s="279">
        <v>44.783333333333331</v>
      </c>
      <c r="K193" s="277">
        <v>40.75</v>
      </c>
      <c r="L193" s="277">
        <v>37.25</v>
      </c>
      <c r="M193" s="277">
        <v>228.08905999999999</v>
      </c>
    </row>
    <row r="194" spans="1:13">
      <c r="A194" s="301">
        <v>185</v>
      </c>
      <c r="B194" s="277" t="s">
        <v>183</v>
      </c>
      <c r="C194" s="277">
        <v>113.05</v>
      </c>
      <c r="D194" s="279">
        <v>110.11666666666667</v>
      </c>
      <c r="E194" s="279">
        <v>105.83333333333334</v>
      </c>
      <c r="F194" s="279">
        <v>98.616666666666674</v>
      </c>
      <c r="G194" s="279">
        <v>94.333333333333343</v>
      </c>
      <c r="H194" s="279">
        <v>117.33333333333334</v>
      </c>
      <c r="I194" s="279">
        <v>121.61666666666667</v>
      </c>
      <c r="J194" s="279">
        <v>128.83333333333334</v>
      </c>
      <c r="K194" s="277">
        <v>114.4</v>
      </c>
      <c r="L194" s="277">
        <v>102.9</v>
      </c>
      <c r="M194" s="277">
        <v>1947.6584700000001</v>
      </c>
    </row>
    <row r="195" spans="1:13">
      <c r="A195" s="301">
        <v>186</v>
      </c>
      <c r="B195" s="277" t="s">
        <v>185</v>
      </c>
      <c r="C195" s="277">
        <v>48.75</v>
      </c>
      <c r="D195" s="279">
        <v>48.866666666666667</v>
      </c>
      <c r="E195" s="279">
        <v>48.233333333333334</v>
      </c>
      <c r="F195" s="279">
        <v>47.716666666666669</v>
      </c>
      <c r="G195" s="279">
        <v>47.083333333333336</v>
      </c>
      <c r="H195" s="279">
        <v>49.383333333333333</v>
      </c>
      <c r="I195" s="279">
        <v>50.016666666666673</v>
      </c>
      <c r="J195" s="279">
        <v>50.533333333333331</v>
      </c>
      <c r="K195" s="277">
        <v>49.5</v>
      </c>
      <c r="L195" s="277">
        <v>48.35</v>
      </c>
      <c r="M195" s="277">
        <v>105.60742999999999</v>
      </c>
    </row>
    <row r="196" spans="1:13">
      <c r="A196" s="301">
        <v>187</v>
      </c>
      <c r="B196" s="277" t="s">
        <v>186</v>
      </c>
      <c r="C196" s="277">
        <v>373.5</v>
      </c>
      <c r="D196" s="279">
        <v>370.8</v>
      </c>
      <c r="E196" s="279">
        <v>364.75</v>
      </c>
      <c r="F196" s="279">
        <v>356</v>
      </c>
      <c r="G196" s="279">
        <v>349.95</v>
      </c>
      <c r="H196" s="279">
        <v>379.55</v>
      </c>
      <c r="I196" s="279">
        <v>385.60000000000008</v>
      </c>
      <c r="J196" s="279">
        <v>394.35</v>
      </c>
      <c r="K196" s="277">
        <v>376.85</v>
      </c>
      <c r="L196" s="277">
        <v>362.05</v>
      </c>
      <c r="M196" s="277">
        <v>111.37571</v>
      </c>
    </row>
    <row r="197" spans="1:13">
      <c r="A197" s="301">
        <v>188</v>
      </c>
      <c r="B197" s="268" t="s">
        <v>188</v>
      </c>
      <c r="C197" s="268">
        <v>673.6</v>
      </c>
      <c r="D197" s="308">
        <v>676.7</v>
      </c>
      <c r="E197" s="308">
        <v>666.45</v>
      </c>
      <c r="F197" s="308">
        <v>659.3</v>
      </c>
      <c r="G197" s="308">
        <v>649.04999999999995</v>
      </c>
      <c r="H197" s="308">
        <v>683.85000000000014</v>
      </c>
      <c r="I197" s="308">
        <v>694.10000000000014</v>
      </c>
      <c r="J197" s="308">
        <v>701.25000000000023</v>
      </c>
      <c r="K197" s="268">
        <v>686.95</v>
      </c>
      <c r="L197" s="268">
        <v>669.55</v>
      </c>
      <c r="M197" s="268">
        <v>30.929970000000001</v>
      </c>
    </row>
    <row r="198" spans="1:13">
      <c r="A198" s="301">
        <v>189</v>
      </c>
      <c r="B198" s="268" t="s">
        <v>283</v>
      </c>
      <c r="C198" s="268">
        <v>111.6</v>
      </c>
      <c r="D198" s="308">
        <v>112.2</v>
      </c>
      <c r="E198" s="308">
        <v>110.5</v>
      </c>
      <c r="F198" s="308">
        <v>109.39999999999999</v>
      </c>
      <c r="G198" s="308">
        <v>107.69999999999999</v>
      </c>
      <c r="H198" s="308">
        <v>113.30000000000001</v>
      </c>
      <c r="I198" s="308">
        <v>115.00000000000003</v>
      </c>
      <c r="J198" s="308">
        <v>116.10000000000002</v>
      </c>
      <c r="K198" s="268">
        <v>113.9</v>
      </c>
      <c r="L198" s="268">
        <v>111.1</v>
      </c>
      <c r="M198" s="268">
        <v>7.0206099999999996</v>
      </c>
    </row>
    <row r="199" spans="1:13">
      <c r="A199" s="301">
        <v>190</v>
      </c>
      <c r="B199" s="268" t="s">
        <v>167</v>
      </c>
      <c r="C199" s="268">
        <v>676</v>
      </c>
      <c r="D199" s="308">
        <v>682.19999999999993</v>
      </c>
      <c r="E199" s="308">
        <v>667.94999999999982</v>
      </c>
      <c r="F199" s="308">
        <v>659.89999999999986</v>
      </c>
      <c r="G199" s="308">
        <v>645.64999999999975</v>
      </c>
      <c r="H199" s="308">
        <v>690.24999999999989</v>
      </c>
      <c r="I199" s="308">
        <v>704.50000000000011</v>
      </c>
      <c r="J199" s="308">
        <v>712.55</v>
      </c>
      <c r="K199" s="268">
        <v>696.45</v>
      </c>
      <c r="L199" s="268">
        <v>674.15</v>
      </c>
      <c r="M199" s="268">
        <v>7.9082499999999998</v>
      </c>
    </row>
    <row r="200" spans="1:13">
      <c r="A200" s="301">
        <v>191</v>
      </c>
      <c r="B200" s="268" t="s">
        <v>189</v>
      </c>
      <c r="C200" s="268">
        <v>1077.3499999999999</v>
      </c>
      <c r="D200" s="308">
        <v>1071.6666666666667</v>
      </c>
      <c r="E200" s="308">
        <v>1048.6833333333334</v>
      </c>
      <c r="F200" s="308">
        <v>1020.0166666666667</v>
      </c>
      <c r="G200" s="308">
        <v>997.0333333333333</v>
      </c>
      <c r="H200" s="308">
        <v>1100.3333333333335</v>
      </c>
      <c r="I200" s="308">
        <v>1123.3166666666666</v>
      </c>
      <c r="J200" s="308">
        <v>1151.9833333333336</v>
      </c>
      <c r="K200" s="268">
        <v>1094.6500000000001</v>
      </c>
      <c r="L200" s="268">
        <v>1043</v>
      </c>
      <c r="M200" s="268">
        <v>76.466530000000006</v>
      </c>
    </row>
    <row r="201" spans="1:13">
      <c r="A201" s="301">
        <v>192</v>
      </c>
      <c r="B201" s="268" t="s">
        <v>190</v>
      </c>
      <c r="C201" s="268">
        <v>2727.95</v>
      </c>
      <c r="D201" s="308">
        <v>2717.2999999999997</v>
      </c>
      <c r="E201" s="308">
        <v>2660.6499999999996</v>
      </c>
      <c r="F201" s="308">
        <v>2593.35</v>
      </c>
      <c r="G201" s="308">
        <v>2536.6999999999998</v>
      </c>
      <c r="H201" s="308">
        <v>2784.5999999999995</v>
      </c>
      <c r="I201" s="308">
        <v>2841.25</v>
      </c>
      <c r="J201" s="308">
        <v>2908.5499999999993</v>
      </c>
      <c r="K201" s="268">
        <v>2773.95</v>
      </c>
      <c r="L201" s="268">
        <v>2650</v>
      </c>
      <c r="M201" s="268">
        <v>21.393650000000001</v>
      </c>
    </row>
    <row r="202" spans="1:13">
      <c r="A202" s="301">
        <v>193</v>
      </c>
      <c r="B202" s="268" t="s">
        <v>191</v>
      </c>
      <c r="C202" s="268">
        <v>327.95</v>
      </c>
      <c r="D202" s="308">
        <v>330.71666666666664</v>
      </c>
      <c r="E202" s="308">
        <v>323.5333333333333</v>
      </c>
      <c r="F202" s="308">
        <v>319.11666666666667</v>
      </c>
      <c r="G202" s="308">
        <v>311.93333333333334</v>
      </c>
      <c r="H202" s="308">
        <v>335.13333333333327</v>
      </c>
      <c r="I202" s="308">
        <v>342.31666666666655</v>
      </c>
      <c r="J202" s="308">
        <v>346.73333333333323</v>
      </c>
      <c r="K202" s="268">
        <v>337.9</v>
      </c>
      <c r="L202" s="268">
        <v>326.3</v>
      </c>
      <c r="M202" s="268">
        <v>19.653960000000001</v>
      </c>
    </row>
    <row r="203" spans="1:13">
      <c r="A203" s="301">
        <v>194</v>
      </c>
      <c r="B203" s="268" t="s">
        <v>197</v>
      </c>
      <c r="C203" s="268">
        <v>452.15</v>
      </c>
      <c r="D203" s="308">
        <v>460.75</v>
      </c>
      <c r="E203" s="308">
        <v>436.6</v>
      </c>
      <c r="F203" s="308">
        <v>421.05</v>
      </c>
      <c r="G203" s="308">
        <v>396.90000000000003</v>
      </c>
      <c r="H203" s="308">
        <v>476.3</v>
      </c>
      <c r="I203" s="308">
        <v>500.45</v>
      </c>
      <c r="J203" s="308">
        <v>516</v>
      </c>
      <c r="K203" s="268">
        <v>484.9</v>
      </c>
      <c r="L203" s="268">
        <v>445.2</v>
      </c>
      <c r="M203" s="268">
        <v>144.44377</v>
      </c>
    </row>
    <row r="204" spans="1:13">
      <c r="A204" s="301">
        <v>195</v>
      </c>
      <c r="B204" s="268" t="s">
        <v>195</v>
      </c>
      <c r="C204" s="268">
        <v>4045.55</v>
      </c>
      <c r="D204" s="308">
        <v>4076.0499999999997</v>
      </c>
      <c r="E204" s="308">
        <v>3997.0999999999995</v>
      </c>
      <c r="F204" s="308">
        <v>3948.6499999999996</v>
      </c>
      <c r="G204" s="308">
        <v>3869.6999999999994</v>
      </c>
      <c r="H204" s="308">
        <v>4124.5</v>
      </c>
      <c r="I204" s="308">
        <v>4203.4499999999989</v>
      </c>
      <c r="J204" s="308">
        <v>4251.8999999999996</v>
      </c>
      <c r="K204" s="268">
        <v>4155</v>
      </c>
      <c r="L204" s="268">
        <v>4027.6</v>
      </c>
      <c r="M204" s="268">
        <v>4.9018199999999998</v>
      </c>
    </row>
    <row r="205" spans="1:13">
      <c r="A205" s="301">
        <v>196</v>
      </c>
      <c r="B205" s="268" t="s">
        <v>196</v>
      </c>
      <c r="C205" s="268">
        <v>29.05</v>
      </c>
      <c r="D205" s="308">
        <v>29.116666666666664</v>
      </c>
      <c r="E205" s="308">
        <v>28.833333333333329</v>
      </c>
      <c r="F205" s="308">
        <v>28.616666666666664</v>
      </c>
      <c r="G205" s="308">
        <v>28.333333333333329</v>
      </c>
      <c r="H205" s="308">
        <v>29.333333333333329</v>
      </c>
      <c r="I205" s="308">
        <v>29.616666666666667</v>
      </c>
      <c r="J205" s="308">
        <v>29.833333333333329</v>
      </c>
      <c r="K205" s="268">
        <v>29.4</v>
      </c>
      <c r="L205" s="268">
        <v>28.9</v>
      </c>
      <c r="M205" s="268">
        <v>25.209140000000001</v>
      </c>
    </row>
    <row r="206" spans="1:13">
      <c r="A206" s="301">
        <v>197</v>
      </c>
      <c r="B206" s="268" t="s">
        <v>193</v>
      </c>
      <c r="C206" s="268">
        <v>946.2</v>
      </c>
      <c r="D206" s="308">
        <v>952.0333333333333</v>
      </c>
      <c r="E206" s="308">
        <v>937.16666666666663</v>
      </c>
      <c r="F206" s="308">
        <v>928.13333333333333</v>
      </c>
      <c r="G206" s="308">
        <v>913.26666666666665</v>
      </c>
      <c r="H206" s="308">
        <v>961.06666666666661</v>
      </c>
      <c r="I206" s="308">
        <v>975.93333333333339</v>
      </c>
      <c r="J206" s="308">
        <v>984.96666666666658</v>
      </c>
      <c r="K206" s="268">
        <v>966.9</v>
      </c>
      <c r="L206" s="268">
        <v>943</v>
      </c>
      <c r="M206" s="268">
        <v>2.1798199999999999</v>
      </c>
    </row>
    <row r="207" spans="1:13">
      <c r="A207" s="301">
        <v>198</v>
      </c>
      <c r="B207" s="268" t="s">
        <v>143</v>
      </c>
      <c r="C207" s="268">
        <v>574</v>
      </c>
      <c r="D207" s="308">
        <v>576.98333333333323</v>
      </c>
      <c r="E207" s="308">
        <v>569.11666666666645</v>
      </c>
      <c r="F207" s="308">
        <v>564.23333333333323</v>
      </c>
      <c r="G207" s="308">
        <v>556.36666666666645</v>
      </c>
      <c r="H207" s="308">
        <v>581.86666666666645</v>
      </c>
      <c r="I207" s="308">
        <v>589.73333333333323</v>
      </c>
      <c r="J207" s="308">
        <v>594.61666666666645</v>
      </c>
      <c r="K207" s="268">
        <v>584.85</v>
      </c>
      <c r="L207" s="268">
        <v>572.1</v>
      </c>
      <c r="M207" s="268">
        <v>11.55921</v>
      </c>
    </row>
    <row r="208" spans="1:13">
      <c r="A208" s="301">
        <v>199</v>
      </c>
      <c r="B208" s="268" t="s">
        <v>284</v>
      </c>
      <c r="C208" s="268">
        <v>161.94999999999999</v>
      </c>
      <c r="D208" s="308">
        <v>162.26666666666665</v>
      </c>
      <c r="E208" s="308">
        <v>161.18333333333331</v>
      </c>
      <c r="F208" s="308">
        <v>160.41666666666666</v>
      </c>
      <c r="G208" s="308">
        <v>159.33333333333331</v>
      </c>
      <c r="H208" s="308">
        <v>163.0333333333333</v>
      </c>
      <c r="I208" s="308">
        <v>164.11666666666667</v>
      </c>
      <c r="J208" s="308">
        <v>164.8833333333333</v>
      </c>
      <c r="K208" s="268">
        <v>163.35</v>
      </c>
      <c r="L208" s="268">
        <v>161.5</v>
      </c>
      <c r="M208" s="268">
        <v>1.7540199999999999</v>
      </c>
    </row>
    <row r="209" spans="1:13">
      <c r="A209" s="301">
        <v>200</v>
      </c>
      <c r="B209" s="268" t="s">
        <v>285</v>
      </c>
      <c r="C209" s="268">
        <v>198.45</v>
      </c>
      <c r="D209" s="308">
        <v>198.75</v>
      </c>
      <c r="E209" s="308">
        <v>194.7</v>
      </c>
      <c r="F209" s="308">
        <v>190.95</v>
      </c>
      <c r="G209" s="308">
        <v>186.89999999999998</v>
      </c>
      <c r="H209" s="308">
        <v>202.5</v>
      </c>
      <c r="I209" s="308">
        <v>206.55</v>
      </c>
      <c r="J209" s="308">
        <v>210.3</v>
      </c>
      <c r="K209" s="268">
        <v>202.8</v>
      </c>
      <c r="L209" s="268">
        <v>195</v>
      </c>
      <c r="M209" s="268">
        <v>1.4431400000000001</v>
      </c>
    </row>
    <row r="210" spans="1:13">
      <c r="A210" s="301">
        <v>201</v>
      </c>
      <c r="B210" s="268" t="s">
        <v>563</v>
      </c>
      <c r="C210" s="268">
        <v>683.8</v>
      </c>
      <c r="D210" s="308">
        <v>691.80000000000007</v>
      </c>
      <c r="E210" s="308">
        <v>672.00000000000011</v>
      </c>
      <c r="F210" s="308">
        <v>660.2</v>
      </c>
      <c r="G210" s="308">
        <v>640.40000000000009</v>
      </c>
      <c r="H210" s="308">
        <v>703.60000000000014</v>
      </c>
      <c r="I210" s="308">
        <v>723.40000000000009</v>
      </c>
      <c r="J210" s="308">
        <v>735.20000000000016</v>
      </c>
      <c r="K210" s="268">
        <v>711.6</v>
      </c>
      <c r="L210" s="268">
        <v>680</v>
      </c>
      <c r="M210" s="268">
        <v>2.28329</v>
      </c>
    </row>
    <row r="211" spans="1:13">
      <c r="A211" s="301">
        <v>202</v>
      </c>
      <c r="B211" s="268" t="s">
        <v>198</v>
      </c>
      <c r="C211" s="268">
        <v>115.3</v>
      </c>
      <c r="D211" s="308">
        <v>115.08333333333333</v>
      </c>
      <c r="E211" s="308">
        <v>112.91666666666666</v>
      </c>
      <c r="F211" s="308">
        <v>110.53333333333333</v>
      </c>
      <c r="G211" s="308">
        <v>108.36666666666666</v>
      </c>
      <c r="H211" s="308">
        <v>117.46666666666665</v>
      </c>
      <c r="I211" s="308">
        <v>119.63333333333331</v>
      </c>
      <c r="J211" s="308">
        <v>122.01666666666665</v>
      </c>
      <c r="K211" s="268">
        <v>117.25</v>
      </c>
      <c r="L211" s="268">
        <v>112.7</v>
      </c>
      <c r="M211" s="268">
        <v>185.29048</v>
      </c>
    </row>
    <row r="212" spans="1:13">
      <c r="A212" s="301">
        <v>203</v>
      </c>
      <c r="B212" s="268" t="s">
        <v>120</v>
      </c>
      <c r="C212" s="268">
        <v>8.6999999999999993</v>
      </c>
      <c r="D212" s="308">
        <v>8.5166666666666657</v>
      </c>
      <c r="E212" s="308">
        <v>8.1833333333333318</v>
      </c>
      <c r="F212" s="308">
        <v>7.6666666666666661</v>
      </c>
      <c r="G212" s="308">
        <v>7.3333333333333321</v>
      </c>
      <c r="H212" s="308">
        <v>9.0333333333333314</v>
      </c>
      <c r="I212" s="308">
        <v>9.3666666666666671</v>
      </c>
      <c r="J212" s="308">
        <v>9.8833333333333311</v>
      </c>
      <c r="K212" s="268">
        <v>8.85</v>
      </c>
      <c r="L212" s="268">
        <v>8</v>
      </c>
      <c r="M212" s="268">
        <v>4222.7525900000001</v>
      </c>
    </row>
    <row r="213" spans="1:13">
      <c r="A213" s="301">
        <v>204</v>
      </c>
      <c r="B213" s="268" t="s">
        <v>199</v>
      </c>
      <c r="C213" s="268">
        <v>595.70000000000005</v>
      </c>
      <c r="D213" s="308">
        <v>595.98333333333335</v>
      </c>
      <c r="E213" s="308">
        <v>591.2166666666667</v>
      </c>
      <c r="F213" s="308">
        <v>586.73333333333335</v>
      </c>
      <c r="G213" s="308">
        <v>581.9666666666667</v>
      </c>
      <c r="H213" s="308">
        <v>600.4666666666667</v>
      </c>
      <c r="I213" s="308">
        <v>605.23333333333335</v>
      </c>
      <c r="J213" s="308">
        <v>609.7166666666667</v>
      </c>
      <c r="K213" s="268">
        <v>600.75</v>
      </c>
      <c r="L213" s="268">
        <v>591.5</v>
      </c>
      <c r="M213" s="268">
        <v>8.2951200000000007</v>
      </c>
    </row>
    <row r="214" spans="1:13">
      <c r="A214" s="301">
        <v>205</v>
      </c>
      <c r="B214" s="268" t="s">
        <v>569</v>
      </c>
      <c r="C214" s="268">
        <v>2117.4499999999998</v>
      </c>
      <c r="D214" s="308">
        <v>2110.5</v>
      </c>
      <c r="E214" s="308">
        <v>2083</v>
      </c>
      <c r="F214" s="308">
        <v>2048.5500000000002</v>
      </c>
      <c r="G214" s="308">
        <v>2021.0500000000002</v>
      </c>
      <c r="H214" s="308">
        <v>2144.9499999999998</v>
      </c>
      <c r="I214" s="308">
        <v>2172.4499999999998</v>
      </c>
      <c r="J214" s="308">
        <v>2206.8999999999996</v>
      </c>
      <c r="K214" s="268">
        <v>2138</v>
      </c>
      <c r="L214" s="268">
        <v>2076.0500000000002</v>
      </c>
      <c r="M214" s="268">
        <v>0.33115</v>
      </c>
    </row>
    <row r="215" spans="1:13">
      <c r="A215" s="301">
        <v>206</v>
      </c>
      <c r="B215" s="268" t="s">
        <v>200</v>
      </c>
      <c r="C215" s="308">
        <v>281.55</v>
      </c>
      <c r="D215" s="308">
        <v>281.95</v>
      </c>
      <c r="E215" s="308">
        <v>279.09999999999997</v>
      </c>
      <c r="F215" s="308">
        <v>276.64999999999998</v>
      </c>
      <c r="G215" s="308">
        <v>273.79999999999995</v>
      </c>
      <c r="H215" s="308">
        <v>284.39999999999998</v>
      </c>
      <c r="I215" s="308">
        <v>287.25</v>
      </c>
      <c r="J215" s="308">
        <v>289.7</v>
      </c>
      <c r="K215" s="308">
        <v>284.8</v>
      </c>
      <c r="L215" s="308">
        <v>279.5</v>
      </c>
      <c r="M215" s="308">
        <v>89.088310000000007</v>
      </c>
    </row>
    <row r="216" spans="1:13">
      <c r="A216" s="301">
        <v>207</v>
      </c>
      <c r="B216" s="268" t="s">
        <v>201</v>
      </c>
      <c r="C216" s="308">
        <v>12</v>
      </c>
      <c r="D216" s="308">
        <v>11.983333333333334</v>
      </c>
      <c r="E216" s="308">
        <v>11.916666666666668</v>
      </c>
      <c r="F216" s="308">
        <v>11.833333333333334</v>
      </c>
      <c r="G216" s="308">
        <v>11.766666666666667</v>
      </c>
      <c r="H216" s="308">
        <v>12.066666666666668</v>
      </c>
      <c r="I216" s="308">
        <v>12.133333333333335</v>
      </c>
      <c r="J216" s="308">
        <v>12.216666666666669</v>
      </c>
      <c r="K216" s="308">
        <v>12.05</v>
      </c>
      <c r="L216" s="308">
        <v>11.9</v>
      </c>
      <c r="M216" s="308">
        <v>903.38900999999998</v>
      </c>
    </row>
    <row r="217" spans="1:13">
      <c r="A217" s="301">
        <v>208</v>
      </c>
      <c r="B217" s="268" t="s">
        <v>202</v>
      </c>
      <c r="C217" s="308">
        <v>134.94999999999999</v>
      </c>
      <c r="D217" s="308">
        <v>136.43333333333331</v>
      </c>
      <c r="E217" s="308">
        <v>133.16666666666663</v>
      </c>
      <c r="F217" s="308">
        <v>131.38333333333333</v>
      </c>
      <c r="G217" s="308">
        <v>128.11666666666665</v>
      </c>
      <c r="H217" s="308">
        <v>138.21666666666661</v>
      </c>
      <c r="I217" s="308">
        <v>141.48333333333332</v>
      </c>
      <c r="J217" s="308">
        <v>143.26666666666659</v>
      </c>
      <c r="K217" s="308">
        <v>139.69999999999999</v>
      </c>
      <c r="L217" s="308">
        <v>134.65</v>
      </c>
      <c r="M217" s="308">
        <v>147.21379999999999</v>
      </c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32"/>
      <c r="B1" s="532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44047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29" t="s">
        <v>16</v>
      </c>
      <c r="B9" s="530" t="s">
        <v>18</v>
      </c>
      <c r="C9" s="528" t="s">
        <v>19</v>
      </c>
      <c r="D9" s="528" t="s">
        <v>20</v>
      </c>
      <c r="E9" s="528" t="s">
        <v>21</v>
      </c>
      <c r="F9" s="528"/>
      <c r="G9" s="528"/>
      <c r="H9" s="528" t="s">
        <v>22</v>
      </c>
      <c r="I9" s="528"/>
      <c r="J9" s="528"/>
      <c r="K9" s="274"/>
      <c r="L9" s="281"/>
      <c r="M9" s="282"/>
    </row>
    <row r="10" spans="1:15" ht="42.75" customHeight="1">
      <c r="A10" s="524"/>
      <c r="B10" s="526"/>
      <c r="C10" s="531" t="s">
        <v>23</v>
      </c>
      <c r="D10" s="531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20918.8</v>
      </c>
      <c r="D11" s="279">
        <v>21071.850000000002</v>
      </c>
      <c r="E11" s="279">
        <v>20746.950000000004</v>
      </c>
      <c r="F11" s="279">
        <v>20575.100000000002</v>
      </c>
      <c r="G11" s="279">
        <v>20250.200000000004</v>
      </c>
      <c r="H11" s="279">
        <v>21243.700000000004</v>
      </c>
      <c r="I11" s="279">
        <v>21568.600000000006</v>
      </c>
      <c r="J11" s="279">
        <v>21740.450000000004</v>
      </c>
      <c r="K11" s="277">
        <v>21396.75</v>
      </c>
      <c r="L11" s="277">
        <v>20900</v>
      </c>
      <c r="M11" s="277">
        <v>2.41E-2</v>
      </c>
    </row>
    <row r="12" spans="1:15" ht="12" customHeight="1">
      <c r="A12" s="268">
        <v>2</v>
      </c>
      <c r="B12" s="277" t="s">
        <v>803</v>
      </c>
      <c r="C12" s="278">
        <v>1013.45</v>
      </c>
      <c r="D12" s="279">
        <v>1012.15</v>
      </c>
      <c r="E12" s="279">
        <v>994.3</v>
      </c>
      <c r="F12" s="279">
        <v>975.15</v>
      </c>
      <c r="G12" s="279">
        <v>957.3</v>
      </c>
      <c r="H12" s="279">
        <v>1031.3</v>
      </c>
      <c r="I12" s="279">
        <v>1049.1500000000001</v>
      </c>
      <c r="J12" s="279">
        <v>1068.3</v>
      </c>
      <c r="K12" s="277">
        <v>1030</v>
      </c>
      <c r="L12" s="277">
        <v>993</v>
      </c>
      <c r="M12" s="277">
        <v>8.0121199999999995</v>
      </c>
    </row>
    <row r="13" spans="1:15" ht="12" customHeight="1">
      <c r="A13" s="268">
        <v>3</v>
      </c>
      <c r="B13" s="277" t="s">
        <v>294</v>
      </c>
      <c r="C13" s="278">
        <v>1407.25</v>
      </c>
      <c r="D13" s="279">
        <v>1393.8666666666668</v>
      </c>
      <c r="E13" s="279">
        <v>1371.7833333333335</v>
      </c>
      <c r="F13" s="279">
        <v>1336.3166666666668</v>
      </c>
      <c r="G13" s="279">
        <v>1314.2333333333336</v>
      </c>
      <c r="H13" s="279">
        <v>1429.3333333333335</v>
      </c>
      <c r="I13" s="279">
        <v>1451.4166666666665</v>
      </c>
      <c r="J13" s="279">
        <v>1486.8833333333334</v>
      </c>
      <c r="K13" s="277">
        <v>1415.95</v>
      </c>
      <c r="L13" s="277">
        <v>1358.4</v>
      </c>
      <c r="M13" s="277">
        <v>0.25357000000000002</v>
      </c>
    </row>
    <row r="14" spans="1:15" ht="12" customHeight="1">
      <c r="A14" s="268">
        <v>4</v>
      </c>
      <c r="B14" s="277" t="s">
        <v>295</v>
      </c>
      <c r="C14" s="278">
        <v>16009.1</v>
      </c>
      <c r="D14" s="279">
        <v>15924.699999999999</v>
      </c>
      <c r="E14" s="279">
        <v>15584.399999999998</v>
      </c>
      <c r="F14" s="279">
        <v>15159.699999999999</v>
      </c>
      <c r="G14" s="279">
        <v>14819.399999999998</v>
      </c>
      <c r="H14" s="279">
        <v>16349.399999999998</v>
      </c>
      <c r="I14" s="279">
        <v>16689.699999999997</v>
      </c>
      <c r="J14" s="279">
        <v>17114.399999999998</v>
      </c>
      <c r="K14" s="277">
        <v>16265</v>
      </c>
      <c r="L14" s="277">
        <v>15500</v>
      </c>
      <c r="M14" s="277">
        <v>0.41737999999999997</v>
      </c>
    </row>
    <row r="15" spans="1:15" ht="12" customHeight="1">
      <c r="A15" s="268">
        <v>5</v>
      </c>
      <c r="B15" s="277" t="s">
        <v>227</v>
      </c>
      <c r="C15" s="278">
        <v>55.4</v>
      </c>
      <c r="D15" s="279">
        <v>54.683333333333337</v>
      </c>
      <c r="E15" s="279">
        <v>53.716666666666676</v>
      </c>
      <c r="F15" s="279">
        <v>52.033333333333339</v>
      </c>
      <c r="G15" s="279">
        <v>51.066666666666677</v>
      </c>
      <c r="H15" s="279">
        <v>56.366666666666674</v>
      </c>
      <c r="I15" s="279">
        <v>57.333333333333343</v>
      </c>
      <c r="J15" s="279">
        <v>59.016666666666673</v>
      </c>
      <c r="K15" s="277">
        <v>55.65</v>
      </c>
      <c r="L15" s="277">
        <v>53</v>
      </c>
      <c r="M15" s="277">
        <v>18.313030000000001</v>
      </c>
    </row>
    <row r="16" spans="1:15" ht="12" customHeight="1">
      <c r="A16" s="268">
        <v>6</v>
      </c>
      <c r="B16" s="277" t="s">
        <v>228</v>
      </c>
      <c r="C16" s="278">
        <v>121.2</v>
      </c>
      <c r="D16" s="279">
        <v>122.08333333333333</v>
      </c>
      <c r="E16" s="279">
        <v>119.71666666666665</v>
      </c>
      <c r="F16" s="279">
        <v>118.23333333333332</v>
      </c>
      <c r="G16" s="279">
        <v>115.86666666666665</v>
      </c>
      <c r="H16" s="279">
        <v>123.56666666666666</v>
      </c>
      <c r="I16" s="279">
        <v>125.93333333333334</v>
      </c>
      <c r="J16" s="279">
        <v>127.41666666666667</v>
      </c>
      <c r="K16" s="277">
        <v>124.45</v>
      </c>
      <c r="L16" s="277">
        <v>120.6</v>
      </c>
      <c r="M16" s="277">
        <v>7.1648800000000001</v>
      </c>
    </row>
    <row r="17" spans="1:13" ht="12" customHeight="1">
      <c r="A17" s="268">
        <v>7</v>
      </c>
      <c r="B17" s="277" t="s">
        <v>38</v>
      </c>
      <c r="C17" s="278">
        <v>1414.1</v>
      </c>
      <c r="D17" s="279">
        <v>1425.7</v>
      </c>
      <c r="E17" s="279">
        <v>1398.45</v>
      </c>
      <c r="F17" s="279">
        <v>1382.8</v>
      </c>
      <c r="G17" s="279">
        <v>1355.55</v>
      </c>
      <c r="H17" s="279">
        <v>1441.3500000000001</v>
      </c>
      <c r="I17" s="279">
        <v>1468.6000000000001</v>
      </c>
      <c r="J17" s="279">
        <v>1484.2500000000002</v>
      </c>
      <c r="K17" s="277">
        <v>1452.95</v>
      </c>
      <c r="L17" s="277">
        <v>1410.05</v>
      </c>
      <c r="M17" s="277">
        <v>12.03679</v>
      </c>
    </row>
    <row r="18" spans="1:13" ht="12" customHeight="1">
      <c r="A18" s="268">
        <v>8</v>
      </c>
      <c r="B18" s="277" t="s">
        <v>296</v>
      </c>
      <c r="C18" s="278">
        <v>156.5</v>
      </c>
      <c r="D18" s="279">
        <v>155.98333333333332</v>
      </c>
      <c r="E18" s="279">
        <v>152.01666666666665</v>
      </c>
      <c r="F18" s="279">
        <v>147.53333333333333</v>
      </c>
      <c r="G18" s="279">
        <v>143.56666666666666</v>
      </c>
      <c r="H18" s="279">
        <v>160.46666666666664</v>
      </c>
      <c r="I18" s="279">
        <v>164.43333333333328</v>
      </c>
      <c r="J18" s="279">
        <v>168.91666666666663</v>
      </c>
      <c r="K18" s="277">
        <v>159.94999999999999</v>
      </c>
      <c r="L18" s="277">
        <v>151.5</v>
      </c>
      <c r="M18" s="277">
        <v>21.304490000000001</v>
      </c>
    </row>
    <row r="19" spans="1:13" ht="12" customHeight="1">
      <c r="A19" s="268">
        <v>9</v>
      </c>
      <c r="B19" s="277" t="s">
        <v>297</v>
      </c>
      <c r="C19" s="278">
        <v>339.8</v>
      </c>
      <c r="D19" s="279">
        <v>340.8</v>
      </c>
      <c r="E19" s="279">
        <v>334.6</v>
      </c>
      <c r="F19" s="279">
        <v>329.40000000000003</v>
      </c>
      <c r="G19" s="279">
        <v>323.20000000000005</v>
      </c>
      <c r="H19" s="279">
        <v>346</v>
      </c>
      <c r="I19" s="279">
        <v>352.19999999999993</v>
      </c>
      <c r="J19" s="279">
        <v>357.4</v>
      </c>
      <c r="K19" s="277">
        <v>347</v>
      </c>
      <c r="L19" s="277">
        <v>335.6</v>
      </c>
      <c r="M19" s="277">
        <v>4.2500900000000001</v>
      </c>
    </row>
    <row r="20" spans="1:13" ht="12" customHeight="1">
      <c r="A20" s="268">
        <v>10</v>
      </c>
      <c r="B20" s="277" t="s">
        <v>41</v>
      </c>
      <c r="C20" s="278">
        <v>311.35000000000002</v>
      </c>
      <c r="D20" s="279">
        <v>313.18333333333334</v>
      </c>
      <c r="E20" s="279">
        <v>306.81666666666666</v>
      </c>
      <c r="F20" s="279">
        <v>302.2833333333333</v>
      </c>
      <c r="G20" s="279">
        <v>295.91666666666663</v>
      </c>
      <c r="H20" s="279">
        <v>317.7166666666667</v>
      </c>
      <c r="I20" s="279">
        <v>324.08333333333337</v>
      </c>
      <c r="J20" s="279">
        <v>328.61666666666673</v>
      </c>
      <c r="K20" s="277">
        <v>319.55</v>
      </c>
      <c r="L20" s="277">
        <v>308.64999999999998</v>
      </c>
      <c r="M20" s="277">
        <v>24.08531</v>
      </c>
    </row>
    <row r="21" spans="1:13" ht="12" customHeight="1">
      <c r="A21" s="268">
        <v>11</v>
      </c>
      <c r="B21" s="277" t="s">
        <v>43</v>
      </c>
      <c r="C21" s="278">
        <v>35.15</v>
      </c>
      <c r="D21" s="279">
        <v>35.216666666666669</v>
      </c>
      <c r="E21" s="279">
        <v>35.033333333333339</v>
      </c>
      <c r="F21" s="279">
        <v>34.916666666666671</v>
      </c>
      <c r="G21" s="279">
        <v>34.733333333333341</v>
      </c>
      <c r="H21" s="279">
        <v>35.333333333333336</v>
      </c>
      <c r="I21" s="279">
        <v>35.516666666666673</v>
      </c>
      <c r="J21" s="279">
        <v>35.633333333333333</v>
      </c>
      <c r="K21" s="277">
        <v>35.4</v>
      </c>
      <c r="L21" s="277">
        <v>35.1</v>
      </c>
      <c r="M21" s="277">
        <v>12.51347</v>
      </c>
    </row>
    <row r="22" spans="1:13" ht="12" customHeight="1">
      <c r="A22" s="268">
        <v>12</v>
      </c>
      <c r="B22" s="277" t="s">
        <v>298</v>
      </c>
      <c r="C22" s="278">
        <v>229.45</v>
      </c>
      <c r="D22" s="279">
        <v>230.81666666666669</v>
      </c>
      <c r="E22" s="279">
        <v>226.63333333333338</v>
      </c>
      <c r="F22" s="279">
        <v>223.81666666666669</v>
      </c>
      <c r="G22" s="279">
        <v>219.63333333333338</v>
      </c>
      <c r="H22" s="279">
        <v>233.63333333333338</v>
      </c>
      <c r="I22" s="279">
        <v>237.81666666666672</v>
      </c>
      <c r="J22" s="279">
        <v>240.63333333333338</v>
      </c>
      <c r="K22" s="277">
        <v>235</v>
      </c>
      <c r="L22" s="277">
        <v>228</v>
      </c>
      <c r="M22" s="277">
        <v>2.33752</v>
      </c>
    </row>
    <row r="23" spans="1:13">
      <c r="A23" s="268">
        <v>13</v>
      </c>
      <c r="B23" s="277" t="s">
        <v>299</v>
      </c>
      <c r="C23" s="278">
        <v>216.6</v>
      </c>
      <c r="D23" s="279">
        <v>210.51666666666665</v>
      </c>
      <c r="E23" s="279">
        <v>196.2833333333333</v>
      </c>
      <c r="F23" s="279">
        <v>175.96666666666664</v>
      </c>
      <c r="G23" s="279">
        <v>161.73333333333329</v>
      </c>
      <c r="H23" s="279">
        <v>230.83333333333331</v>
      </c>
      <c r="I23" s="279">
        <v>245.06666666666666</v>
      </c>
      <c r="J23" s="279">
        <v>265.38333333333333</v>
      </c>
      <c r="K23" s="277">
        <v>224.75</v>
      </c>
      <c r="L23" s="277">
        <v>190.2</v>
      </c>
      <c r="M23" s="277">
        <v>32.828699999999998</v>
      </c>
    </row>
    <row r="24" spans="1:13">
      <c r="A24" s="268">
        <v>14</v>
      </c>
      <c r="B24" s="277" t="s">
        <v>300</v>
      </c>
      <c r="C24" s="278">
        <v>188.2</v>
      </c>
      <c r="D24" s="279">
        <v>188.1</v>
      </c>
      <c r="E24" s="279">
        <v>185.39999999999998</v>
      </c>
      <c r="F24" s="279">
        <v>182.6</v>
      </c>
      <c r="G24" s="279">
        <v>179.89999999999998</v>
      </c>
      <c r="H24" s="279">
        <v>190.89999999999998</v>
      </c>
      <c r="I24" s="279">
        <v>193.59999999999997</v>
      </c>
      <c r="J24" s="279">
        <v>196.39999999999998</v>
      </c>
      <c r="K24" s="277">
        <v>190.8</v>
      </c>
      <c r="L24" s="277">
        <v>185.3</v>
      </c>
      <c r="M24" s="277">
        <v>1.46322</v>
      </c>
    </row>
    <row r="25" spans="1:13">
      <c r="A25" s="268">
        <v>15</v>
      </c>
      <c r="B25" s="277" t="s">
        <v>833</v>
      </c>
      <c r="C25" s="278">
        <v>1772.95</v>
      </c>
      <c r="D25" s="279">
        <v>1742.5666666666666</v>
      </c>
      <c r="E25" s="279">
        <v>1712.1833333333332</v>
      </c>
      <c r="F25" s="279">
        <v>1651.4166666666665</v>
      </c>
      <c r="G25" s="279">
        <v>1621.0333333333331</v>
      </c>
      <c r="H25" s="279">
        <v>1803.3333333333333</v>
      </c>
      <c r="I25" s="279">
        <v>1833.7166666666665</v>
      </c>
      <c r="J25" s="279">
        <v>1894.4833333333333</v>
      </c>
      <c r="K25" s="277">
        <v>1772.95</v>
      </c>
      <c r="L25" s="277">
        <v>1681.8</v>
      </c>
      <c r="M25" s="277">
        <v>0.60992000000000002</v>
      </c>
    </row>
    <row r="26" spans="1:13">
      <c r="A26" s="268">
        <v>16</v>
      </c>
      <c r="B26" s="277" t="s">
        <v>292</v>
      </c>
      <c r="C26" s="278">
        <v>1637.15</v>
      </c>
      <c r="D26" s="279">
        <v>1644.05</v>
      </c>
      <c r="E26" s="279">
        <v>1618.1</v>
      </c>
      <c r="F26" s="279">
        <v>1599.05</v>
      </c>
      <c r="G26" s="279">
        <v>1573.1</v>
      </c>
      <c r="H26" s="279">
        <v>1663.1</v>
      </c>
      <c r="I26" s="279">
        <v>1689.0500000000002</v>
      </c>
      <c r="J26" s="279">
        <v>1708.1</v>
      </c>
      <c r="K26" s="277">
        <v>1670</v>
      </c>
      <c r="L26" s="277">
        <v>1625</v>
      </c>
      <c r="M26" s="277">
        <v>0.22145999999999999</v>
      </c>
    </row>
    <row r="27" spans="1:13">
      <c r="A27" s="268">
        <v>17</v>
      </c>
      <c r="B27" s="277" t="s">
        <v>229</v>
      </c>
      <c r="C27" s="278">
        <v>1647.4</v>
      </c>
      <c r="D27" s="279">
        <v>1667.4666666666665</v>
      </c>
      <c r="E27" s="279">
        <v>1609.9333333333329</v>
      </c>
      <c r="F27" s="279">
        <v>1572.4666666666665</v>
      </c>
      <c r="G27" s="279">
        <v>1514.9333333333329</v>
      </c>
      <c r="H27" s="279">
        <v>1704.9333333333329</v>
      </c>
      <c r="I27" s="279">
        <v>1762.4666666666662</v>
      </c>
      <c r="J27" s="279">
        <v>1799.9333333333329</v>
      </c>
      <c r="K27" s="277">
        <v>1725</v>
      </c>
      <c r="L27" s="277">
        <v>1630</v>
      </c>
      <c r="M27" s="277">
        <v>12.29327</v>
      </c>
    </row>
    <row r="28" spans="1:13">
      <c r="A28" s="268">
        <v>18</v>
      </c>
      <c r="B28" s="277" t="s">
        <v>301</v>
      </c>
      <c r="C28" s="278">
        <v>1858.45</v>
      </c>
      <c r="D28" s="279">
        <v>1875.8499999999997</v>
      </c>
      <c r="E28" s="279">
        <v>1832.6999999999994</v>
      </c>
      <c r="F28" s="279">
        <v>1806.9499999999996</v>
      </c>
      <c r="G28" s="279">
        <v>1763.7999999999993</v>
      </c>
      <c r="H28" s="279">
        <v>1901.5999999999995</v>
      </c>
      <c r="I28" s="279">
        <v>1944.7499999999995</v>
      </c>
      <c r="J28" s="279">
        <v>1970.4999999999995</v>
      </c>
      <c r="K28" s="277">
        <v>1919</v>
      </c>
      <c r="L28" s="277">
        <v>1850.1</v>
      </c>
      <c r="M28" s="277">
        <v>0.10070999999999999</v>
      </c>
    </row>
    <row r="29" spans="1:13">
      <c r="A29" s="268">
        <v>19</v>
      </c>
      <c r="B29" s="277" t="s">
        <v>230</v>
      </c>
      <c r="C29" s="278">
        <v>2790.7</v>
      </c>
      <c r="D29" s="279">
        <v>2773.0166666666664</v>
      </c>
      <c r="E29" s="279">
        <v>2698.0333333333328</v>
      </c>
      <c r="F29" s="279">
        <v>2605.3666666666663</v>
      </c>
      <c r="G29" s="279">
        <v>2530.3833333333328</v>
      </c>
      <c r="H29" s="279">
        <v>2865.6833333333329</v>
      </c>
      <c r="I29" s="279">
        <v>2940.6666666666665</v>
      </c>
      <c r="J29" s="279">
        <v>3033.333333333333</v>
      </c>
      <c r="K29" s="277">
        <v>2848</v>
      </c>
      <c r="L29" s="277">
        <v>2680.35</v>
      </c>
      <c r="M29" s="277">
        <v>6.79549</v>
      </c>
    </row>
    <row r="30" spans="1:13">
      <c r="A30" s="268">
        <v>20</v>
      </c>
      <c r="B30" s="277" t="s">
        <v>303</v>
      </c>
      <c r="C30" s="278">
        <v>93.25</v>
      </c>
      <c r="D30" s="279">
        <v>93.166666666666671</v>
      </c>
      <c r="E30" s="279">
        <v>92.433333333333337</v>
      </c>
      <c r="F30" s="279">
        <v>91.61666666666666</v>
      </c>
      <c r="G30" s="279">
        <v>90.883333333333326</v>
      </c>
      <c r="H30" s="279">
        <v>93.983333333333348</v>
      </c>
      <c r="I30" s="279">
        <v>94.716666666666669</v>
      </c>
      <c r="J30" s="279">
        <v>95.53333333333336</v>
      </c>
      <c r="K30" s="277">
        <v>93.9</v>
      </c>
      <c r="L30" s="277">
        <v>92.35</v>
      </c>
      <c r="M30" s="277">
        <v>0.75971</v>
      </c>
    </row>
    <row r="31" spans="1:13">
      <c r="A31" s="268">
        <v>21</v>
      </c>
      <c r="B31" s="277" t="s">
        <v>45</v>
      </c>
      <c r="C31" s="278">
        <v>711.6</v>
      </c>
      <c r="D31" s="279">
        <v>717.36666666666667</v>
      </c>
      <c r="E31" s="279">
        <v>701.23333333333335</v>
      </c>
      <c r="F31" s="279">
        <v>690.86666666666667</v>
      </c>
      <c r="G31" s="279">
        <v>674.73333333333335</v>
      </c>
      <c r="H31" s="279">
        <v>727.73333333333335</v>
      </c>
      <c r="I31" s="279">
        <v>743.86666666666679</v>
      </c>
      <c r="J31" s="279">
        <v>754.23333333333335</v>
      </c>
      <c r="K31" s="277">
        <v>733.5</v>
      </c>
      <c r="L31" s="277">
        <v>707</v>
      </c>
      <c r="M31" s="277">
        <v>23.66255</v>
      </c>
    </row>
    <row r="32" spans="1:13">
      <c r="A32" s="268">
        <v>22</v>
      </c>
      <c r="B32" s="277" t="s">
        <v>304</v>
      </c>
      <c r="C32" s="278">
        <v>1722.2</v>
      </c>
      <c r="D32" s="279">
        <v>1654.05</v>
      </c>
      <c r="E32" s="279">
        <v>1558.1499999999999</v>
      </c>
      <c r="F32" s="279">
        <v>1394.1</v>
      </c>
      <c r="G32" s="279">
        <v>1298.1999999999998</v>
      </c>
      <c r="H32" s="279">
        <v>1818.1</v>
      </c>
      <c r="I32" s="279">
        <v>1914</v>
      </c>
      <c r="J32" s="279">
        <v>2078.0500000000002</v>
      </c>
      <c r="K32" s="277">
        <v>1749.95</v>
      </c>
      <c r="L32" s="277">
        <v>1490</v>
      </c>
      <c r="M32" s="277">
        <v>6.5823299999999998</v>
      </c>
    </row>
    <row r="33" spans="1:13">
      <c r="A33" s="268">
        <v>23</v>
      </c>
      <c r="B33" s="277" t="s">
        <v>46</v>
      </c>
      <c r="C33" s="278">
        <v>221.15</v>
      </c>
      <c r="D33" s="279">
        <v>221.81666666666669</v>
      </c>
      <c r="E33" s="279">
        <v>217.83333333333337</v>
      </c>
      <c r="F33" s="279">
        <v>214.51666666666668</v>
      </c>
      <c r="G33" s="279">
        <v>210.53333333333336</v>
      </c>
      <c r="H33" s="279">
        <v>225.13333333333338</v>
      </c>
      <c r="I33" s="279">
        <v>229.11666666666667</v>
      </c>
      <c r="J33" s="279">
        <v>232.43333333333339</v>
      </c>
      <c r="K33" s="277">
        <v>225.8</v>
      </c>
      <c r="L33" s="277">
        <v>218.5</v>
      </c>
      <c r="M33" s="277">
        <v>60.20129</v>
      </c>
    </row>
    <row r="34" spans="1:13">
      <c r="A34" s="268">
        <v>24</v>
      </c>
      <c r="B34" s="277" t="s">
        <v>293</v>
      </c>
      <c r="C34" s="278">
        <v>1887.5</v>
      </c>
      <c r="D34" s="279">
        <v>1868.5833333333333</v>
      </c>
      <c r="E34" s="279">
        <v>1837.2666666666664</v>
      </c>
      <c r="F34" s="279">
        <v>1787.0333333333331</v>
      </c>
      <c r="G34" s="279">
        <v>1755.7166666666662</v>
      </c>
      <c r="H34" s="279">
        <v>1918.8166666666666</v>
      </c>
      <c r="I34" s="279">
        <v>1950.1333333333337</v>
      </c>
      <c r="J34" s="279">
        <v>2000.3666666666668</v>
      </c>
      <c r="K34" s="277">
        <v>1899.9</v>
      </c>
      <c r="L34" s="277">
        <v>1818.35</v>
      </c>
      <c r="M34" s="277">
        <v>0.77303999999999995</v>
      </c>
    </row>
    <row r="35" spans="1:13">
      <c r="A35" s="268">
        <v>25</v>
      </c>
      <c r="B35" s="277" t="s">
        <v>302</v>
      </c>
      <c r="C35" s="278">
        <v>985.05</v>
      </c>
      <c r="D35" s="279">
        <v>985.94999999999993</v>
      </c>
      <c r="E35" s="279">
        <v>974.14999999999986</v>
      </c>
      <c r="F35" s="279">
        <v>963.24999999999989</v>
      </c>
      <c r="G35" s="279">
        <v>951.44999999999982</v>
      </c>
      <c r="H35" s="279">
        <v>996.84999999999991</v>
      </c>
      <c r="I35" s="279">
        <v>1008.6499999999999</v>
      </c>
      <c r="J35" s="279">
        <v>1019.55</v>
      </c>
      <c r="K35" s="277">
        <v>997.75</v>
      </c>
      <c r="L35" s="277">
        <v>975.05</v>
      </c>
      <c r="M35" s="277">
        <v>5.7712599999999998</v>
      </c>
    </row>
    <row r="36" spans="1:13">
      <c r="A36" s="268">
        <v>26</v>
      </c>
      <c r="B36" s="277" t="s">
        <v>47</v>
      </c>
      <c r="C36" s="278">
        <v>1574.35</v>
      </c>
      <c r="D36" s="279">
        <v>1614.8666666666668</v>
      </c>
      <c r="E36" s="279">
        <v>1526.5833333333335</v>
      </c>
      <c r="F36" s="279">
        <v>1478.8166666666666</v>
      </c>
      <c r="G36" s="279">
        <v>1390.5333333333333</v>
      </c>
      <c r="H36" s="279">
        <v>1662.6333333333337</v>
      </c>
      <c r="I36" s="279">
        <v>1750.916666666667</v>
      </c>
      <c r="J36" s="279">
        <v>1798.6833333333338</v>
      </c>
      <c r="K36" s="277">
        <v>1703.15</v>
      </c>
      <c r="L36" s="277">
        <v>1567.1</v>
      </c>
      <c r="M36" s="277">
        <v>20.67454</v>
      </c>
    </row>
    <row r="37" spans="1:13">
      <c r="A37" s="268">
        <v>27</v>
      </c>
      <c r="B37" s="277" t="s">
        <v>48</v>
      </c>
      <c r="C37" s="278">
        <v>108.1</v>
      </c>
      <c r="D37" s="279">
        <v>108.8</v>
      </c>
      <c r="E37" s="279">
        <v>106.85</v>
      </c>
      <c r="F37" s="279">
        <v>105.6</v>
      </c>
      <c r="G37" s="279">
        <v>103.64999999999999</v>
      </c>
      <c r="H37" s="279">
        <v>110.05</v>
      </c>
      <c r="I37" s="279">
        <v>112.00000000000001</v>
      </c>
      <c r="J37" s="279">
        <v>113.25</v>
      </c>
      <c r="K37" s="277">
        <v>110.75</v>
      </c>
      <c r="L37" s="277">
        <v>107.55</v>
      </c>
      <c r="M37" s="277">
        <v>38.881619999999998</v>
      </c>
    </row>
    <row r="38" spans="1:13">
      <c r="A38" s="268">
        <v>28</v>
      </c>
      <c r="B38" s="277" t="s">
        <v>305</v>
      </c>
      <c r="C38" s="278">
        <v>121.05</v>
      </c>
      <c r="D38" s="279">
        <v>122.58333333333333</v>
      </c>
      <c r="E38" s="279">
        <v>119.16666666666666</v>
      </c>
      <c r="F38" s="279">
        <v>117.28333333333333</v>
      </c>
      <c r="G38" s="279">
        <v>113.86666666666666</v>
      </c>
      <c r="H38" s="279">
        <v>124.46666666666665</v>
      </c>
      <c r="I38" s="279">
        <v>127.88333333333331</v>
      </c>
      <c r="J38" s="279">
        <v>129.76666666666665</v>
      </c>
      <c r="K38" s="277">
        <v>126</v>
      </c>
      <c r="L38" s="277">
        <v>120.7</v>
      </c>
      <c r="M38" s="277">
        <v>1.35179</v>
      </c>
    </row>
    <row r="39" spans="1:13">
      <c r="A39" s="268">
        <v>29</v>
      </c>
      <c r="B39" s="277" t="s">
        <v>938</v>
      </c>
      <c r="C39" s="278">
        <v>174.85</v>
      </c>
      <c r="D39" s="279">
        <v>174.25</v>
      </c>
      <c r="E39" s="279">
        <v>172.5</v>
      </c>
      <c r="F39" s="279">
        <v>170.15</v>
      </c>
      <c r="G39" s="279">
        <v>168.4</v>
      </c>
      <c r="H39" s="279">
        <v>176.6</v>
      </c>
      <c r="I39" s="279">
        <v>178.35</v>
      </c>
      <c r="J39" s="279">
        <v>180.7</v>
      </c>
      <c r="K39" s="277">
        <v>176</v>
      </c>
      <c r="L39" s="277">
        <v>171.9</v>
      </c>
      <c r="M39" s="277">
        <v>0.43119000000000002</v>
      </c>
    </row>
    <row r="40" spans="1:13">
      <c r="A40" s="268">
        <v>30</v>
      </c>
      <c r="B40" s="277" t="s">
        <v>306</v>
      </c>
      <c r="C40" s="278">
        <v>53</v>
      </c>
      <c r="D40" s="279">
        <v>52.283333333333331</v>
      </c>
      <c r="E40" s="279">
        <v>50.716666666666661</v>
      </c>
      <c r="F40" s="279">
        <v>48.43333333333333</v>
      </c>
      <c r="G40" s="279">
        <v>46.86666666666666</v>
      </c>
      <c r="H40" s="279">
        <v>54.566666666666663</v>
      </c>
      <c r="I40" s="279">
        <v>56.133333333333326</v>
      </c>
      <c r="J40" s="279">
        <v>58.416666666666664</v>
      </c>
      <c r="K40" s="277">
        <v>53.85</v>
      </c>
      <c r="L40" s="277">
        <v>50</v>
      </c>
      <c r="M40" s="277">
        <v>10.18812</v>
      </c>
    </row>
    <row r="41" spans="1:13">
      <c r="A41" s="268">
        <v>31</v>
      </c>
      <c r="B41" s="277" t="s">
        <v>49</v>
      </c>
      <c r="C41" s="278">
        <v>49.3</v>
      </c>
      <c r="D41" s="279">
        <v>49.483333333333327</v>
      </c>
      <c r="E41" s="279">
        <v>48.466666666666654</v>
      </c>
      <c r="F41" s="279">
        <v>47.633333333333326</v>
      </c>
      <c r="G41" s="279">
        <v>46.616666666666653</v>
      </c>
      <c r="H41" s="279">
        <v>50.316666666666656</v>
      </c>
      <c r="I41" s="279">
        <v>51.333333333333321</v>
      </c>
      <c r="J41" s="279">
        <v>52.166666666666657</v>
      </c>
      <c r="K41" s="277">
        <v>50.5</v>
      </c>
      <c r="L41" s="277">
        <v>48.65</v>
      </c>
      <c r="M41" s="277">
        <v>380.15989999999999</v>
      </c>
    </row>
    <row r="42" spans="1:13">
      <c r="A42" s="268">
        <v>32</v>
      </c>
      <c r="B42" s="277" t="s">
        <v>51</v>
      </c>
      <c r="C42" s="278">
        <v>1705.5</v>
      </c>
      <c r="D42" s="279">
        <v>1712.6666666666667</v>
      </c>
      <c r="E42" s="279">
        <v>1690.3333333333335</v>
      </c>
      <c r="F42" s="279">
        <v>1675.1666666666667</v>
      </c>
      <c r="G42" s="279">
        <v>1652.8333333333335</v>
      </c>
      <c r="H42" s="279">
        <v>1727.8333333333335</v>
      </c>
      <c r="I42" s="279">
        <v>1750.166666666667</v>
      </c>
      <c r="J42" s="279">
        <v>1765.3333333333335</v>
      </c>
      <c r="K42" s="277">
        <v>1735</v>
      </c>
      <c r="L42" s="277">
        <v>1697.5</v>
      </c>
      <c r="M42" s="277">
        <v>14.374750000000001</v>
      </c>
    </row>
    <row r="43" spans="1:13">
      <c r="A43" s="268">
        <v>33</v>
      </c>
      <c r="B43" s="277" t="s">
        <v>307</v>
      </c>
      <c r="C43" s="278">
        <v>127.5</v>
      </c>
      <c r="D43" s="279">
        <v>129</v>
      </c>
      <c r="E43" s="279">
        <v>125</v>
      </c>
      <c r="F43" s="279">
        <v>122.5</v>
      </c>
      <c r="G43" s="279">
        <v>118.5</v>
      </c>
      <c r="H43" s="279">
        <v>131.5</v>
      </c>
      <c r="I43" s="279">
        <v>135.5</v>
      </c>
      <c r="J43" s="279">
        <v>138</v>
      </c>
      <c r="K43" s="277">
        <v>133</v>
      </c>
      <c r="L43" s="277">
        <v>126.5</v>
      </c>
      <c r="M43" s="277">
        <v>1.73088</v>
      </c>
    </row>
    <row r="44" spans="1:13">
      <c r="A44" s="268">
        <v>34</v>
      </c>
      <c r="B44" s="277" t="s">
        <v>309</v>
      </c>
      <c r="C44" s="278">
        <v>942.9</v>
      </c>
      <c r="D44" s="279">
        <v>945.73333333333323</v>
      </c>
      <c r="E44" s="279">
        <v>927.16666666666652</v>
      </c>
      <c r="F44" s="279">
        <v>911.43333333333328</v>
      </c>
      <c r="G44" s="279">
        <v>892.86666666666656</v>
      </c>
      <c r="H44" s="279">
        <v>961.46666666666647</v>
      </c>
      <c r="I44" s="279">
        <v>980.0333333333333</v>
      </c>
      <c r="J44" s="279">
        <v>995.76666666666642</v>
      </c>
      <c r="K44" s="277">
        <v>964.3</v>
      </c>
      <c r="L44" s="277">
        <v>930</v>
      </c>
      <c r="M44" s="277">
        <v>1.6544000000000001</v>
      </c>
    </row>
    <row r="45" spans="1:13">
      <c r="A45" s="268">
        <v>35</v>
      </c>
      <c r="B45" s="277" t="s">
        <v>308</v>
      </c>
      <c r="C45" s="278">
        <v>3390.4</v>
      </c>
      <c r="D45" s="279">
        <v>3380.1333333333332</v>
      </c>
      <c r="E45" s="279">
        <v>3350.3666666666663</v>
      </c>
      <c r="F45" s="279">
        <v>3310.333333333333</v>
      </c>
      <c r="G45" s="279">
        <v>3280.5666666666662</v>
      </c>
      <c r="H45" s="279">
        <v>3420.1666666666665</v>
      </c>
      <c r="I45" s="279">
        <v>3449.9333333333329</v>
      </c>
      <c r="J45" s="279">
        <v>3489.9666666666667</v>
      </c>
      <c r="K45" s="277">
        <v>3409.9</v>
      </c>
      <c r="L45" s="277">
        <v>3340.1</v>
      </c>
      <c r="M45" s="277">
        <v>0.80413999999999997</v>
      </c>
    </row>
    <row r="46" spans="1:13">
      <c r="A46" s="268">
        <v>36</v>
      </c>
      <c r="B46" s="277" t="s">
        <v>310</v>
      </c>
      <c r="C46" s="278">
        <v>5044.3</v>
      </c>
      <c r="D46" s="279">
        <v>5067.7666666666673</v>
      </c>
      <c r="E46" s="279">
        <v>4995.633333333335</v>
      </c>
      <c r="F46" s="279">
        <v>4946.9666666666681</v>
      </c>
      <c r="G46" s="279">
        <v>4874.8333333333358</v>
      </c>
      <c r="H46" s="279">
        <v>5116.4333333333343</v>
      </c>
      <c r="I46" s="279">
        <v>5188.5666666666675</v>
      </c>
      <c r="J46" s="279">
        <v>5237.2333333333336</v>
      </c>
      <c r="K46" s="277">
        <v>5139.8999999999996</v>
      </c>
      <c r="L46" s="277">
        <v>5019.1000000000004</v>
      </c>
      <c r="M46" s="277">
        <v>0.10868</v>
      </c>
    </row>
    <row r="47" spans="1:13">
      <c r="A47" s="268">
        <v>37</v>
      </c>
      <c r="B47" s="277" t="s">
        <v>226</v>
      </c>
      <c r="C47" s="278">
        <v>713.45</v>
      </c>
      <c r="D47" s="279">
        <v>723.48333333333323</v>
      </c>
      <c r="E47" s="279">
        <v>696.96666666666647</v>
      </c>
      <c r="F47" s="279">
        <v>680.48333333333323</v>
      </c>
      <c r="G47" s="279">
        <v>653.96666666666647</v>
      </c>
      <c r="H47" s="279">
        <v>739.96666666666647</v>
      </c>
      <c r="I47" s="279">
        <v>766.48333333333312</v>
      </c>
      <c r="J47" s="279">
        <v>782.96666666666647</v>
      </c>
      <c r="K47" s="277">
        <v>750</v>
      </c>
      <c r="L47" s="277">
        <v>707</v>
      </c>
      <c r="M47" s="277">
        <v>3.7784</v>
      </c>
    </row>
    <row r="48" spans="1:13">
      <c r="A48" s="268">
        <v>38</v>
      </c>
      <c r="B48" s="277" t="s">
        <v>53</v>
      </c>
      <c r="C48" s="278">
        <v>866.8</v>
      </c>
      <c r="D48" s="279">
        <v>871.38333333333333</v>
      </c>
      <c r="E48" s="279">
        <v>855.66666666666663</v>
      </c>
      <c r="F48" s="279">
        <v>844.5333333333333</v>
      </c>
      <c r="G48" s="279">
        <v>828.81666666666661</v>
      </c>
      <c r="H48" s="279">
        <v>882.51666666666665</v>
      </c>
      <c r="I48" s="279">
        <v>898.23333333333335</v>
      </c>
      <c r="J48" s="279">
        <v>909.36666666666667</v>
      </c>
      <c r="K48" s="277">
        <v>887.1</v>
      </c>
      <c r="L48" s="277">
        <v>860.25</v>
      </c>
      <c r="M48" s="277">
        <v>40.107500000000002</v>
      </c>
    </row>
    <row r="49" spans="1:13">
      <c r="A49" s="268">
        <v>39</v>
      </c>
      <c r="B49" s="277" t="s">
        <v>311</v>
      </c>
      <c r="C49" s="278">
        <v>461.3</v>
      </c>
      <c r="D49" s="279">
        <v>456.09999999999997</v>
      </c>
      <c r="E49" s="279">
        <v>445.39999999999992</v>
      </c>
      <c r="F49" s="279">
        <v>429.49999999999994</v>
      </c>
      <c r="G49" s="279">
        <v>418.7999999999999</v>
      </c>
      <c r="H49" s="279">
        <v>471.99999999999994</v>
      </c>
      <c r="I49" s="279">
        <v>482.7</v>
      </c>
      <c r="J49" s="279">
        <v>498.59999999999997</v>
      </c>
      <c r="K49" s="277">
        <v>466.8</v>
      </c>
      <c r="L49" s="277">
        <v>440.2</v>
      </c>
      <c r="M49" s="277">
        <v>7.7571000000000003</v>
      </c>
    </row>
    <row r="50" spans="1:13">
      <c r="A50" s="268">
        <v>40</v>
      </c>
      <c r="B50" s="277" t="s">
        <v>55</v>
      </c>
      <c r="C50" s="278">
        <v>417.35</v>
      </c>
      <c r="D50" s="279">
        <v>421.65000000000003</v>
      </c>
      <c r="E50" s="279">
        <v>411.40000000000009</v>
      </c>
      <c r="F50" s="279">
        <v>405.45000000000005</v>
      </c>
      <c r="G50" s="279">
        <v>395.2000000000001</v>
      </c>
      <c r="H50" s="279">
        <v>427.60000000000008</v>
      </c>
      <c r="I50" s="279">
        <v>437.84999999999997</v>
      </c>
      <c r="J50" s="279">
        <v>443.80000000000007</v>
      </c>
      <c r="K50" s="277">
        <v>431.9</v>
      </c>
      <c r="L50" s="277">
        <v>415.7</v>
      </c>
      <c r="M50" s="277">
        <v>238.24146999999999</v>
      </c>
    </row>
    <row r="51" spans="1:13">
      <c r="A51" s="268">
        <v>41</v>
      </c>
      <c r="B51" s="277" t="s">
        <v>56</v>
      </c>
      <c r="C51" s="278">
        <v>2917.45</v>
      </c>
      <c r="D51" s="279">
        <v>2965.7833333333333</v>
      </c>
      <c r="E51" s="279">
        <v>2861.6666666666665</v>
      </c>
      <c r="F51" s="279">
        <v>2805.8833333333332</v>
      </c>
      <c r="G51" s="279">
        <v>2701.7666666666664</v>
      </c>
      <c r="H51" s="279">
        <v>3021.5666666666666</v>
      </c>
      <c r="I51" s="279">
        <v>3125.6833333333334</v>
      </c>
      <c r="J51" s="279">
        <v>3181.4666666666667</v>
      </c>
      <c r="K51" s="277">
        <v>3069.9</v>
      </c>
      <c r="L51" s="277">
        <v>2910</v>
      </c>
      <c r="M51" s="277">
        <v>12.46031</v>
      </c>
    </row>
    <row r="52" spans="1:13">
      <c r="A52" s="268">
        <v>42</v>
      </c>
      <c r="B52" s="277" t="s">
        <v>315</v>
      </c>
      <c r="C52" s="278">
        <v>173.25</v>
      </c>
      <c r="D52" s="279">
        <v>174.43333333333331</v>
      </c>
      <c r="E52" s="279">
        <v>170.86666666666662</v>
      </c>
      <c r="F52" s="279">
        <v>168.48333333333332</v>
      </c>
      <c r="G52" s="279">
        <v>164.91666666666663</v>
      </c>
      <c r="H52" s="279">
        <v>176.81666666666661</v>
      </c>
      <c r="I52" s="279">
        <v>180.38333333333327</v>
      </c>
      <c r="J52" s="279">
        <v>182.76666666666659</v>
      </c>
      <c r="K52" s="277">
        <v>178</v>
      </c>
      <c r="L52" s="277">
        <v>172.05</v>
      </c>
      <c r="M52" s="277">
        <v>6.3579600000000003</v>
      </c>
    </row>
    <row r="53" spans="1:13">
      <c r="A53" s="268">
        <v>43</v>
      </c>
      <c r="B53" s="277" t="s">
        <v>316</v>
      </c>
      <c r="C53" s="278">
        <v>443.8</v>
      </c>
      <c r="D53" s="279">
        <v>436.31666666666661</v>
      </c>
      <c r="E53" s="279">
        <v>427.63333333333321</v>
      </c>
      <c r="F53" s="279">
        <v>411.46666666666658</v>
      </c>
      <c r="G53" s="279">
        <v>402.78333333333319</v>
      </c>
      <c r="H53" s="279">
        <v>452.48333333333323</v>
      </c>
      <c r="I53" s="279">
        <v>461.16666666666663</v>
      </c>
      <c r="J53" s="279">
        <v>477.33333333333326</v>
      </c>
      <c r="K53" s="277">
        <v>445</v>
      </c>
      <c r="L53" s="277">
        <v>420.15</v>
      </c>
      <c r="M53" s="277">
        <v>7.9769100000000002</v>
      </c>
    </row>
    <row r="54" spans="1:13">
      <c r="A54" s="268">
        <v>44</v>
      </c>
      <c r="B54" s="277" t="s">
        <v>58</v>
      </c>
      <c r="C54" s="278">
        <v>6103.15</v>
      </c>
      <c r="D54" s="279">
        <v>6128.7166666666672</v>
      </c>
      <c r="E54" s="279">
        <v>6034.4333333333343</v>
      </c>
      <c r="F54" s="279">
        <v>5965.7166666666672</v>
      </c>
      <c r="G54" s="279">
        <v>5871.4333333333343</v>
      </c>
      <c r="H54" s="279">
        <v>6197.4333333333343</v>
      </c>
      <c r="I54" s="279">
        <v>6291.7166666666672</v>
      </c>
      <c r="J54" s="279">
        <v>6360.4333333333343</v>
      </c>
      <c r="K54" s="277">
        <v>6223</v>
      </c>
      <c r="L54" s="277">
        <v>6060</v>
      </c>
      <c r="M54" s="277">
        <v>5.09598</v>
      </c>
    </row>
    <row r="55" spans="1:13">
      <c r="A55" s="268">
        <v>45</v>
      </c>
      <c r="B55" s="277" t="s">
        <v>232</v>
      </c>
      <c r="C55" s="278">
        <v>2601.4499999999998</v>
      </c>
      <c r="D55" s="279">
        <v>2611.8166666666666</v>
      </c>
      <c r="E55" s="279">
        <v>2573.6333333333332</v>
      </c>
      <c r="F55" s="279">
        <v>2545.8166666666666</v>
      </c>
      <c r="G55" s="279">
        <v>2507.6333333333332</v>
      </c>
      <c r="H55" s="279">
        <v>2639.6333333333332</v>
      </c>
      <c r="I55" s="279">
        <v>2677.8166666666666</v>
      </c>
      <c r="J55" s="279">
        <v>2705.6333333333332</v>
      </c>
      <c r="K55" s="277">
        <v>2650</v>
      </c>
      <c r="L55" s="277">
        <v>2584</v>
      </c>
      <c r="M55" s="277">
        <v>0.24981</v>
      </c>
    </row>
    <row r="56" spans="1:13">
      <c r="A56" s="268">
        <v>46</v>
      </c>
      <c r="B56" s="277" t="s">
        <v>59</v>
      </c>
      <c r="C56" s="278">
        <v>3174.5</v>
      </c>
      <c r="D56" s="279">
        <v>3195.8333333333335</v>
      </c>
      <c r="E56" s="279">
        <v>3147.666666666667</v>
      </c>
      <c r="F56" s="279">
        <v>3120.8333333333335</v>
      </c>
      <c r="G56" s="279">
        <v>3072.666666666667</v>
      </c>
      <c r="H56" s="279">
        <v>3222.666666666667</v>
      </c>
      <c r="I56" s="279">
        <v>3270.8333333333339</v>
      </c>
      <c r="J56" s="279">
        <v>3297.666666666667</v>
      </c>
      <c r="K56" s="277">
        <v>3244</v>
      </c>
      <c r="L56" s="277">
        <v>3169</v>
      </c>
      <c r="M56" s="277">
        <v>44.641710000000003</v>
      </c>
    </row>
    <row r="57" spans="1:13">
      <c r="A57" s="268">
        <v>47</v>
      </c>
      <c r="B57" s="277" t="s">
        <v>60</v>
      </c>
      <c r="C57" s="278">
        <v>1310.3499999999999</v>
      </c>
      <c r="D57" s="279">
        <v>1319.1166666666666</v>
      </c>
      <c r="E57" s="279">
        <v>1292.2333333333331</v>
      </c>
      <c r="F57" s="279">
        <v>1274.1166666666666</v>
      </c>
      <c r="G57" s="279">
        <v>1247.2333333333331</v>
      </c>
      <c r="H57" s="279">
        <v>1337.2333333333331</v>
      </c>
      <c r="I57" s="279">
        <v>1364.1166666666668</v>
      </c>
      <c r="J57" s="279">
        <v>1382.2333333333331</v>
      </c>
      <c r="K57" s="277">
        <v>1346</v>
      </c>
      <c r="L57" s="277">
        <v>1301</v>
      </c>
      <c r="M57" s="277">
        <v>11.924659999999999</v>
      </c>
    </row>
    <row r="58" spans="1:13">
      <c r="A58" s="268">
        <v>48</v>
      </c>
      <c r="B58" s="277" t="s">
        <v>317</v>
      </c>
      <c r="C58" s="278">
        <v>109.75</v>
      </c>
      <c r="D58" s="279">
        <v>109.91666666666667</v>
      </c>
      <c r="E58" s="279">
        <v>109.28333333333335</v>
      </c>
      <c r="F58" s="279">
        <v>108.81666666666668</v>
      </c>
      <c r="G58" s="279">
        <v>108.18333333333335</v>
      </c>
      <c r="H58" s="279">
        <v>110.38333333333334</v>
      </c>
      <c r="I58" s="279">
        <v>111.01666666666667</v>
      </c>
      <c r="J58" s="279">
        <v>111.48333333333333</v>
      </c>
      <c r="K58" s="277">
        <v>110.55</v>
      </c>
      <c r="L58" s="277">
        <v>109.45</v>
      </c>
      <c r="M58" s="277">
        <v>1.12147</v>
      </c>
    </row>
    <row r="59" spans="1:13">
      <c r="A59" s="268">
        <v>49</v>
      </c>
      <c r="B59" s="277" t="s">
        <v>318</v>
      </c>
      <c r="C59" s="278">
        <v>128.30000000000001</v>
      </c>
      <c r="D59" s="279">
        <v>128.11666666666665</v>
      </c>
      <c r="E59" s="279">
        <v>126.8833333333333</v>
      </c>
      <c r="F59" s="279">
        <v>125.46666666666665</v>
      </c>
      <c r="G59" s="279">
        <v>124.23333333333331</v>
      </c>
      <c r="H59" s="279">
        <v>129.5333333333333</v>
      </c>
      <c r="I59" s="279">
        <v>130.76666666666665</v>
      </c>
      <c r="J59" s="279">
        <v>132.18333333333328</v>
      </c>
      <c r="K59" s="277">
        <v>129.35</v>
      </c>
      <c r="L59" s="277">
        <v>126.7</v>
      </c>
      <c r="M59" s="277">
        <v>7.3671800000000003</v>
      </c>
    </row>
    <row r="60" spans="1:13" ht="12" customHeight="1">
      <c r="A60" s="268">
        <v>50</v>
      </c>
      <c r="B60" s="277" t="s">
        <v>233</v>
      </c>
      <c r="C60" s="278">
        <v>308.8</v>
      </c>
      <c r="D60" s="279">
        <v>308.25000000000006</v>
      </c>
      <c r="E60" s="279">
        <v>295.65000000000009</v>
      </c>
      <c r="F60" s="279">
        <v>282.50000000000006</v>
      </c>
      <c r="G60" s="279">
        <v>269.90000000000009</v>
      </c>
      <c r="H60" s="279">
        <v>321.40000000000009</v>
      </c>
      <c r="I60" s="279">
        <v>334.00000000000011</v>
      </c>
      <c r="J60" s="279">
        <v>347.15000000000009</v>
      </c>
      <c r="K60" s="277">
        <v>320.85000000000002</v>
      </c>
      <c r="L60" s="277">
        <v>295.10000000000002</v>
      </c>
      <c r="M60" s="277">
        <v>1243.93085</v>
      </c>
    </row>
    <row r="61" spans="1:13">
      <c r="A61" s="268">
        <v>51</v>
      </c>
      <c r="B61" s="277" t="s">
        <v>61</v>
      </c>
      <c r="C61" s="278">
        <v>46.85</v>
      </c>
      <c r="D61" s="279">
        <v>46.85</v>
      </c>
      <c r="E61" s="279">
        <v>46.2</v>
      </c>
      <c r="F61" s="279">
        <v>45.550000000000004</v>
      </c>
      <c r="G61" s="279">
        <v>44.900000000000006</v>
      </c>
      <c r="H61" s="279">
        <v>47.5</v>
      </c>
      <c r="I61" s="279">
        <v>48.149999999999991</v>
      </c>
      <c r="J61" s="279">
        <v>48.8</v>
      </c>
      <c r="K61" s="277">
        <v>47.5</v>
      </c>
      <c r="L61" s="277">
        <v>46.2</v>
      </c>
      <c r="M61" s="277">
        <v>204.59853000000001</v>
      </c>
    </row>
    <row r="62" spans="1:13">
      <c r="A62" s="268">
        <v>52</v>
      </c>
      <c r="B62" s="277" t="s">
        <v>62</v>
      </c>
      <c r="C62" s="278">
        <v>48.15</v>
      </c>
      <c r="D62" s="279">
        <v>48.533333333333331</v>
      </c>
      <c r="E62" s="279">
        <v>46.666666666666664</v>
      </c>
      <c r="F62" s="279">
        <v>45.18333333333333</v>
      </c>
      <c r="G62" s="279">
        <v>43.316666666666663</v>
      </c>
      <c r="H62" s="279">
        <v>50.016666666666666</v>
      </c>
      <c r="I62" s="279">
        <v>51.88333333333334</v>
      </c>
      <c r="J62" s="279">
        <v>53.366666666666667</v>
      </c>
      <c r="K62" s="277">
        <v>50.4</v>
      </c>
      <c r="L62" s="277">
        <v>47.05</v>
      </c>
      <c r="M62" s="277">
        <v>112.07501999999999</v>
      </c>
    </row>
    <row r="63" spans="1:13">
      <c r="A63" s="268">
        <v>53</v>
      </c>
      <c r="B63" s="277" t="s">
        <v>312</v>
      </c>
      <c r="C63" s="278">
        <v>1436.2</v>
      </c>
      <c r="D63" s="279">
        <v>1411.0666666666666</v>
      </c>
      <c r="E63" s="279">
        <v>1357.1333333333332</v>
      </c>
      <c r="F63" s="279">
        <v>1278.0666666666666</v>
      </c>
      <c r="G63" s="279">
        <v>1224.1333333333332</v>
      </c>
      <c r="H63" s="279">
        <v>1490.1333333333332</v>
      </c>
      <c r="I63" s="279">
        <v>1544.0666666666666</v>
      </c>
      <c r="J63" s="279">
        <v>1623.1333333333332</v>
      </c>
      <c r="K63" s="277">
        <v>1465</v>
      </c>
      <c r="L63" s="277">
        <v>1332</v>
      </c>
      <c r="M63" s="277">
        <v>2.82558</v>
      </c>
    </row>
    <row r="64" spans="1:13">
      <c r="A64" s="268">
        <v>54</v>
      </c>
      <c r="B64" s="277" t="s">
        <v>63</v>
      </c>
      <c r="C64" s="278">
        <v>1254.0999999999999</v>
      </c>
      <c r="D64" s="279">
        <v>1263.8166666666666</v>
      </c>
      <c r="E64" s="279">
        <v>1241.6333333333332</v>
      </c>
      <c r="F64" s="279">
        <v>1229.1666666666665</v>
      </c>
      <c r="G64" s="279">
        <v>1206.9833333333331</v>
      </c>
      <c r="H64" s="279">
        <v>1276.2833333333333</v>
      </c>
      <c r="I64" s="279">
        <v>1298.4666666666667</v>
      </c>
      <c r="J64" s="279">
        <v>1310.9333333333334</v>
      </c>
      <c r="K64" s="277">
        <v>1286</v>
      </c>
      <c r="L64" s="277">
        <v>1251.3499999999999</v>
      </c>
      <c r="M64" s="277">
        <v>6.4403499999999996</v>
      </c>
    </row>
    <row r="65" spans="1:13">
      <c r="A65" s="268">
        <v>55</v>
      </c>
      <c r="B65" s="277" t="s">
        <v>320</v>
      </c>
      <c r="C65" s="278">
        <v>5515.95</v>
      </c>
      <c r="D65" s="279">
        <v>5535.6833333333343</v>
      </c>
      <c r="E65" s="279">
        <v>5472.3666666666686</v>
      </c>
      <c r="F65" s="279">
        <v>5428.7833333333347</v>
      </c>
      <c r="G65" s="279">
        <v>5365.466666666669</v>
      </c>
      <c r="H65" s="279">
        <v>5579.2666666666682</v>
      </c>
      <c r="I65" s="279">
        <v>5642.5833333333339</v>
      </c>
      <c r="J65" s="279">
        <v>5686.1666666666679</v>
      </c>
      <c r="K65" s="277">
        <v>5599</v>
      </c>
      <c r="L65" s="277">
        <v>5492.1</v>
      </c>
      <c r="M65" s="277">
        <v>0.13643</v>
      </c>
    </row>
    <row r="66" spans="1:13">
      <c r="A66" s="268">
        <v>56</v>
      </c>
      <c r="B66" s="277" t="s">
        <v>234</v>
      </c>
      <c r="C66" s="278">
        <v>1324.05</v>
      </c>
      <c r="D66" s="279">
        <v>1302.0166666666667</v>
      </c>
      <c r="E66" s="279">
        <v>1264.0333333333333</v>
      </c>
      <c r="F66" s="279">
        <v>1204.0166666666667</v>
      </c>
      <c r="G66" s="279">
        <v>1166.0333333333333</v>
      </c>
      <c r="H66" s="279">
        <v>1362.0333333333333</v>
      </c>
      <c r="I66" s="279">
        <v>1400.0166666666664</v>
      </c>
      <c r="J66" s="279">
        <v>1460.0333333333333</v>
      </c>
      <c r="K66" s="277">
        <v>1340</v>
      </c>
      <c r="L66" s="277">
        <v>1242</v>
      </c>
      <c r="M66" s="277">
        <v>4.8229499999999996</v>
      </c>
    </row>
    <row r="67" spans="1:13">
      <c r="A67" s="268">
        <v>57</v>
      </c>
      <c r="B67" s="277" t="s">
        <v>321</v>
      </c>
      <c r="C67" s="278">
        <v>394.05</v>
      </c>
      <c r="D67" s="279">
        <v>390.5333333333333</v>
      </c>
      <c r="E67" s="279">
        <v>384.11666666666662</v>
      </c>
      <c r="F67" s="279">
        <v>374.18333333333334</v>
      </c>
      <c r="G67" s="279">
        <v>367.76666666666665</v>
      </c>
      <c r="H67" s="279">
        <v>400.46666666666658</v>
      </c>
      <c r="I67" s="279">
        <v>406.88333333333333</v>
      </c>
      <c r="J67" s="279">
        <v>416.81666666666655</v>
      </c>
      <c r="K67" s="277">
        <v>396.95</v>
      </c>
      <c r="L67" s="277">
        <v>380.6</v>
      </c>
      <c r="M67" s="277">
        <v>4.8127500000000003</v>
      </c>
    </row>
    <row r="68" spans="1:13">
      <c r="A68" s="268">
        <v>58</v>
      </c>
      <c r="B68" s="277" t="s">
        <v>65</v>
      </c>
      <c r="C68" s="278">
        <v>96.8</v>
      </c>
      <c r="D68" s="279">
        <v>97.016666666666666</v>
      </c>
      <c r="E68" s="279">
        <v>94.833333333333329</v>
      </c>
      <c r="F68" s="279">
        <v>92.86666666666666</v>
      </c>
      <c r="G68" s="279">
        <v>90.683333333333323</v>
      </c>
      <c r="H68" s="279">
        <v>98.983333333333334</v>
      </c>
      <c r="I68" s="279">
        <v>101.16666666666667</v>
      </c>
      <c r="J68" s="279">
        <v>103.13333333333334</v>
      </c>
      <c r="K68" s="277">
        <v>99.2</v>
      </c>
      <c r="L68" s="277">
        <v>95.05</v>
      </c>
      <c r="M68" s="277">
        <v>103.83667</v>
      </c>
    </row>
    <row r="69" spans="1:13">
      <c r="A69" s="268">
        <v>59</v>
      </c>
      <c r="B69" s="277" t="s">
        <v>313</v>
      </c>
      <c r="C69" s="278">
        <v>638.1</v>
      </c>
      <c r="D69" s="279">
        <v>639.4</v>
      </c>
      <c r="E69" s="279">
        <v>628.79999999999995</v>
      </c>
      <c r="F69" s="279">
        <v>619.5</v>
      </c>
      <c r="G69" s="279">
        <v>608.9</v>
      </c>
      <c r="H69" s="279">
        <v>648.69999999999993</v>
      </c>
      <c r="I69" s="279">
        <v>659.30000000000007</v>
      </c>
      <c r="J69" s="279">
        <v>668.59999999999991</v>
      </c>
      <c r="K69" s="277">
        <v>650</v>
      </c>
      <c r="L69" s="277">
        <v>630.1</v>
      </c>
      <c r="M69" s="277">
        <v>2.9106800000000002</v>
      </c>
    </row>
    <row r="70" spans="1:13">
      <c r="A70" s="268">
        <v>60</v>
      </c>
      <c r="B70" s="277" t="s">
        <v>66</v>
      </c>
      <c r="C70" s="278">
        <v>525.1</v>
      </c>
      <c r="D70" s="279">
        <v>526.54999999999995</v>
      </c>
      <c r="E70" s="279">
        <v>520.09999999999991</v>
      </c>
      <c r="F70" s="279">
        <v>515.09999999999991</v>
      </c>
      <c r="G70" s="279">
        <v>508.64999999999986</v>
      </c>
      <c r="H70" s="279">
        <v>531.54999999999995</v>
      </c>
      <c r="I70" s="279">
        <v>538</v>
      </c>
      <c r="J70" s="279">
        <v>543</v>
      </c>
      <c r="K70" s="277">
        <v>533</v>
      </c>
      <c r="L70" s="277">
        <v>521.54999999999995</v>
      </c>
      <c r="M70" s="277">
        <v>11.333819999999999</v>
      </c>
    </row>
    <row r="71" spans="1:13">
      <c r="A71" s="268">
        <v>61</v>
      </c>
      <c r="B71" s="277" t="s">
        <v>67</v>
      </c>
      <c r="C71" s="278">
        <v>386.25</v>
      </c>
      <c r="D71" s="279">
        <v>384.68333333333334</v>
      </c>
      <c r="E71" s="279">
        <v>377.56666666666666</v>
      </c>
      <c r="F71" s="279">
        <v>368.88333333333333</v>
      </c>
      <c r="G71" s="279">
        <v>361.76666666666665</v>
      </c>
      <c r="H71" s="279">
        <v>393.36666666666667</v>
      </c>
      <c r="I71" s="279">
        <v>400.48333333333335</v>
      </c>
      <c r="J71" s="279">
        <v>409.16666666666669</v>
      </c>
      <c r="K71" s="277">
        <v>391.8</v>
      </c>
      <c r="L71" s="277">
        <v>376</v>
      </c>
      <c r="M71" s="277">
        <v>25.20665</v>
      </c>
    </row>
    <row r="72" spans="1:13">
      <c r="A72" s="268">
        <v>62</v>
      </c>
      <c r="B72" s="277" t="s">
        <v>69</v>
      </c>
      <c r="C72" s="278">
        <v>547.35</v>
      </c>
      <c r="D72" s="279">
        <v>550.08333333333337</v>
      </c>
      <c r="E72" s="279">
        <v>543.66666666666674</v>
      </c>
      <c r="F72" s="279">
        <v>539.98333333333335</v>
      </c>
      <c r="G72" s="279">
        <v>533.56666666666672</v>
      </c>
      <c r="H72" s="279">
        <v>553.76666666666677</v>
      </c>
      <c r="I72" s="279">
        <v>560.18333333333351</v>
      </c>
      <c r="J72" s="279">
        <v>563.86666666666679</v>
      </c>
      <c r="K72" s="277">
        <v>556.5</v>
      </c>
      <c r="L72" s="277">
        <v>546.4</v>
      </c>
      <c r="M72" s="277">
        <v>92.197479999999999</v>
      </c>
    </row>
    <row r="73" spans="1:13">
      <c r="A73" s="268">
        <v>63</v>
      </c>
      <c r="B73" s="277" t="s">
        <v>70</v>
      </c>
      <c r="C73" s="278">
        <v>36.200000000000003</v>
      </c>
      <c r="D73" s="279">
        <v>36.250000000000007</v>
      </c>
      <c r="E73" s="279">
        <v>35.650000000000013</v>
      </c>
      <c r="F73" s="279">
        <v>35.100000000000009</v>
      </c>
      <c r="G73" s="279">
        <v>34.500000000000014</v>
      </c>
      <c r="H73" s="279">
        <v>36.800000000000011</v>
      </c>
      <c r="I73" s="279">
        <v>37.400000000000006</v>
      </c>
      <c r="J73" s="279">
        <v>37.95000000000001</v>
      </c>
      <c r="K73" s="277">
        <v>36.85</v>
      </c>
      <c r="L73" s="277">
        <v>35.700000000000003</v>
      </c>
      <c r="M73" s="277">
        <v>349.38296000000003</v>
      </c>
    </row>
    <row r="74" spans="1:13">
      <c r="A74" s="268">
        <v>64</v>
      </c>
      <c r="B74" s="277" t="s">
        <v>71</v>
      </c>
      <c r="C74" s="278">
        <v>411.9</v>
      </c>
      <c r="D74" s="279">
        <v>412.11666666666662</v>
      </c>
      <c r="E74" s="279">
        <v>407.48333333333323</v>
      </c>
      <c r="F74" s="279">
        <v>403.06666666666661</v>
      </c>
      <c r="G74" s="279">
        <v>398.43333333333322</v>
      </c>
      <c r="H74" s="279">
        <v>416.53333333333325</v>
      </c>
      <c r="I74" s="279">
        <v>421.16666666666657</v>
      </c>
      <c r="J74" s="279">
        <v>425.58333333333326</v>
      </c>
      <c r="K74" s="277">
        <v>416.75</v>
      </c>
      <c r="L74" s="277">
        <v>407.7</v>
      </c>
      <c r="M74" s="277">
        <v>52.267090000000003</v>
      </c>
    </row>
    <row r="75" spans="1:13">
      <c r="A75" s="268">
        <v>65</v>
      </c>
      <c r="B75" s="277" t="s">
        <v>322</v>
      </c>
      <c r="C75" s="278">
        <v>606.75</v>
      </c>
      <c r="D75" s="279">
        <v>602.06666666666672</v>
      </c>
      <c r="E75" s="279">
        <v>594.13333333333344</v>
      </c>
      <c r="F75" s="279">
        <v>581.51666666666677</v>
      </c>
      <c r="G75" s="279">
        <v>573.58333333333348</v>
      </c>
      <c r="H75" s="279">
        <v>614.68333333333339</v>
      </c>
      <c r="I75" s="279">
        <v>622.61666666666656</v>
      </c>
      <c r="J75" s="279">
        <v>635.23333333333335</v>
      </c>
      <c r="K75" s="277">
        <v>610</v>
      </c>
      <c r="L75" s="277">
        <v>589.45000000000005</v>
      </c>
      <c r="M75" s="277">
        <v>0.90163000000000004</v>
      </c>
    </row>
    <row r="76" spans="1:13" s="16" customFormat="1">
      <c r="A76" s="268">
        <v>66</v>
      </c>
      <c r="B76" s="277" t="s">
        <v>324</v>
      </c>
      <c r="C76" s="278">
        <v>121.05</v>
      </c>
      <c r="D76" s="279">
        <v>117.31666666666666</v>
      </c>
      <c r="E76" s="279">
        <v>110.58333333333333</v>
      </c>
      <c r="F76" s="279">
        <v>100.11666666666666</v>
      </c>
      <c r="G76" s="279">
        <v>93.383333333333326</v>
      </c>
      <c r="H76" s="279">
        <v>127.78333333333333</v>
      </c>
      <c r="I76" s="279">
        <v>134.51666666666668</v>
      </c>
      <c r="J76" s="279">
        <v>144.98333333333335</v>
      </c>
      <c r="K76" s="277">
        <v>124.05</v>
      </c>
      <c r="L76" s="277">
        <v>106.85</v>
      </c>
      <c r="M76" s="277">
        <v>21.52882</v>
      </c>
    </row>
    <row r="77" spans="1:13" s="16" customFormat="1">
      <c r="A77" s="268">
        <v>67</v>
      </c>
      <c r="B77" s="277" t="s">
        <v>325</v>
      </c>
      <c r="C77" s="278">
        <v>1976.45</v>
      </c>
      <c r="D77" s="279">
        <v>2000.3333333333333</v>
      </c>
      <c r="E77" s="279">
        <v>1941.4666666666667</v>
      </c>
      <c r="F77" s="279">
        <v>1906.4833333333333</v>
      </c>
      <c r="G77" s="279">
        <v>1847.6166666666668</v>
      </c>
      <c r="H77" s="279">
        <v>2035.3166666666666</v>
      </c>
      <c r="I77" s="279">
        <v>2094.1833333333329</v>
      </c>
      <c r="J77" s="279">
        <v>2129.1666666666665</v>
      </c>
      <c r="K77" s="277">
        <v>2059.1999999999998</v>
      </c>
      <c r="L77" s="277">
        <v>1965.35</v>
      </c>
      <c r="M77" s="277">
        <v>0.37146000000000001</v>
      </c>
    </row>
    <row r="78" spans="1:13" s="16" customFormat="1">
      <c r="A78" s="268">
        <v>68</v>
      </c>
      <c r="B78" s="277" t="s">
        <v>326</v>
      </c>
      <c r="C78" s="278">
        <v>481.05</v>
      </c>
      <c r="D78" s="279">
        <v>483.81666666666666</v>
      </c>
      <c r="E78" s="279">
        <v>476.2833333333333</v>
      </c>
      <c r="F78" s="279">
        <v>471.51666666666665</v>
      </c>
      <c r="G78" s="279">
        <v>463.98333333333329</v>
      </c>
      <c r="H78" s="279">
        <v>488.58333333333331</v>
      </c>
      <c r="I78" s="279">
        <v>496.11666666666673</v>
      </c>
      <c r="J78" s="279">
        <v>500.88333333333333</v>
      </c>
      <c r="K78" s="277">
        <v>491.35</v>
      </c>
      <c r="L78" s="277">
        <v>479.05</v>
      </c>
      <c r="M78" s="277">
        <v>0.31541999999999998</v>
      </c>
    </row>
    <row r="79" spans="1:13" s="16" customFormat="1">
      <c r="A79" s="268">
        <v>69</v>
      </c>
      <c r="B79" s="277" t="s">
        <v>327</v>
      </c>
      <c r="C79" s="278">
        <v>61.75</v>
      </c>
      <c r="D79" s="279">
        <v>60.816666666666663</v>
      </c>
      <c r="E79" s="279">
        <v>59.233333333333327</v>
      </c>
      <c r="F79" s="279">
        <v>56.716666666666661</v>
      </c>
      <c r="G79" s="279">
        <v>55.133333333333326</v>
      </c>
      <c r="H79" s="279">
        <v>63.333333333333329</v>
      </c>
      <c r="I79" s="279">
        <v>64.916666666666671</v>
      </c>
      <c r="J79" s="279">
        <v>67.433333333333337</v>
      </c>
      <c r="K79" s="277">
        <v>62.4</v>
      </c>
      <c r="L79" s="277">
        <v>58.3</v>
      </c>
      <c r="M79" s="277">
        <v>21.550940000000001</v>
      </c>
    </row>
    <row r="80" spans="1:13" s="16" customFormat="1">
      <c r="A80" s="268">
        <v>70</v>
      </c>
      <c r="B80" s="277" t="s">
        <v>72</v>
      </c>
      <c r="C80" s="278">
        <v>12794.1</v>
      </c>
      <c r="D80" s="279">
        <v>12929.35</v>
      </c>
      <c r="E80" s="279">
        <v>12613.6</v>
      </c>
      <c r="F80" s="279">
        <v>12433.1</v>
      </c>
      <c r="G80" s="279">
        <v>12117.35</v>
      </c>
      <c r="H80" s="279">
        <v>13109.85</v>
      </c>
      <c r="I80" s="279">
        <v>13425.6</v>
      </c>
      <c r="J80" s="279">
        <v>13606.1</v>
      </c>
      <c r="K80" s="277">
        <v>13245.1</v>
      </c>
      <c r="L80" s="277">
        <v>12748.85</v>
      </c>
      <c r="M80" s="277">
        <v>0.31957999999999998</v>
      </c>
    </row>
    <row r="81" spans="1:13" s="16" customFormat="1">
      <c r="A81" s="268">
        <v>71</v>
      </c>
      <c r="B81" s="277" t="s">
        <v>74</v>
      </c>
      <c r="C81" s="278">
        <v>417.8</v>
      </c>
      <c r="D81" s="279">
        <v>418.06666666666661</v>
      </c>
      <c r="E81" s="279">
        <v>407.88333333333321</v>
      </c>
      <c r="F81" s="279">
        <v>397.96666666666658</v>
      </c>
      <c r="G81" s="279">
        <v>387.78333333333319</v>
      </c>
      <c r="H81" s="279">
        <v>427.98333333333323</v>
      </c>
      <c r="I81" s="279">
        <v>438.16666666666663</v>
      </c>
      <c r="J81" s="279">
        <v>448.08333333333326</v>
      </c>
      <c r="K81" s="277">
        <v>428.25</v>
      </c>
      <c r="L81" s="277">
        <v>408.15</v>
      </c>
      <c r="M81" s="277">
        <v>142.33688000000001</v>
      </c>
    </row>
    <row r="82" spans="1:13" s="16" customFormat="1">
      <c r="A82" s="268">
        <v>72</v>
      </c>
      <c r="B82" s="277" t="s">
        <v>328</v>
      </c>
      <c r="C82" s="278">
        <v>139.25</v>
      </c>
      <c r="D82" s="279">
        <v>140.13333333333333</v>
      </c>
      <c r="E82" s="279">
        <v>137.76666666666665</v>
      </c>
      <c r="F82" s="279">
        <v>136.28333333333333</v>
      </c>
      <c r="G82" s="279">
        <v>133.91666666666666</v>
      </c>
      <c r="H82" s="279">
        <v>141.61666666666665</v>
      </c>
      <c r="I82" s="279">
        <v>143.98333333333332</v>
      </c>
      <c r="J82" s="279">
        <v>145.46666666666664</v>
      </c>
      <c r="K82" s="277">
        <v>142.5</v>
      </c>
      <c r="L82" s="277">
        <v>138.65</v>
      </c>
      <c r="M82" s="277">
        <v>3.9618899999999999</v>
      </c>
    </row>
    <row r="83" spans="1:13" s="16" customFormat="1">
      <c r="A83" s="268">
        <v>73</v>
      </c>
      <c r="B83" s="277" t="s">
        <v>75</v>
      </c>
      <c r="C83" s="278">
        <v>3776.2</v>
      </c>
      <c r="D83" s="279">
        <v>3798.0666666666671</v>
      </c>
      <c r="E83" s="279">
        <v>3746.233333333334</v>
      </c>
      <c r="F83" s="279">
        <v>3716.2666666666669</v>
      </c>
      <c r="G83" s="279">
        <v>3664.4333333333338</v>
      </c>
      <c r="H83" s="279">
        <v>3828.0333333333342</v>
      </c>
      <c r="I83" s="279">
        <v>3879.8666666666672</v>
      </c>
      <c r="J83" s="279">
        <v>3909.8333333333344</v>
      </c>
      <c r="K83" s="277">
        <v>3849.9</v>
      </c>
      <c r="L83" s="277">
        <v>3768.1</v>
      </c>
      <c r="M83" s="277">
        <v>3.6918000000000002</v>
      </c>
    </row>
    <row r="84" spans="1:13" s="16" customFormat="1">
      <c r="A84" s="268">
        <v>74</v>
      </c>
      <c r="B84" s="277" t="s">
        <v>314</v>
      </c>
      <c r="C84" s="278">
        <v>511.4</v>
      </c>
      <c r="D84" s="279">
        <v>513.69999999999993</v>
      </c>
      <c r="E84" s="279">
        <v>505.44999999999982</v>
      </c>
      <c r="F84" s="279">
        <v>499.49999999999989</v>
      </c>
      <c r="G84" s="279">
        <v>491.24999999999977</v>
      </c>
      <c r="H84" s="279">
        <v>519.64999999999986</v>
      </c>
      <c r="I84" s="279">
        <v>527.90000000000009</v>
      </c>
      <c r="J84" s="279">
        <v>533.84999999999991</v>
      </c>
      <c r="K84" s="277">
        <v>521.95000000000005</v>
      </c>
      <c r="L84" s="277">
        <v>507.75</v>
      </c>
      <c r="M84" s="277">
        <v>3.0326300000000002</v>
      </c>
    </row>
    <row r="85" spans="1:13" s="16" customFormat="1">
      <c r="A85" s="268">
        <v>75</v>
      </c>
      <c r="B85" s="277" t="s">
        <v>323</v>
      </c>
      <c r="C85" s="278">
        <v>125.85</v>
      </c>
      <c r="D85" s="279">
        <v>123.43333333333334</v>
      </c>
      <c r="E85" s="279">
        <v>120.16666666666667</v>
      </c>
      <c r="F85" s="279">
        <v>114.48333333333333</v>
      </c>
      <c r="G85" s="279">
        <v>111.21666666666667</v>
      </c>
      <c r="H85" s="279">
        <v>129.11666666666667</v>
      </c>
      <c r="I85" s="279">
        <v>132.38333333333333</v>
      </c>
      <c r="J85" s="279">
        <v>138.06666666666666</v>
      </c>
      <c r="K85" s="277">
        <v>126.7</v>
      </c>
      <c r="L85" s="277">
        <v>117.75</v>
      </c>
      <c r="M85" s="277">
        <v>34.792490000000001</v>
      </c>
    </row>
    <row r="86" spans="1:13" s="16" customFormat="1">
      <c r="A86" s="268">
        <v>76</v>
      </c>
      <c r="B86" s="277" t="s">
        <v>76</v>
      </c>
      <c r="C86" s="278">
        <v>394.65</v>
      </c>
      <c r="D86" s="279">
        <v>394.13333333333327</v>
      </c>
      <c r="E86" s="279">
        <v>387.56666666666655</v>
      </c>
      <c r="F86" s="279">
        <v>380.48333333333329</v>
      </c>
      <c r="G86" s="279">
        <v>373.91666666666657</v>
      </c>
      <c r="H86" s="279">
        <v>401.21666666666653</v>
      </c>
      <c r="I86" s="279">
        <v>407.78333333333325</v>
      </c>
      <c r="J86" s="279">
        <v>414.8666666666665</v>
      </c>
      <c r="K86" s="277">
        <v>400.7</v>
      </c>
      <c r="L86" s="277">
        <v>387.05</v>
      </c>
      <c r="M86" s="277">
        <v>121.97366</v>
      </c>
    </row>
    <row r="87" spans="1:13" s="16" customFormat="1">
      <c r="A87" s="268">
        <v>77</v>
      </c>
      <c r="B87" s="277" t="s">
        <v>77</v>
      </c>
      <c r="C87" s="278">
        <v>101.8</v>
      </c>
      <c r="D87" s="279">
        <v>101.95</v>
      </c>
      <c r="E87" s="279">
        <v>100.65</v>
      </c>
      <c r="F87" s="279">
        <v>99.5</v>
      </c>
      <c r="G87" s="279">
        <v>98.2</v>
      </c>
      <c r="H87" s="279">
        <v>103.10000000000001</v>
      </c>
      <c r="I87" s="279">
        <v>104.39999999999999</v>
      </c>
      <c r="J87" s="279">
        <v>105.55000000000001</v>
      </c>
      <c r="K87" s="277">
        <v>103.25</v>
      </c>
      <c r="L87" s="277">
        <v>100.8</v>
      </c>
      <c r="M87" s="277">
        <v>106.02207</v>
      </c>
    </row>
    <row r="88" spans="1:13" s="16" customFormat="1">
      <c r="A88" s="268">
        <v>78</v>
      </c>
      <c r="B88" s="277" t="s">
        <v>332</v>
      </c>
      <c r="C88" s="278">
        <v>370.15</v>
      </c>
      <c r="D88" s="279">
        <v>368.33333333333331</v>
      </c>
      <c r="E88" s="279">
        <v>363.41666666666663</v>
      </c>
      <c r="F88" s="279">
        <v>356.68333333333334</v>
      </c>
      <c r="G88" s="279">
        <v>351.76666666666665</v>
      </c>
      <c r="H88" s="279">
        <v>375.06666666666661</v>
      </c>
      <c r="I88" s="279">
        <v>379.98333333333323</v>
      </c>
      <c r="J88" s="279">
        <v>386.71666666666658</v>
      </c>
      <c r="K88" s="277">
        <v>373.25</v>
      </c>
      <c r="L88" s="277">
        <v>361.6</v>
      </c>
      <c r="M88" s="277">
        <v>1.61276</v>
      </c>
    </row>
    <row r="89" spans="1:13" s="16" customFormat="1">
      <c r="A89" s="268">
        <v>79</v>
      </c>
      <c r="B89" s="277" t="s">
        <v>333</v>
      </c>
      <c r="C89" s="278">
        <v>468.75</v>
      </c>
      <c r="D89" s="279">
        <v>459.58333333333331</v>
      </c>
      <c r="E89" s="279">
        <v>444.16666666666663</v>
      </c>
      <c r="F89" s="279">
        <v>419.58333333333331</v>
      </c>
      <c r="G89" s="279">
        <v>404.16666666666663</v>
      </c>
      <c r="H89" s="279">
        <v>484.16666666666663</v>
      </c>
      <c r="I89" s="279">
        <v>499.58333333333326</v>
      </c>
      <c r="J89" s="279">
        <v>524.16666666666663</v>
      </c>
      <c r="K89" s="277">
        <v>475</v>
      </c>
      <c r="L89" s="277">
        <v>435</v>
      </c>
      <c r="M89" s="277">
        <v>13.722329999999999</v>
      </c>
    </row>
    <row r="90" spans="1:13" s="16" customFormat="1">
      <c r="A90" s="268">
        <v>80</v>
      </c>
      <c r="B90" s="277" t="s">
        <v>335</v>
      </c>
      <c r="C90" s="278">
        <v>243.95</v>
      </c>
      <c r="D90" s="279">
        <v>245.36666666666667</v>
      </c>
      <c r="E90" s="279">
        <v>240.83333333333334</v>
      </c>
      <c r="F90" s="279">
        <v>237.71666666666667</v>
      </c>
      <c r="G90" s="279">
        <v>233.18333333333334</v>
      </c>
      <c r="H90" s="279">
        <v>248.48333333333335</v>
      </c>
      <c r="I90" s="279">
        <v>253.01666666666665</v>
      </c>
      <c r="J90" s="279">
        <v>256.13333333333333</v>
      </c>
      <c r="K90" s="277">
        <v>249.9</v>
      </c>
      <c r="L90" s="277">
        <v>242.25</v>
      </c>
      <c r="M90" s="277">
        <v>0.99129999999999996</v>
      </c>
    </row>
    <row r="91" spans="1:13" s="16" customFormat="1">
      <c r="A91" s="268">
        <v>81</v>
      </c>
      <c r="B91" s="277" t="s">
        <v>329</v>
      </c>
      <c r="C91" s="278">
        <v>421.1</v>
      </c>
      <c r="D91" s="279">
        <v>421.51666666666665</v>
      </c>
      <c r="E91" s="279">
        <v>418.13333333333333</v>
      </c>
      <c r="F91" s="279">
        <v>415.16666666666669</v>
      </c>
      <c r="G91" s="279">
        <v>411.78333333333336</v>
      </c>
      <c r="H91" s="279">
        <v>424.48333333333329</v>
      </c>
      <c r="I91" s="279">
        <v>427.86666666666662</v>
      </c>
      <c r="J91" s="279">
        <v>430.83333333333326</v>
      </c>
      <c r="K91" s="277">
        <v>424.9</v>
      </c>
      <c r="L91" s="277">
        <v>418.55</v>
      </c>
      <c r="M91" s="277">
        <v>0.22919999999999999</v>
      </c>
    </row>
    <row r="92" spans="1:13" s="16" customFormat="1">
      <c r="A92" s="268">
        <v>82</v>
      </c>
      <c r="B92" s="277" t="s">
        <v>78</v>
      </c>
      <c r="C92" s="278">
        <v>113.45</v>
      </c>
      <c r="D92" s="279">
        <v>113.84999999999998</v>
      </c>
      <c r="E92" s="279">
        <v>112.69999999999996</v>
      </c>
      <c r="F92" s="279">
        <v>111.94999999999997</v>
      </c>
      <c r="G92" s="279">
        <v>110.79999999999995</v>
      </c>
      <c r="H92" s="279">
        <v>114.59999999999997</v>
      </c>
      <c r="I92" s="279">
        <v>115.74999999999997</v>
      </c>
      <c r="J92" s="279">
        <v>116.49999999999997</v>
      </c>
      <c r="K92" s="277">
        <v>115</v>
      </c>
      <c r="L92" s="277">
        <v>113.1</v>
      </c>
      <c r="M92" s="277">
        <v>6.0088299999999997</v>
      </c>
    </row>
    <row r="93" spans="1:13" s="16" customFormat="1">
      <c r="A93" s="268">
        <v>83</v>
      </c>
      <c r="B93" s="277" t="s">
        <v>330</v>
      </c>
      <c r="C93" s="278">
        <v>240.75</v>
      </c>
      <c r="D93" s="279">
        <v>239.20000000000002</v>
      </c>
      <c r="E93" s="279">
        <v>235.90000000000003</v>
      </c>
      <c r="F93" s="279">
        <v>231.05</v>
      </c>
      <c r="G93" s="279">
        <v>227.75000000000003</v>
      </c>
      <c r="H93" s="279">
        <v>244.05000000000004</v>
      </c>
      <c r="I93" s="279">
        <v>247.35000000000005</v>
      </c>
      <c r="J93" s="279">
        <v>252.20000000000005</v>
      </c>
      <c r="K93" s="277">
        <v>242.5</v>
      </c>
      <c r="L93" s="277">
        <v>234.35</v>
      </c>
      <c r="M93" s="277">
        <v>1.6174900000000001</v>
      </c>
    </row>
    <row r="94" spans="1:13" s="16" customFormat="1">
      <c r="A94" s="268">
        <v>84</v>
      </c>
      <c r="B94" s="277" t="s">
        <v>338</v>
      </c>
      <c r="C94" s="278">
        <v>338.5</v>
      </c>
      <c r="D94" s="279">
        <v>343.18333333333334</v>
      </c>
      <c r="E94" s="279">
        <v>332.31666666666666</v>
      </c>
      <c r="F94" s="279">
        <v>326.13333333333333</v>
      </c>
      <c r="G94" s="279">
        <v>315.26666666666665</v>
      </c>
      <c r="H94" s="279">
        <v>349.36666666666667</v>
      </c>
      <c r="I94" s="279">
        <v>360.23333333333335</v>
      </c>
      <c r="J94" s="279">
        <v>366.41666666666669</v>
      </c>
      <c r="K94" s="277">
        <v>354.05</v>
      </c>
      <c r="L94" s="277">
        <v>337</v>
      </c>
      <c r="M94" s="277">
        <v>5.9668900000000002</v>
      </c>
    </row>
    <row r="95" spans="1:13" s="16" customFormat="1">
      <c r="A95" s="268">
        <v>85</v>
      </c>
      <c r="B95" s="277" t="s">
        <v>336</v>
      </c>
      <c r="C95" s="278">
        <v>868.2</v>
      </c>
      <c r="D95" s="279">
        <v>874.25</v>
      </c>
      <c r="E95" s="279">
        <v>856.1</v>
      </c>
      <c r="F95" s="279">
        <v>844</v>
      </c>
      <c r="G95" s="279">
        <v>825.85</v>
      </c>
      <c r="H95" s="279">
        <v>886.35</v>
      </c>
      <c r="I95" s="279">
        <v>904.50000000000011</v>
      </c>
      <c r="J95" s="279">
        <v>916.6</v>
      </c>
      <c r="K95" s="277">
        <v>892.4</v>
      </c>
      <c r="L95" s="277">
        <v>862.15</v>
      </c>
      <c r="M95" s="277">
        <v>1.30887</v>
      </c>
    </row>
    <row r="96" spans="1:13" s="16" customFormat="1">
      <c r="A96" s="268">
        <v>86</v>
      </c>
      <c r="B96" s="277" t="s">
        <v>337</v>
      </c>
      <c r="C96" s="278">
        <v>17.7</v>
      </c>
      <c r="D96" s="279">
        <v>17.766666666666666</v>
      </c>
      <c r="E96" s="279">
        <v>17.43333333333333</v>
      </c>
      <c r="F96" s="279">
        <v>17.166666666666664</v>
      </c>
      <c r="G96" s="279">
        <v>16.833333333333329</v>
      </c>
      <c r="H96" s="279">
        <v>18.033333333333331</v>
      </c>
      <c r="I96" s="279">
        <v>18.366666666666667</v>
      </c>
      <c r="J96" s="279">
        <v>18.633333333333333</v>
      </c>
      <c r="K96" s="277">
        <v>18.100000000000001</v>
      </c>
      <c r="L96" s="277">
        <v>17.5</v>
      </c>
      <c r="M96" s="277">
        <v>10.553900000000001</v>
      </c>
    </row>
    <row r="97" spans="1:13" s="16" customFormat="1">
      <c r="A97" s="268">
        <v>87</v>
      </c>
      <c r="B97" s="277" t="s">
        <v>339</v>
      </c>
      <c r="C97" s="278">
        <v>128.5</v>
      </c>
      <c r="D97" s="279">
        <v>128.83333333333334</v>
      </c>
      <c r="E97" s="279">
        <v>127.66666666666669</v>
      </c>
      <c r="F97" s="279">
        <v>126.83333333333334</v>
      </c>
      <c r="G97" s="279">
        <v>125.66666666666669</v>
      </c>
      <c r="H97" s="279">
        <v>129.66666666666669</v>
      </c>
      <c r="I97" s="279">
        <v>130.83333333333337</v>
      </c>
      <c r="J97" s="279">
        <v>131.66666666666669</v>
      </c>
      <c r="K97" s="277">
        <v>130</v>
      </c>
      <c r="L97" s="277">
        <v>128</v>
      </c>
      <c r="M97" s="277">
        <v>1.84541</v>
      </c>
    </row>
    <row r="98" spans="1:13" s="16" customFormat="1">
      <c r="A98" s="268">
        <v>88</v>
      </c>
      <c r="B98" s="277" t="s">
        <v>340</v>
      </c>
      <c r="C98" s="278">
        <v>2159.9499999999998</v>
      </c>
      <c r="D98" s="279">
        <v>2191.2333333333331</v>
      </c>
      <c r="E98" s="279">
        <v>2118.7166666666662</v>
      </c>
      <c r="F98" s="279">
        <v>2077.4833333333331</v>
      </c>
      <c r="G98" s="279">
        <v>2004.9666666666662</v>
      </c>
      <c r="H98" s="279">
        <v>2232.4666666666662</v>
      </c>
      <c r="I98" s="279">
        <v>2304.9833333333336</v>
      </c>
      <c r="J98" s="279">
        <v>2346.2166666666662</v>
      </c>
      <c r="K98" s="277">
        <v>2263.75</v>
      </c>
      <c r="L98" s="277">
        <v>2150</v>
      </c>
      <c r="M98" s="277">
        <v>4.1549999999999997E-2</v>
      </c>
    </row>
    <row r="99" spans="1:13" s="16" customFormat="1">
      <c r="A99" s="268">
        <v>89</v>
      </c>
      <c r="B99" s="277" t="s">
        <v>81</v>
      </c>
      <c r="C99" s="278">
        <v>549.25</v>
      </c>
      <c r="D99" s="279">
        <v>546.98333333333323</v>
      </c>
      <c r="E99" s="279">
        <v>540.91666666666652</v>
      </c>
      <c r="F99" s="279">
        <v>532.58333333333326</v>
      </c>
      <c r="G99" s="279">
        <v>526.51666666666654</v>
      </c>
      <c r="H99" s="279">
        <v>555.31666666666649</v>
      </c>
      <c r="I99" s="279">
        <v>561.38333333333333</v>
      </c>
      <c r="J99" s="279">
        <v>569.71666666666647</v>
      </c>
      <c r="K99" s="277">
        <v>553.04999999999995</v>
      </c>
      <c r="L99" s="277">
        <v>538.65</v>
      </c>
      <c r="M99" s="277">
        <v>3.8879600000000001</v>
      </c>
    </row>
    <row r="100" spans="1:13" s="16" customFormat="1">
      <c r="A100" s="268">
        <v>90</v>
      </c>
      <c r="B100" s="277" t="s">
        <v>334</v>
      </c>
      <c r="C100" s="278">
        <v>198.1</v>
      </c>
      <c r="D100" s="279">
        <v>200.16666666666666</v>
      </c>
      <c r="E100" s="279">
        <v>195.43333333333331</v>
      </c>
      <c r="F100" s="279">
        <v>192.76666666666665</v>
      </c>
      <c r="G100" s="279">
        <v>188.0333333333333</v>
      </c>
      <c r="H100" s="279">
        <v>202.83333333333331</v>
      </c>
      <c r="I100" s="279">
        <v>207.56666666666666</v>
      </c>
      <c r="J100" s="279">
        <v>210.23333333333332</v>
      </c>
      <c r="K100" s="277">
        <v>204.9</v>
      </c>
      <c r="L100" s="277">
        <v>197.5</v>
      </c>
      <c r="M100" s="277">
        <v>0.62968999999999997</v>
      </c>
    </row>
    <row r="101" spans="1:13">
      <c r="A101" s="268">
        <v>91</v>
      </c>
      <c r="B101" s="277" t="s">
        <v>341</v>
      </c>
      <c r="C101" s="278">
        <v>128.85</v>
      </c>
      <c r="D101" s="279">
        <v>129.1</v>
      </c>
      <c r="E101" s="279">
        <v>127.25</v>
      </c>
      <c r="F101" s="279">
        <v>125.65</v>
      </c>
      <c r="G101" s="279">
        <v>123.80000000000001</v>
      </c>
      <c r="H101" s="279">
        <v>130.69999999999999</v>
      </c>
      <c r="I101" s="279">
        <v>132.54999999999995</v>
      </c>
      <c r="J101" s="279">
        <v>134.14999999999998</v>
      </c>
      <c r="K101" s="277">
        <v>130.94999999999999</v>
      </c>
      <c r="L101" s="277">
        <v>127.5</v>
      </c>
      <c r="M101" s="277">
        <v>0.76666999999999996</v>
      </c>
    </row>
    <row r="102" spans="1:13">
      <c r="A102" s="268">
        <v>92</v>
      </c>
      <c r="B102" s="277" t="s">
        <v>342</v>
      </c>
      <c r="C102" s="278">
        <v>155.44999999999999</v>
      </c>
      <c r="D102" s="279">
        <v>156.78333333333333</v>
      </c>
      <c r="E102" s="279">
        <v>153.76666666666665</v>
      </c>
      <c r="F102" s="279">
        <v>152.08333333333331</v>
      </c>
      <c r="G102" s="279">
        <v>149.06666666666663</v>
      </c>
      <c r="H102" s="279">
        <v>158.46666666666667</v>
      </c>
      <c r="I102" s="279">
        <v>161.48333333333338</v>
      </c>
      <c r="J102" s="279">
        <v>163.16666666666669</v>
      </c>
      <c r="K102" s="277">
        <v>159.80000000000001</v>
      </c>
      <c r="L102" s="277">
        <v>155.1</v>
      </c>
      <c r="M102" s="277">
        <v>6.3489100000000001</v>
      </c>
    </row>
    <row r="103" spans="1:13">
      <c r="A103" s="268">
        <v>93</v>
      </c>
      <c r="B103" s="277" t="s">
        <v>343</v>
      </c>
      <c r="C103" s="278">
        <v>79.099999999999994</v>
      </c>
      <c r="D103" s="279">
        <v>79.55</v>
      </c>
      <c r="E103" s="279">
        <v>77.899999999999991</v>
      </c>
      <c r="F103" s="279">
        <v>76.699999999999989</v>
      </c>
      <c r="G103" s="279">
        <v>75.049999999999983</v>
      </c>
      <c r="H103" s="279">
        <v>80.75</v>
      </c>
      <c r="I103" s="279">
        <v>82.4</v>
      </c>
      <c r="J103" s="279">
        <v>83.600000000000009</v>
      </c>
      <c r="K103" s="277">
        <v>81.2</v>
      </c>
      <c r="L103" s="277">
        <v>78.349999999999994</v>
      </c>
      <c r="M103" s="277">
        <v>4.9685300000000003</v>
      </c>
    </row>
    <row r="104" spans="1:13">
      <c r="A104" s="268">
        <v>94</v>
      </c>
      <c r="B104" s="277" t="s">
        <v>82</v>
      </c>
      <c r="C104" s="278">
        <v>201</v>
      </c>
      <c r="D104" s="279">
        <v>201.66666666666666</v>
      </c>
      <c r="E104" s="279">
        <v>196.83333333333331</v>
      </c>
      <c r="F104" s="279">
        <v>192.66666666666666</v>
      </c>
      <c r="G104" s="279">
        <v>187.83333333333331</v>
      </c>
      <c r="H104" s="279">
        <v>205.83333333333331</v>
      </c>
      <c r="I104" s="279">
        <v>210.66666666666663</v>
      </c>
      <c r="J104" s="279">
        <v>214.83333333333331</v>
      </c>
      <c r="K104" s="277">
        <v>206.5</v>
      </c>
      <c r="L104" s="277">
        <v>197.5</v>
      </c>
      <c r="M104" s="277">
        <v>98.776409999999998</v>
      </c>
    </row>
    <row r="105" spans="1:13">
      <c r="A105" s="268">
        <v>95</v>
      </c>
      <c r="B105" s="277" t="s">
        <v>344</v>
      </c>
      <c r="C105" s="278">
        <v>334.5</v>
      </c>
      <c r="D105" s="279">
        <v>332.63333333333333</v>
      </c>
      <c r="E105" s="279">
        <v>328.26666666666665</v>
      </c>
      <c r="F105" s="279">
        <v>322.0333333333333</v>
      </c>
      <c r="G105" s="279">
        <v>317.66666666666663</v>
      </c>
      <c r="H105" s="279">
        <v>338.86666666666667</v>
      </c>
      <c r="I105" s="279">
        <v>343.23333333333335</v>
      </c>
      <c r="J105" s="279">
        <v>349.4666666666667</v>
      </c>
      <c r="K105" s="277">
        <v>337</v>
      </c>
      <c r="L105" s="277">
        <v>326.39999999999998</v>
      </c>
      <c r="M105" s="277">
        <v>0.17315</v>
      </c>
    </row>
    <row r="106" spans="1:13">
      <c r="A106" s="268">
        <v>96</v>
      </c>
      <c r="B106" s="277" t="s">
        <v>83</v>
      </c>
      <c r="C106" s="278">
        <v>710.4</v>
      </c>
      <c r="D106" s="279">
        <v>715.19999999999993</v>
      </c>
      <c r="E106" s="279">
        <v>696.19999999999982</v>
      </c>
      <c r="F106" s="279">
        <v>681.99999999999989</v>
      </c>
      <c r="G106" s="279">
        <v>662.99999999999977</v>
      </c>
      <c r="H106" s="279">
        <v>729.39999999999986</v>
      </c>
      <c r="I106" s="279">
        <v>748.40000000000009</v>
      </c>
      <c r="J106" s="279">
        <v>762.59999999999991</v>
      </c>
      <c r="K106" s="277">
        <v>734.2</v>
      </c>
      <c r="L106" s="277">
        <v>701</v>
      </c>
      <c r="M106" s="277">
        <v>125.00684</v>
      </c>
    </row>
    <row r="107" spans="1:13">
      <c r="A107" s="268">
        <v>97</v>
      </c>
      <c r="B107" s="277" t="s">
        <v>84</v>
      </c>
      <c r="C107" s="278">
        <v>128.4</v>
      </c>
      <c r="D107" s="279">
        <v>128.79999999999998</v>
      </c>
      <c r="E107" s="279">
        <v>127.69999999999996</v>
      </c>
      <c r="F107" s="279">
        <v>126.99999999999997</v>
      </c>
      <c r="G107" s="279">
        <v>125.89999999999995</v>
      </c>
      <c r="H107" s="279">
        <v>129.49999999999997</v>
      </c>
      <c r="I107" s="279">
        <v>130.6</v>
      </c>
      <c r="J107" s="279">
        <v>131.29999999999998</v>
      </c>
      <c r="K107" s="277">
        <v>129.9</v>
      </c>
      <c r="L107" s="277">
        <v>128.1</v>
      </c>
      <c r="M107" s="277">
        <v>41.01652</v>
      </c>
    </row>
    <row r="108" spans="1:13">
      <c r="A108" s="268">
        <v>98</v>
      </c>
      <c r="B108" s="285" t="s">
        <v>345</v>
      </c>
      <c r="C108" s="278">
        <v>323.05</v>
      </c>
      <c r="D108" s="279">
        <v>324.83333333333331</v>
      </c>
      <c r="E108" s="279">
        <v>320.01666666666665</v>
      </c>
      <c r="F108" s="279">
        <v>316.98333333333335</v>
      </c>
      <c r="G108" s="279">
        <v>312.16666666666669</v>
      </c>
      <c r="H108" s="279">
        <v>327.86666666666662</v>
      </c>
      <c r="I108" s="279">
        <v>332.68333333333334</v>
      </c>
      <c r="J108" s="279">
        <v>335.71666666666658</v>
      </c>
      <c r="K108" s="277">
        <v>329.65</v>
      </c>
      <c r="L108" s="277">
        <v>321.8</v>
      </c>
      <c r="M108" s="277">
        <v>2.6274999999999999</v>
      </c>
    </row>
    <row r="109" spans="1:13">
      <c r="A109" s="268">
        <v>99</v>
      </c>
      <c r="B109" s="277" t="s">
        <v>85</v>
      </c>
      <c r="C109" s="278">
        <v>1411.3</v>
      </c>
      <c r="D109" s="279">
        <v>1420</v>
      </c>
      <c r="E109" s="279">
        <v>1398.35</v>
      </c>
      <c r="F109" s="279">
        <v>1385.3999999999999</v>
      </c>
      <c r="G109" s="279">
        <v>1363.7499999999998</v>
      </c>
      <c r="H109" s="279">
        <v>1432.95</v>
      </c>
      <c r="I109" s="279">
        <v>1454.6000000000001</v>
      </c>
      <c r="J109" s="279">
        <v>1467.5500000000002</v>
      </c>
      <c r="K109" s="277">
        <v>1441.65</v>
      </c>
      <c r="L109" s="277">
        <v>1407.05</v>
      </c>
      <c r="M109" s="277">
        <v>8.4658999999999995</v>
      </c>
    </row>
    <row r="110" spans="1:13">
      <c r="A110" s="268">
        <v>100</v>
      </c>
      <c r="B110" s="277" t="s">
        <v>86</v>
      </c>
      <c r="C110" s="278">
        <v>451.9</v>
      </c>
      <c r="D110" s="279">
        <v>450.40000000000003</v>
      </c>
      <c r="E110" s="279">
        <v>445.20000000000005</v>
      </c>
      <c r="F110" s="279">
        <v>438.5</v>
      </c>
      <c r="G110" s="279">
        <v>433.3</v>
      </c>
      <c r="H110" s="279">
        <v>457.10000000000008</v>
      </c>
      <c r="I110" s="279">
        <v>462.3</v>
      </c>
      <c r="J110" s="279">
        <v>469.00000000000011</v>
      </c>
      <c r="K110" s="277">
        <v>455.6</v>
      </c>
      <c r="L110" s="277">
        <v>443.7</v>
      </c>
      <c r="M110" s="277">
        <v>9.3558599999999998</v>
      </c>
    </row>
    <row r="111" spans="1:13">
      <c r="A111" s="268">
        <v>101</v>
      </c>
      <c r="B111" s="277" t="s">
        <v>236</v>
      </c>
      <c r="C111" s="278">
        <v>779.95</v>
      </c>
      <c r="D111" s="279">
        <v>783.41666666666663</v>
      </c>
      <c r="E111" s="279">
        <v>774.5333333333333</v>
      </c>
      <c r="F111" s="279">
        <v>769.11666666666667</v>
      </c>
      <c r="G111" s="279">
        <v>760.23333333333335</v>
      </c>
      <c r="H111" s="279">
        <v>788.83333333333326</v>
      </c>
      <c r="I111" s="279">
        <v>797.7166666666667</v>
      </c>
      <c r="J111" s="279">
        <v>803.13333333333321</v>
      </c>
      <c r="K111" s="277">
        <v>792.3</v>
      </c>
      <c r="L111" s="277">
        <v>778</v>
      </c>
      <c r="M111" s="277">
        <v>4.2177600000000002</v>
      </c>
    </row>
    <row r="112" spans="1:13">
      <c r="A112" s="268">
        <v>102</v>
      </c>
      <c r="B112" s="277" t="s">
        <v>346</v>
      </c>
      <c r="C112" s="278">
        <v>533.4</v>
      </c>
      <c r="D112" s="279">
        <v>523.71666666666658</v>
      </c>
      <c r="E112" s="279">
        <v>507.73333333333312</v>
      </c>
      <c r="F112" s="279">
        <v>482.06666666666655</v>
      </c>
      <c r="G112" s="279">
        <v>466.08333333333309</v>
      </c>
      <c r="H112" s="279">
        <v>549.38333333333321</v>
      </c>
      <c r="I112" s="279">
        <v>565.36666666666656</v>
      </c>
      <c r="J112" s="279">
        <v>591.03333333333319</v>
      </c>
      <c r="K112" s="277">
        <v>539.70000000000005</v>
      </c>
      <c r="L112" s="277">
        <v>498.05</v>
      </c>
      <c r="M112" s="277">
        <v>1.8598600000000001</v>
      </c>
    </row>
    <row r="113" spans="1:13">
      <c r="A113" s="268">
        <v>103</v>
      </c>
      <c r="B113" s="277" t="s">
        <v>331</v>
      </c>
      <c r="C113" s="278">
        <v>1726.55</v>
      </c>
      <c r="D113" s="279">
        <v>1676.3500000000001</v>
      </c>
      <c r="E113" s="279">
        <v>1614.2000000000003</v>
      </c>
      <c r="F113" s="279">
        <v>1501.8500000000001</v>
      </c>
      <c r="G113" s="279">
        <v>1439.7000000000003</v>
      </c>
      <c r="H113" s="279">
        <v>1788.7000000000003</v>
      </c>
      <c r="I113" s="279">
        <v>1850.8500000000004</v>
      </c>
      <c r="J113" s="279">
        <v>1963.2000000000003</v>
      </c>
      <c r="K113" s="277">
        <v>1738.5</v>
      </c>
      <c r="L113" s="277">
        <v>1564</v>
      </c>
      <c r="M113" s="277">
        <v>0.23988999999999999</v>
      </c>
    </row>
    <row r="114" spans="1:13">
      <c r="A114" s="268">
        <v>104</v>
      </c>
      <c r="B114" s="277" t="s">
        <v>237</v>
      </c>
      <c r="C114" s="278">
        <v>240.2</v>
      </c>
      <c r="D114" s="279">
        <v>241.36666666666667</v>
      </c>
      <c r="E114" s="279">
        <v>236.83333333333334</v>
      </c>
      <c r="F114" s="279">
        <v>233.46666666666667</v>
      </c>
      <c r="G114" s="279">
        <v>228.93333333333334</v>
      </c>
      <c r="H114" s="279">
        <v>244.73333333333335</v>
      </c>
      <c r="I114" s="279">
        <v>249.26666666666665</v>
      </c>
      <c r="J114" s="279">
        <v>252.63333333333335</v>
      </c>
      <c r="K114" s="277">
        <v>245.9</v>
      </c>
      <c r="L114" s="277">
        <v>238</v>
      </c>
      <c r="M114" s="277">
        <v>5.08683</v>
      </c>
    </row>
    <row r="115" spans="1:13">
      <c r="A115" s="268">
        <v>105</v>
      </c>
      <c r="B115" s="277" t="s">
        <v>235</v>
      </c>
      <c r="C115" s="278">
        <v>117.8</v>
      </c>
      <c r="D115" s="279">
        <v>118.89999999999999</v>
      </c>
      <c r="E115" s="279">
        <v>116.39999999999998</v>
      </c>
      <c r="F115" s="279">
        <v>114.99999999999999</v>
      </c>
      <c r="G115" s="279">
        <v>112.49999999999997</v>
      </c>
      <c r="H115" s="279">
        <v>120.29999999999998</v>
      </c>
      <c r="I115" s="279">
        <v>122.80000000000001</v>
      </c>
      <c r="J115" s="279">
        <v>124.19999999999999</v>
      </c>
      <c r="K115" s="277">
        <v>121.4</v>
      </c>
      <c r="L115" s="277">
        <v>117.5</v>
      </c>
      <c r="M115" s="277">
        <v>14.57128</v>
      </c>
    </row>
    <row r="116" spans="1:13">
      <c r="A116" s="268">
        <v>106</v>
      </c>
      <c r="B116" s="277" t="s">
        <v>87</v>
      </c>
      <c r="C116" s="278">
        <v>404</v>
      </c>
      <c r="D116" s="279">
        <v>402.90000000000003</v>
      </c>
      <c r="E116" s="279">
        <v>396.10000000000008</v>
      </c>
      <c r="F116" s="279">
        <v>388.20000000000005</v>
      </c>
      <c r="G116" s="279">
        <v>381.40000000000009</v>
      </c>
      <c r="H116" s="279">
        <v>410.80000000000007</v>
      </c>
      <c r="I116" s="279">
        <v>417.6</v>
      </c>
      <c r="J116" s="279">
        <v>425.50000000000006</v>
      </c>
      <c r="K116" s="277">
        <v>409.7</v>
      </c>
      <c r="L116" s="277">
        <v>395</v>
      </c>
      <c r="M116" s="277">
        <v>12.480840000000001</v>
      </c>
    </row>
    <row r="117" spans="1:13">
      <c r="A117" s="268">
        <v>107</v>
      </c>
      <c r="B117" s="277" t="s">
        <v>347</v>
      </c>
      <c r="C117" s="278">
        <v>325.5</v>
      </c>
      <c r="D117" s="279">
        <v>328.2166666666667</v>
      </c>
      <c r="E117" s="279">
        <v>321.33333333333337</v>
      </c>
      <c r="F117" s="279">
        <v>317.16666666666669</v>
      </c>
      <c r="G117" s="279">
        <v>310.28333333333336</v>
      </c>
      <c r="H117" s="279">
        <v>332.38333333333338</v>
      </c>
      <c r="I117" s="279">
        <v>339.26666666666671</v>
      </c>
      <c r="J117" s="279">
        <v>343.43333333333339</v>
      </c>
      <c r="K117" s="277">
        <v>335.1</v>
      </c>
      <c r="L117" s="277">
        <v>324.05</v>
      </c>
      <c r="M117" s="277">
        <v>4.0697799999999997</v>
      </c>
    </row>
    <row r="118" spans="1:13">
      <c r="A118" s="268">
        <v>108</v>
      </c>
      <c r="B118" s="277" t="s">
        <v>88</v>
      </c>
      <c r="C118" s="278">
        <v>510.45</v>
      </c>
      <c r="D118" s="279">
        <v>512.13333333333333</v>
      </c>
      <c r="E118" s="279">
        <v>505.61666666666667</v>
      </c>
      <c r="F118" s="279">
        <v>500.78333333333336</v>
      </c>
      <c r="G118" s="279">
        <v>494.26666666666671</v>
      </c>
      <c r="H118" s="279">
        <v>516.9666666666667</v>
      </c>
      <c r="I118" s="279">
        <v>523.48333333333335</v>
      </c>
      <c r="J118" s="279">
        <v>528.31666666666661</v>
      </c>
      <c r="K118" s="277">
        <v>518.65</v>
      </c>
      <c r="L118" s="277">
        <v>507.3</v>
      </c>
      <c r="M118" s="277">
        <v>43.105020000000003</v>
      </c>
    </row>
    <row r="119" spans="1:13">
      <c r="A119" s="268">
        <v>109</v>
      </c>
      <c r="B119" s="277" t="s">
        <v>238</v>
      </c>
      <c r="C119" s="278">
        <v>750.9</v>
      </c>
      <c r="D119" s="279">
        <v>758.95000000000016</v>
      </c>
      <c r="E119" s="279">
        <v>737.90000000000032</v>
      </c>
      <c r="F119" s="279">
        <v>724.9000000000002</v>
      </c>
      <c r="G119" s="279">
        <v>703.85000000000036</v>
      </c>
      <c r="H119" s="279">
        <v>771.95000000000027</v>
      </c>
      <c r="I119" s="279">
        <v>793.00000000000023</v>
      </c>
      <c r="J119" s="279">
        <v>806.00000000000023</v>
      </c>
      <c r="K119" s="277">
        <v>780</v>
      </c>
      <c r="L119" s="277">
        <v>745.95</v>
      </c>
      <c r="M119" s="277">
        <v>0.87053000000000003</v>
      </c>
    </row>
    <row r="120" spans="1:13">
      <c r="A120" s="268">
        <v>110</v>
      </c>
      <c r="B120" s="277" t="s">
        <v>348</v>
      </c>
      <c r="C120" s="278">
        <v>71.849999999999994</v>
      </c>
      <c r="D120" s="279">
        <v>71.75</v>
      </c>
      <c r="E120" s="279">
        <v>70.599999999999994</v>
      </c>
      <c r="F120" s="279">
        <v>69.349999999999994</v>
      </c>
      <c r="G120" s="279">
        <v>68.199999999999989</v>
      </c>
      <c r="H120" s="279">
        <v>73</v>
      </c>
      <c r="I120" s="279">
        <v>74.150000000000006</v>
      </c>
      <c r="J120" s="279">
        <v>75.400000000000006</v>
      </c>
      <c r="K120" s="277">
        <v>72.900000000000006</v>
      </c>
      <c r="L120" s="277">
        <v>70.5</v>
      </c>
      <c r="M120" s="277">
        <v>1.0055499999999999</v>
      </c>
    </row>
    <row r="121" spans="1:13">
      <c r="A121" s="268">
        <v>111</v>
      </c>
      <c r="B121" s="277" t="s">
        <v>355</v>
      </c>
      <c r="C121" s="278">
        <v>286.7</v>
      </c>
      <c r="D121" s="279">
        <v>284.54999999999995</v>
      </c>
      <c r="E121" s="279">
        <v>279.19999999999993</v>
      </c>
      <c r="F121" s="279">
        <v>271.7</v>
      </c>
      <c r="G121" s="279">
        <v>266.34999999999997</v>
      </c>
      <c r="H121" s="279">
        <v>292.0499999999999</v>
      </c>
      <c r="I121" s="279">
        <v>297.39999999999992</v>
      </c>
      <c r="J121" s="279">
        <v>304.89999999999986</v>
      </c>
      <c r="K121" s="277">
        <v>289.89999999999998</v>
      </c>
      <c r="L121" s="277">
        <v>277.05</v>
      </c>
      <c r="M121" s="277">
        <v>7.2635800000000001</v>
      </c>
    </row>
    <row r="122" spans="1:13">
      <c r="A122" s="268">
        <v>112</v>
      </c>
      <c r="B122" s="277" t="s">
        <v>356</v>
      </c>
      <c r="C122" s="278">
        <v>206.25</v>
      </c>
      <c r="D122" s="279">
        <v>203.70000000000002</v>
      </c>
      <c r="E122" s="279">
        <v>201.15000000000003</v>
      </c>
      <c r="F122" s="279">
        <v>196.05</v>
      </c>
      <c r="G122" s="279">
        <v>193.50000000000003</v>
      </c>
      <c r="H122" s="279">
        <v>208.80000000000004</v>
      </c>
      <c r="I122" s="279">
        <v>211.35000000000005</v>
      </c>
      <c r="J122" s="279">
        <v>216.45000000000005</v>
      </c>
      <c r="K122" s="277">
        <v>206.25</v>
      </c>
      <c r="L122" s="277">
        <v>198.6</v>
      </c>
      <c r="M122" s="277">
        <v>6.2126999999999999</v>
      </c>
    </row>
    <row r="123" spans="1:13">
      <c r="A123" s="268">
        <v>113</v>
      </c>
      <c r="B123" s="277" t="s">
        <v>349</v>
      </c>
      <c r="C123" s="278">
        <v>80.150000000000006</v>
      </c>
      <c r="D123" s="279">
        <v>79.183333333333323</v>
      </c>
      <c r="E123" s="279">
        <v>78.066666666666649</v>
      </c>
      <c r="F123" s="279">
        <v>75.98333333333332</v>
      </c>
      <c r="G123" s="279">
        <v>74.866666666666646</v>
      </c>
      <c r="H123" s="279">
        <v>81.266666666666652</v>
      </c>
      <c r="I123" s="279">
        <v>82.383333333333326</v>
      </c>
      <c r="J123" s="279">
        <v>84.466666666666654</v>
      </c>
      <c r="K123" s="277">
        <v>80.3</v>
      </c>
      <c r="L123" s="277">
        <v>77.099999999999994</v>
      </c>
      <c r="M123" s="277">
        <v>12.877470000000001</v>
      </c>
    </row>
    <row r="124" spans="1:13">
      <c r="A124" s="268">
        <v>114</v>
      </c>
      <c r="B124" s="277" t="s">
        <v>350</v>
      </c>
      <c r="C124" s="278">
        <v>332.4</v>
      </c>
      <c r="D124" s="279">
        <v>334.15000000000003</v>
      </c>
      <c r="E124" s="279">
        <v>329.30000000000007</v>
      </c>
      <c r="F124" s="279">
        <v>326.20000000000005</v>
      </c>
      <c r="G124" s="279">
        <v>321.35000000000008</v>
      </c>
      <c r="H124" s="279">
        <v>337.25000000000006</v>
      </c>
      <c r="I124" s="279">
        <v>342.10000000000008</v>
      </c>
      <c r="J124" s="279">
        <v>345.20000000000005</v>
      </c>
      <c r="K124" s="277">
        <v>339</v>
      </c>
      <c r="L124" s="277">
        <v>331.05</v>
      </c>
      <c r="M124" s="277">
        <v>0.35094999999999998</v>
      </c>
    </row>
    <row r="125" spans="1:13">
      <c r="A125" s="268">
        <v>115</v>
      </c>
      <c r="B125" s="277" t="s">
        <v>351</v>
      </c>
      <c r="C125" s="278">
        <v>646.85</v>
      </c>
      <c r="D125" s="279">
        <v>653.75</v>
      </c>
      <c r="E125" s="279">
        <v>634.15</v>
      </c>
      <c r="F125" s="279">
        <v>621.44999999999993</v>
      </c>
      <c r="G125" s="279">
        <v>601.84999999999991</v>
      </c>
      <c r="H125" s="279">
        <v>666.45</v>
      </c>
      <c r="I125" s="279">
        <v>686.05</v>
      </c>
      <c r="J125" s="279">
        <v>698.75000000000011</v>
      </c>
      <c r="K125" s="277">
        <v>673.35</v>
      </c>
      <c r="L125" s="277">
        <v>641.04999999999995</v>
      </c>
      <c r="M125" s="277">
        <v>16.239699999999999</v>
      </c>
    </row>
    <row r="126" spans="1:13">
      <c r="A126" s="268">
        <v>116</v>
      </c>
      <c r="B126" s="277" t="s">
        <v>352</v>
      </c>
      <c r="C126" s="278">
        <v>86.65</v>
      </c>
      <c r="D126" s="279">
        <v>86.55</v>
      </c>
      <c r="E126" s="279">
        <v>85.699999999999989</v>
      </c>
      <c r="F126" s="279">
        <v>84.749999999999986</v>
      </c>
      <c r="G126" s="279">
        <v>83.899999999999977</v>
      </c>
      <c r="H126" s="279">
        <v>87.5</v>
      </c>
      <c r="I126" s="279">
        <v>88.35</v>
      </c>
      <c r="J126" s="279">
        <v>89.300000000000011</v>
      </c>
      <c r="K126" s="277">
        <v>87.4</v>
      </c>
      <c r="L126" s="277">
        <v>85.6</v>
      </c>
      <c r="M126" s="277">
        <v>7.71286</v>
      </c>
    </row>
    <row r="127" spans="1:13">
      <c r="A127" s="268">
        <v>117</v>
      </c>
      <c r="B127" s="277" t="s">
        <v>354</v>
      </c>
      <c r="C127" s="278">
        <v>13.5</v>
      </c>
      <c r="D127" s="279">
        <v>13.533333333333331</v>
      </c>
      <c r="E127" s="279">
        <v>13.166666666666663</v>
      </c>
      <c r="F127" s="279">
        <v>12.83333333333333</v>
      </c>
      <c r="G127" s="279">
        <v>12.466666666666661</v>
      </c>
      <c r="H127" s="279">
        <v>13.866666666666664</v>
      </c>
      <c r="I127" s="279">
        <v>14.233333333333331</v>
      </c>
      <c r="J127" s="279">
        <v>14.566666666666665</v>
      </c>
      <c r="K127" s="277">
        <v>13.9</v>
      </c>
      <c r="L127" s="277">
        <v>13.2</v>
      </c>
      <c r="M127" s="277">
        <v>7.6593499999999999</v>
      </c>
    </row>
    <row r="128" spans="1:13">
      <c r="A128" s="268">
        <v>118</v>
      </c>
      <c r="B128" s="277" t="s">
        <v>90</v>
      </c>
      <c r="C128" s="278">
        <v>7.55</v>
      </c>
      <c r="D128" s="279">
        <v>7.3500000000000005</v>
      </c>
      <c r="E128" s="279">
        <v>7.1500000000000012</v>
      </c>
      <c r="F128" s="279">
        <v>6.7500000000000009</v>
      </c>
      <c r="G128" s="279">
        <v>6.5500000000000016</v>
      </c>
      <c r="H128" s="279">
        <v>7.7500000000000009</v>
      </c>
      <c r="I128" s="279">
        <v>7.95</v>
      </c>
      <c r="J128" s="279">
        <v>8.3500000000000014</v>
      </c>
      <c r="K128" s="277">
        <v>7.55</v>
      </c>
      <c r="L128" s="277">
        <v>6.95</v>
      </c>
      <c r="M128" s="277">
        <v>40.625169999999997</v>
      </c>
    </row>
    <row r="129" spans="1:13">
      <c r="A129" s="268">
        <v>119</v>
      </c>
      <c r="B129" s="277" t="s">
        <v>91</v>
      </c>
      <c r="C129" s="278">
        <v>2641.75</v>
      </c>
      <c r="D129" s="279">
        <v>2659.4666666666667</v>
      </c>
      <c r="E129" s="279">
        <v>2587.9333333333334</v>
      </c>
      <c r="F129" s="279">
        <v>2534.1166666666668</v>
      </c>
      <c r="G129" s="279">
        <v>2462.5833333333335</v>
      </c>
      <c r="H129" s="279">
        <v>2713.2833333333333</v>
      </c>
      <c r="I129" s="279">
        <v>2784.8166666666671</v>
      </c>
      <c r="J129" s="279">
        <v>2838.6333333333332</v>
      </c>
      <c r="K129" s="277">
        <v>2731</v>
      </c>
      <c r="L129" s="277">
        <v>2605.65</v>
      </c>
      <c r="M129" s="277">
        <v>28.027840000000001</v>
      </c>
    </row>
    <row r="130" spans="1:13">
      <c r="A130" s="268">
        <v>120</v>
      </c>
      <c r="B130" s="277" t="s">
        <v>357</v>
      </c>
      <c r="C130" s="278">
        <v>7968.4</v>
      </c>
      <c r="D130" s="279">
        <v>8015.5166666666664</v>
      </c>
      <c r="E130" s="279">
        <v>7673.0333333333328</v>
      </c>
      <c r="F130" s="279">
        <v>7377.6666666666661</v>
      </c>
      <c r="G130" s="279">
        <v>7035.1833333333325</v>
      </c>
      <c r="H130" s="279">
        <v>8310.8833333333332</v>
      </c>
      <c r="I130" s="279">
        <v>8653.3666666666668</v>
      </c>
      <c r="J130" s="279">
        <v>8948.7333333333336</v>
      </c>
      <c r="K130" s="277">
        <v>8358</v>
      </c>
      <c r="L130" s="277">
        <v>7720.15</v>
      </c>
      <c r="M130" s="277">
        <v>1.8935</v>
      </c>
    </row>
    <row r="131" spans="1:13">
      <c r="A131" s="268">
        <v>121</v>
      </c>
      <c r="B131" s="277" t="s">
        <v>93</v>
      </c>
      <c r="C131" s="278">
        <v>138.5</v>
      </c>
      <c r="D131" s="279">
        <v>139.4</v>
      </c>
      <c r="E131" s="279">
        <v>137.10000000000002</v>
      </c>
      <c r="F131" s="279">
        <v>135.70000000000002</v>
      </c>
      <c r="G131" s="279">
        <v>133.40000000000003</v>
      </c>
      <c r="H131" s="279">
        <v>140.80000000000001</v>
      </c>
      <c r="I131" s="279">
        <v>143.10000000000002</v>
      </c>
      <c r="J131" s="279">
        <v>144.5</v>
      </c>
      <c r="K131" s="277">
        <v>141.69999999999999</v>
      </c>
      <c r="L131" s="277">
        <v>138</v>
      </c>
      <c r="M131" s="277">
        <v>58.131920000000001</v>
      </c>
    </row>
    <row r="132" spans="1:13">
      <c r="A132" s="268">
        <v>122</v>
      </c>
      <c r="B132" s="277" t="s">
        <v>231</v>
      </c>
      <c r="C132" s="278">
        <v>2093.15</v>
      </c>
      <c r="D132" s="279">
        <v>2088.7166666666667</v>
      </c>
      <c r="E132" s="279">
        <v>2064.7333333333336</v>
      </c>
      <c r="F132" s="279">
        <v>2036.3166666666671</v>
      </c>
      <c r="G132" s="279">
        <v>2012.3333333333339</v>
      </c>
      <c r="H132" s="279">
        <v>2117.1333333333332</v>
      </c>
      <c r="I132" s="279">
        <v>2141.1166666666659</v>
      </c>
      <c r="J132" s="279">
        <v>2169.5333333333328</v>
      </c>
      <c r="K132" s="277">
        <v>2112.6999999999998</v>
      </c>
      <c r="L132" s="277">
        <v>2060.3000000000002</v>
      </c>
      <c r="M132" s="277">
        <v>5.5468000000000002</v>
      </c>
    </row>
    <row r="133" spans="1:13">
      <c r="A133" s="268">
        <v>123</v>
      </c>
      <c r="B133" s="277" t="s">
        <v>94</v>
      </c>
      <c r="C133" s="278">
        <v>4527.45</v>
      </c>
      <c r="D133" s="279">
        <v>4565.8166666666666</v>
      </c>
      <c r="E133" s="279">
        <v>4461.6333333333332</v>
      </c>
      <c r="F133" s="279">
        <v>4395.8166666666666</v>
      </c>
      <c r="G133" s="279">
        <v>4291.6333333333332</v>
      </c>
      <c r="H133" s="279">
        <v>4631.6333333333332</v>
      </c>
      <c r="I133" s="279">
        <v>4735.8166666666657</v>
      </c>
      <c r="J133" s="279">
        <v>4801.6333333333332</v>
      </c>
      <c r="K133" s="277">
        <v>4670</v>
      </c>
      <c r="L133" s="277">
        <v>4500</v>
      </c>
      <c r="M133" s="277">
        <v>24.366510000000002</v>
      </c>
    </row>
    <row r="134" spans="1:13">
      <c r="A134" s="268">
        <v>124</v>
      </c>
      <c r="B134" s="277" t="s">
        <v>1264</v>
      </c>
      <c r="C134" s="278">
        <v>479.7</v>
      </c>
      <c r="D134" s="279">
        <v>480.04999999999995</v>
      </c>
      <c r="E134" s="279">
        <v>475.69999999999993</v>
      </c>
      <c r="F134" s="279">
        <v>471.7</v>
      </c>
      <c r="G134" s="279">
        <v>467.34999999999997</v>
      </c>
      <c r="H134" s="279">
        <v>484.0499999999999</v>
      </c>
      <c r="I134" s="279">
        <v>488.39999999999992</v>
      </c>
      <c r="J134" s="279">
        <v>492.39999999999986</v>
      </c>
      <c r="K134" s="277">
        <v>484.4</v>
      </c>
      <c r="L134" s="277">
        <v>476.05</v>
      </c>
      <c r="M134" s="277">
        <v>0.51222999999999996</v>
      </c>
    </row>
    <row r="135" spans="1:13">
      <c r="A135" s="268">
        <v>125</v>
      </c>
      <c r="B135" s="277" t="s">
        <v>239</v>
      </c>
      <c r="C135" s="278">
        <v>77.599999999999994</v>
      </c>
      <c r="D135" s="279">
        <v>76.333333333333329</v>
      </c>
      <c r="E135" s="279">
        <v>73.86666666666666</v>
      </c>
      <c r="F135" s="279">
        <v>70.133333333333326</v>
      </c>
      <c r="G135" s="279">
        <v>67.666666666666657</v>
      </c>
      <c r="H135" s="279">
        <v>80.066666666666663</v>
      </c>
      <c r="I135" s="279">
        <v>82.533333333333331</v>
      </c>
      <c r="J135" s="279">
        <v>86.266666666666666</v>
      </c>
      <c r="K135" s="277">
        <v>78.8</v>
      </c>
      <c r="L135" s="277">
        <v>72.599999999999994</v>
      </c>
      <c r="M135" s="277">
        <v>12.94652</v>
      </c>
    </row>
    <row r="136" spans="1:13">
      <c r="A136" s="268">
        <v>126</v>
      </c>
      <c r="B136" s="277" t="s">
        <v>95</v>
      </c>
      <c r="C136" s="278">
        <v>20782.150000000001</v>
      </c>
      <c r="D136" s="279">
        <v>20909.783333333336</v>
      </c>
      <c r="E136" s="279">
        <v>20525.566666666673</v>
      </c>
      <c r="F136" s="279">
        <v>20268.983333333337</v>
      </c>
      <c r="G136" s="279">
        <v>19884.766666666674</v>
      </c>
      <c r="H136" s="279">
        <v>21166.366666666672</v>
      </c>
      <c r="I136" s="279">
        <v>21550.583333333339</v>
      </c>
      <c r="J136" s="279">
        <v>21807.166666666672</v>
      </c>
      <c r="K136" s="277">
        <v>21294</v>
      </c>
      <c r="L136" s="277">
        <v>20653.2</v>
      </c>
      <c r="M136" s="277">
        <v>2.01858</v>
      </c>
    </row>
    <row r="137" spans="1:13">
      <c r="A137" s="268">
        <v>127</v>
      </c>
      <c r="B137" s="277" t="s">
        <v>359</v>
      </c>
      <c r="C137" s="278">
        <v>296.85000000000002</v>
      </c>
      <c r="D137" s="279">
        <v>297.61666666666667</v>
      </c>
      <c r="E137" s="279">
        <v>290.23333333333335</v>
      </c>
      <c r="F137" s="279">
        <v>283.61666666666667</v>
      </c>
      <c r="G137" s="279">
        <v>276.23333333333335</v>
      </c>
      <c r="H137" s="279">
        <v>304.23333333333335</v>
      </c>
      <c r="I137" s="279">
        <v>311.61666666666667</v>
      </c>
      <c r="J137" s="279">
        <v>318.23333333333335</v>
      </c>
      <c r="K137" s="277">
        <v>305</v>
      </c>
      <c r="L137" s="277">
        <v>291</v>
      </c>
      <c r="M137" s="277">
        <v>7.7240099999999998</v>
      </c>
    </row>
    <row r="138" spans="1:13">
      <c r="A138" s="268">
        <v>128</v>
      </c>
      <c r="B138" s="277" t="s">
        <v>360</v>
      </c>
      <c r="C138" s="278">
        <v>65.400000000000006</v>
      </c>
      <c r="D138" s="279">
        <v>66.033333333333346</v>
      </c>
      <c r="E138" s="279">
        <v>63.366666666666688</v>
      </c>
      <c r="F138" s="279">
        <v>61.333333333333343</v>
      </c>
      <c r="G138" s="279">
        <v>58.666666666666686</v>
      </c>
      <c r="H138" s="279">
        <v>68.066666666666691</v>
      </c>
      <c r="I138" s="279">
        <v>70.733333333333348</v>
      </c>
      <c r="J138" s="279">
        <v>72.766666666666694</v>
      </c>
      <c r="K138" s="277">
        <v>68.7</v>
      </c>
      <c r="L138" s="277">
        <v>64</v>
      </c>
      <c r="M138" s="277">
        <v>16.03098</v>
      </c>
    </row>
    <row r="139" spans="1:13">
      <c r="A139" s="268">
        <v>129</v>
      </c>
      <c r="B139" s="277" t="s">
        <v>361</v>
      </c>
      <c r="C139" s="278">
        <v>163.55000000000001</v>
      </c>
      <c r="D139" s="279">
        <v>162.26666666666665</v>
      </c>
      <c r="E139" s="279">
        <v>158.18333333333331</v>
      </c>
      <c r="F139" s="279">
        <v>152.81666666666666</v>
      </c>
      <c r="G139" s="279">
        <v>148.73333333333332</v>
      </c>
      <c r="H139" s="279">
        <v>167.6333333333333</v>
      </c>
      <c r="I139" s="279">
        <v>171.71666666666667</v>
      </c>
      <c r="J139" s="279">
        <v>177.08333333333329</v>
      </c>
      <c r="K139" s="277">
        <v>166.35</v>
      </c>
      <c r="L139" s="277">
        <v>156.9</v>
      </c>
      <c r="M139" s="277">
        <v>0.26195000000000002</v>
      </c>
    </row>
    <row r="140" spans="1:13">
      <c r="A140" s="268">
        <v>130</v>
      </c>
      <c r="B140" s="277" t="s">
        <v>240</v>
      </c>
      <c r="C140" s="278">
        <v>241.1</v>
      </c>
      <c r="D140" s="279">
        <v>241.46666666666667</v>
      </c>
      <c r="E140" s="279">
        <v>239.03333333333333</v>
      </c>
      <c r="F140" s="279">
        <v>236.96666666666667</v>
      </c>
      <c r="G140" s="279">
        <v>234.53333333333333</v>
      </c>
      <c r="H140" s="279">
        <v>243.53333333333333</v>
      </c>
      <c r="I140" s="279">
        <v>245.96666666666667</v>
      </c>
      <c r="J140" s="279">
        <v>248.03333333333333</v>
      </c>
      <c r="K140" s="277">
        <v>243.9</v>
      </c>
      <c r="L140" s="277">
        <v>239.4</v>
      </c>
      <c r="M140" s="277">
        <v>3.9200699999999999</v>
      </c>
    </row>
    <row r="141" spans="1:13">
      <c r="A141" s="268">
        <v>131</v>
      </c>
      <c r="B141" s="277" t="s">
        <v>241</v>
      </c>
      <c r="C141" s="278">
        <v>924.2</v>
      </c>
      <c r="D141" s="279">
        <v>923.0333333333333</v>
      </c>
      <c r="E141" s="279">
        <v>906.16666666666663</v>
      </c>
      <c r="F141" s="279">
        <v>888.13333333333333</v>
      </c>
      <c r="G141" s="279">
        <v>871.26666666666665</v>
      </c>
      <c r="H141" s="279">
        <v>941.06666666666661</v>
      </c>
      <c r="I141" s="279">
        <v>957.93333333333339</v>
      </c>
      <c r="J141" s="279">
        <v>975.96666666666658</v>
      </c>
      <c r="K141" s="277">
        <v>939.9</v>
      </c>
      <c r="L141" s="277">
        <v>905</v>
      </c>
      <c r="M141" s="277">
        <v>1.01379</v>
      </c>
    </row>
    <row r="142" spans="1:13">
      <c r="A142" s="268">
        <v>132</v>
      </c>
      <c r="B142" s="277" t="s">
        <v>242</v>
      </c>
      <c r="C142" s="278">
        <v>64.099999999999994</v>
      </c>
      <c r="D142" s="279">
        <v>64.266666666666666</v>
      </c>
      <c r="E142" s="279">
        <v>63.533333333333331</v>
      </c>
      <c r="F142" s="279">
        <v>62.966666666666669</v>
      </c>
      <c r="G142" s="279">
        <v>62.233333333333334</v>
      </c>
      <c r="H142" s="279">
        <v>64.833333333333329</v>
      </c>
      <c r="I142" s="279">
        <v>65.566666666666649</v>
      </c>
      <c r="J142" s="279">
        <v>66.133333333333326</v>
      </c>
      <c r="K142" s="277">
        <v>65</v>
      </c>
      <c r="L142" s="277">
        <v>63.7</v>
      </c>
      <c r="M142" s="277">
        <v>13.46462</v>
      </c>
    </row>
    <row r="143" spans="1:13">
      <c r="A143" s="268">
        <v>133</v>
      </c>
      <c r="B143" s="277" t="s">
        <v>96</v>
      </c>
      <c r="C143" s="278">
        <v>47.6</v>
      </c>
      <c r="D143" s="279">
        <v>48.166666666666664</v>
      </c>
      <c r="E143" s="279">
        <v>46.93333333333333</v>
      </c>
      <c r="F143" s="279">
        <v>46.266666666666666</v>
      </c>
      <c r="G143" s="279">
        <v>45.033333333333331</v>
      </c>
      <c r="H143" s="279">
        <v>48.833333333333329</v>
      </c>
      <c r="I143" s="279">
        <v>50.066666666666663</v>
      </c>
      <c r="J143" s="279">
        <v>50.733333333333327</v>
      </c>
      <c r="K143" s="277">
        <v>49.4</v>
      </c>
      <c r="L143" s="277">
        <v>47.5</v>
      </c>
      <c r="M143" s="277">
        <v>83.297849999999997</v>
      </c>
    </row>
    <row r="144" spans="1:13">
      <c r="A144" s="268">
        <v>134</v>
      </c>
      <c r="B144" s="277" t="s">
        <v>362</v>
      </c>
      <c r="C144" s="278">
        <v>540.54999999999995</v>
      </c>
      <c r="D144" s="279">
        <v>523.86666666666667</v>
      </c>
      <c r="E144" s="279">
        <v>497.73333333333335</v>
      </c>
      <c r="F144" s="279">
        <v>454.91666666666669</v>
      </c>
      <c r="G144" s="279">
        <v>428.78333333333336</v>
      </c>
      <c r="H144" s="279">
        <v>566.68333333333339</v>
      </c>
      <c r="I144" s="279">
        <v>592.81666666666683</v>
      </c>
      <c r="J144" s="279">
        <v>635.63333333333333</v>
      </c>
      <c r="K144" s="277">
        <v>550</v>
      </c>
      <c r="L144" s="277">
        <v>481.05</v>
      </c>
      <c r="M144" s="277">
        <v>9.6728400000000008</v>
      </c>
    </row>
    <row r="145" spans="1:13">
      <c r="A145" s="268">
        <v>135</v>
      </c>
      <c r="B145" s="277" t="s">
        <v>97</v>
      </c>
      <c r="C145" s="278">
        <v>1102.0999999999999</v>
      </c>
      <c r="D145" s="279">
        <v>1108.6499999999999</v>
      </c>
      <c r="E145" s="279">
        <v>1077.4499999999998</v>
      </c>
      <c r="F145" s="279">
        <v>1052.8</v>
      </c>
      <c r="G145" s="279">
        <v>1021.5999999999999</v>
      </c>
      <c r="H145" s="279">
        <v>1133.2999999999997</v>
      </c>
      <c r="I145" s="279">
        <v>1164.5</v>
      </c>
      <c r="J145" s="279">
        <v>1189.1499999999996</v>
      </c>
      <c r="K145" s="277">
        <v>1139.8499999999999</v>
      </c>
      <c r="L145" s="277">
        <v>1084</v>
      </c>
      <c r="M145" s="277">
        <v>22.24926</v>
      </c>
    </row>
    <row r="146" spans="1:13">
      <c r="A146" s="268">
        <v>136</v>
      </c>
      <c r="B146" s="277" t="s">
        <v>363</v>
      </c>
      <c r="C146" s="278">
        <v>242.4</v>
      </c>
      <c r="D146" s="279">
        <v>242.5333333333333</v>
      </c>
      <c r="E146" s="279">
        <v>235.06666666666661</v>
      </c>
      <c r="F146" s="279">
        <v>227.73333333333329</v>
      </c>
      <c r="G146" s="279">
        <v>220.26666666666659</v>
      </c>
      <c r="H146" s="279">
        <v>249.86666666666662</v>
      </c>
      <c r="I146" s="279">
        <v>257.33333333333331</v>
      </c>
      <c r="J146" s="279">
        <v>264.66666666666663</v>
      </c>
      <c r="K146" s="277">
        <v>250</v>
      </c>
      <c r="L146" s="277">
        <v>235.2</v>
      </c>
      <c r="M146" s="277">
        <v>8.0792999999999999</v>
      </c>
    </row>
    <row r="147" spans="1:13">
      <c r="A147" s="268">
        <v>137</v>
      </c>
      <c r="B147" s="277" t="s">
        <v>98</v>
      </c>
      <c r="C147" s="278">
        <v>154.55000000000001</v>
      </c>
      <c r="D147" s="279">
        <v>156.01666666666668</v>
      </c>
      <c r="E147" s="279">
        <v>152.53333333333336</v>
      </c>
      <c r="F147" s="279">
        <v>150.51666666666668</v>
      </c>
      <c r="G147" s="279">
        <v>147.03333333333336</v>
      </c>
      <c r="H147" s="279">
        <v>158.03333333333336</v>
      </c>
      <c r="I147" s="279">
        <v>161.51666666666665</v>
      </c>
      <c r="J147" s="279">
        <v>163.53333333333336</v>
      </c>
      <c r="K147" s="277">
        <v>159.5</v>
      </c>
      <c r="L147" s="277">
        <v>154</v>
      </c>
      <c r="M147" s="277">
        <v>34.350070000000002</v>
      </c>
    </row>
    <row r="148" spans="1:13">
      <c r="A148" s="268">
        <v>138</v>
      </c>
      <c r="B148" s="277" t="s">
        <v>243</v>
      </c>
      <c r="C148" s="278">
        <v>11.75</v>
      </c>
      <c r="D148" s="279">
        <v>11.566666666666668</v>
      </c>
      <c r="E148" s="279">
        <v>11.383333333333336</v>
      </c>
      <c r="F148" s="279">
        <v>11.016666666666667</v>
      </c>
      <c r="G148" s="279">
        <v>10.833333333333336</v>
      </c>
      <c r="H148" s="279">
        <v>11.933333333333337</v>
      </c>
      <c r="I148" s="279">
        <v>12.116666666666671</v>
      </c>
      <c r="J148" s="279">
        <v>12.483333333333338</v>
      </c>
      <c r="K148" s="277">
        <v>11.75</v>
      </c>
      <c r="L148" s="277">
        <v>11.2</v>
      </c>
      <c r="M148" s="277">
        <v>270.92849000000001</v>
      </c>
    </row>
    <row r="149" spans="1:13">
      <c r="A149" s="268">
        <v>139</v>
      </c>
      <c r="B149" s="277" t="s">
        <v>364</v>
      </c>
      <c r="C149" s="278">
        <v>319.39999999999998</v>
      </c>
      <c r="D149" s="279">
        <v>314.96666666666664</v>
      </c>
      <c r="E149" s="279">
        <v>304.93333333333328</v>
      </c>
      <c r="F149" s="279">
        <v>290.46666666666664</v>
      </c>
      <c r="G149" s="279">
        <v>280.43333333333328</v>
      </c>
      <c r="H149" s="279">
        <v>329.43333333333328</v>
      </c>
      <c r="I149" s="279">
        <v>339.4666666666667</v>
      </c>
      <c r="J149" s="279">
        <v>353.93333333333328</v>
      </c>
      <c r="K149" s="277">
        <v>325</v>
      </c>
      <c r="L149" s="277">
        <v>300.5</v>
      </c>
      <c r="M149" s="277">
        <v>37.162570000000002</v>
      </c>
    </row>
    <row r="150" spans="1:13">
      <c r="A150" s="268">
        <v>140</v>
      </c>
      <c r="B150" s="277" t="s">
        <v>99</v>
      </c>
      <c r="C150" s="278">
        <v>52.45</v>
      </c>
      <c r="D150" s="279">
        <v>52.966666666666669</v>
      </c>
      <c r="E150" s="279">
        <v>51.733333333333334</v>
      </c>
      <c r="F150" s="279">
        <v>51.016666666666666</v>
      </c>
      <c r="G150" s="279">
        <v>49.783333333333331</v>
      </c>
      <c r="H150" s="279">
        <v>53.683333333333337</v>
      </c>
      <c r="I150" s="279">
        <v>54.916666666666671</v>
      </c>
      <c r="J150" s="279">
        <v>55.63333333333334</v>
      </c>
      <c r="K150" s="277">
        <v>54.2</v>
      </c>
      <c r="L150" s="277">
        <v>52.25</v>
      </c>
      <c r="M150" s="277">
        <v>292.15233000000001</v>
      </c>
    </row>
    <row r="151" spans="1:13">
      <c r="A151" s="268">
        <v>141</v>
      </c>
      <c r="B151" s="277" t="s">
        <v>367</v>
      </c>
      <c r="C151" s="278">
        <v>268.14999999999998</v>
      </c>
      <c r="D151" s="279">
        <v>269.15000000000003</v>
      </c>
      <c r="E151" s="279">
        <v>265.30000000000007</v>
      </c>
      <c r="F151" s="279">
        <v>262.45000000000005</v>
      </c>
      <c r="G151" s="279">
        <v>258.60000000000008</v>
      </c>
      <c r="H151" s="279">
        <v>272.00000000000006</v>
      </c>
      <c r="I151" s="279">
        <v>275.85000000000008</v>
      </c>
      <c r="J151" s="279">
        <v>278.70000000000005</v>
      </c>
      <c r="K151" s="277">
        <v>273</v>
      </c>
      <c r="L151" s="277">
        <v>266.3</v>
      </c>
      <c r="M151" s="277">
        <v>0.44362000000000001</v>
      </c>
    </row>
    <row r="152" spans="1:13">
      <c r="A152" s="268">
        <v>142</v>
      </c>
      <c r="B152" s="277" t="s">
        <v>366</v>
      </c>
      <c r="C152" s="278">
        <v>2209.85</v>
      </c>
      <c r="D152" s="279">
        <v>2196.15</v>
      </c>
      <c r="E152" s="279">
        <v>2142.3000000000002</v>
      </c>
      <c r="F152" s="279">
        <v>2074.75</v>
      </c>
      <c r="G152" s="279">
        <v>2020.9</v>
      </c>
      <c r="H152" s="279">
        <v>2263.7000000000003</v>
      </c>
      <c r="I152" s="279">
        <v>2317.5499999999997</v>
      </c>
      <c r="J152" s="279">
        <v>2385.1000000000004</v>
      </c>
      <c r="K152" s="277">
        <v>2250</v>
      </c>
      <c r="L152" s="277">
        <v>2128.6</v>
      </c>
      <c r="M152" s="277">
        <v>0.39779999999999999</v>
      </c>
    </row>
    <row r="153" spans="1:13">
      <c r="A153" s="268">
        <v>143</v>
      </c>
      <c r="B153" s="277" t="s">
        <v>368</v>
      </c>
      <c r="C153" s="278">
        <v>462.05</v>
      </c>
      <c r="D153" s="279">
        <v>461.34999999999997</v>
      </c>
      <c r="E153" s="279">
        <v>456.69999999999993</v>
      </c>
      <c r="F153" s="279">
        <v>451.34999999999997</v>
      </c>
      <c r="G153" s="279">
        <v>446.69999999999993</v>
      </c>
      <c r="H153" s="279">
        <v>466.69999999999993</v>
      </c>
      <c r="I153" s="279">
        <v>471.34999999999991</v>
      </c>
      <c r="J153" s="279">
        <v>476.69999999999993</v>
      </c>
      <c r="K153" s="277">
        <v>466</v>
      </c>
      <c r="L153" s="277">
        <v>456</v>
      </c>
      <c r="M153" s="277">
        <v>0.24675</v>
      </c>
    </row>
    <row r="154" spans="1:13">
      <c r="A154" s="268">
        <v>144</v>
      </c>
      <c r="B154" s="277" t="s">
        <v>371</v>
      </c>
      <c r="C154" s="278">
        <v>109.25</v>
      </c>
      <c r="D154" s="279">
        <v>110.06666666666666</v>
      </c>
      <c r="E154" s="279">
        <v>108.43333333333332</v>
      </c>
      <c r="F154" s="279">
        <v>107.61666666666666</v>
      </c>
      <c r="G154" s="279">
        <v>105.98333333333332</v>
      </c>
      <c r="H154" s="279">
        <v>110.88333333333333</v>
      </c>
      <c r="I154" s="279">
        <v>112.51666666666665</v>
      </c>
      <c r="J154" s="279">
        <v>113.33333333333333</v>
      </c>
      <c r="K154" s="277">
        <v>111.7</v>
      </c>
      <c r="L154" s="277">
        <v>109.25</v>
      </c>
      <c r="M154" s="277">
        <v>1.43283</v>
      </c>
    </row>
    <row r="155" spans="1:13">
      <c r="A155" s="268">
        <v>145</v>
      </c>
      <c r="B155" s="277" t="s">
        <v>365</v>
      </c>
      <c r="C155" s="278">
        <v>351.75</v>
      </c>
      <c r="D155" s="279">
        <v>354.7</v>
      </c>
      <c r="E155" s="279">
        <v>340.79999999999995</v>
      </c>
      <c r="F155" s="279">
        <v>329.84999999999997</v>
      </c>
      <c r="G155" s="279">
        <v>315.94999999999993</v>
      </c>
      <c r="H155" s="279">
        <v>365.65</v>
      </c>
      <c r="I155" s="279">
        <v>379.54999999999995</v>
      </c>
      <c r="J155" s="279">
        <v>390.5</v>
      </c>
      <c r="K155" s="277">
        <v>368.6</v>
      </c>
      <c r="L155" s="277">
        <v>343.75</v>
      </c>
      <c r="M155" s="277">
        <v>6.9080000000000003E-2</v>
      </c>
    </row>
    <row r="156" spans="1:13">
      <c r="A156" s="268">
        <v>146</v>
      </c>
      <c r="B156" s="277" t="s">
        <v>370</v>
      </c>
      <c r="C156" s="278">
        <v>138</v>
      </c>
      <c r="D156" s="279">
        <v>137.29999999999998</v>
      </c>
      <c r="E156" s="279">
        <v>135.19999999999996</v>
      </c>
      <c r="F156" s="279">
        <v>132.39999999999998</v>
      </c>
      <c r="G156" s="279">
        <v>130.29999999999995</v>
      </c>
      <c r="H156" s="279">
        <v>140.09999999999997</v>
      </c>
      <c r="I156" s="279">
        <v>142.19999999999999</v>
      </c>
      <c r="J156" s="279">
        <v>144.99999999999997</v>
      </c>
      <c r="K156" s="277">
        <v>139.4</v>
      </c>
      <c r="L156" s="277">
        <v>134.5</v>
      </c>
      <c r="M156" s="277">
        <v>12.204140000000001</v>
      </c>
    </row>
    <row r="157" spans="1:13">
      <c r="A157" s="268">
        <v>147</v>
      </c>
      <c r="B157" s="277" t="s">
        <v>244</v>
      </c>
      <c r="C157" s="278">
        <v>104.7</v>
      </c>
      <c r="D157" s="279">
        <v>106.13333333333333</v>
      </c>
      <c r="E157" s="279">
        <v>103.26666666666665</v>
      </c>
      <c r="F157" s="279">
        <v>101.83333333333333</v>
      </c>
      <c r="G157" s="279">
        <v>98.966666666666654</v>
      </c>
      <c r="H157" s="279">
        <v>107.56666666666665</v>
      </c>
      <c r="I157" s="279">
        <v>110.43333333333332</v>
      </c>
      <c r="J157" s="279">
        <v>111.86666666666665</v>
      </c>
      <c r="K157" s="277">
        <v>109</v>
      </c>
      <c r="L157" s="277">
        <v>104.7</v>
      </c>
      <c r="M157" s="277">
        <v>25.48499</v>
      </c>
    </row>
    <row r="158" spans="1:13">
      <c r="A158" s="268">
        <v>148</v>
      </c>
      <c r="B158" s="277" t="s">
        <v>369</v>
      </c>
      <c r="C158" s="278">
        <v>51.25</v>
      </c>
      <c r="D158" s="279">
        <v>50.983333333333327</v>
      </c>
      <c r="E158" s="279">
        <v>48.766666666666652</v>
      </c>
      <c r="F158" s="279">
        <v>46.283333333333324</v>
      </c>
      <c r="G158" s="279">
        <v>44.066666666666649</v>
      </c>
      <c r="H158" s="279">
        <v>53.466666666666654</v>
      </c>
      <c r="I158" s="279">
        <v>55.683333333333337</v>
      </c>
      <c r="J158" s="279">
        <v>58.166666666666657</v>
      </c>
      <c r="K158" s="277">
        <v>53.2</v>
      </c>
      <c r="L158" s="277">
        <v>48.5</v>
      </c>
      <c r="M158" s="277">
        <v>74.556060000000002</v>
      </c>
    </row>
    <row r="159" spans="1:13">
      <c r="A159" s="268">
        <v>149</v>
      </c>
      <c r="B159" s="277" t="s">
        <v>100</v>
      </c>
      <c r="C159" s="278">
        <v>94.1</v>
      </c>
      <c r="D159" s="279">
        <v>94.833333333333329</v>
      </c>
      <c r="E159" s="279">
        <v>92.766666666666652</v>
      </c>
      <c r="F159" s="279">
        <v>91.433333333333323</v>
      </c>
      <c r="G159" s="279">
        <v>89.366666666666646</v>
      </c>
      <c r="H159" s="279">
        <v>96.166666666666657</v>
      </c>
      <c r="I159" s="279">
        <v>98.233333333333348</v>
      </c>
      <c r="J159" s="279">
        <v>99.566666666666663</v>
      </c>
      <c r="K159" s="277">
        <v>96.9</v>
      </c>
      <c r="L159" s="277">
        <v>93.5</v>
      </c>
      <c r="M159" s="277">
        <v>102.67277</v>
      </c>
    </row>
    <row r="160" spans="1:13">
      <c r="A160" s="268">
        <v>150</v>
      </c>
      <c r="B160" s="277" t="s">
        <v>375</v>
      </c>
      <c r="C160" s="278">
        <v>1661.4</v>
      </c>
      <c r="D160" s="279">
        <v>1648.7333333333333</v>
      </c>
      <c r="E160" s="279">
        <v>1613.6666666666667</v>
      </c>
      <c r="F160" s="279">
        <v>1565.9333333333334</v>
      </c>
      <c r="G160" s="279">
        <v>1530.8666666666668</v>
      </c>
      <c r="H160" s="279">
        <v>1696.4666666666667</v>
      </c>
      <c r="I160" s="279">
        <v>1731.5333333333333</v>
      </c>
      <c r="J160" s="279">
        <v>1779.2666666666667</v>
      </c>
      <c r="K160" s="277">
        <v>1683.8</v>
      </c>
      <c r="L160" s="277">
        <v>1601</v>
      </c>
      <c r="M160" s="277">
        <v>1.00824</v>
      </c>
    </row>
    <row r="161" spans="1:13">
      <c r="A161" s="268">
        <v>151</v>
      </c>
      <c r="B161" s="277" t="s">
        <v>376</v>
      </c>
      <c r="C161" s="278">
        <v>1683</v>
      </c>
      <c r="D161" s="279">
        <v>1693.0333333333335</v>
      </c>
      <c r="E161" s="279">
        <v>1667.0666666666671</v>
      </c>
      <c r="F161" s="279">
        <v>1651.1333333333334</v>
      </c>
      <c r="G161" s="279">
        <v>1625.166666666667</v>
      </c>
      <c r="H161" s="279">
        <v>1708.9666666666672</v>
      </c>
      <c r="I161" s="279">
        <v>1734.9333333333338</v>
      </c>
      <c r="J161" s="279">
        <v>1750.8666666666672</v>
      </c>
      <c r="K161" s="277">
        <v>1719</v>
      </c>
      <c r="L161" s="277">
        <v>1677.1</v>
      </c>
      <c r="M161" s="277">
        <v>0.12196</v>
      </c>
    </row>
    <row r="162" spans="1:13">
      <c r="A162" s="268">
        <v>152</v>
      </c>
      <c r="B162" s="277" t="s">
        <v>377</v>
      </c>
      <c r="C162" s="278">
        <v>14.6</v>
      </c>
      <c r="D162" s="279">
        <v>14.616666666666667</v>
      </c>
      <c r="E162" s="279">
        <v>14.233333333333334</v>
      </c>
      <c r="F162" s="279">
        <v>13.866666666666667</v>
      </c>
      <c r="G162" s="279">
        <v>13.483333333333334</v>
      </c>
      <c r="H162" s="279">
        <v>14.983333333333334</v>
      </c>
      <c r="I162" s="279">
        <v>15.366666666666667</v>
      </c>
      <c r="J162" s="279">
        <v>15.733333333333334</v>
      </c>
      <c r="K162" s="277">
        <v>15</v>
      </c>
      <c r="L162" s="277">
        <v>14.25</v>
      </c>
      <c r="M162" s="277">
        <v>0.46161999999999997</v>
      </c>
    </row>
    <row r="163" spans="1:13">
      <c r="A163" s="268">
        <v>153</v>
      </c>
      <c r="B163" s="277" t="s">
        <v>372</v>
      </c>
      <c r="C163" s="278">
        <v>479.65</v>
      </c>
      <c r="D163" s="279">
        <v>481.36666666666662</v>
      </c>
      <c r="E163" s="279">
        <v>473.73333333333323</v>
      </c>
      <c r="F163" s="279">
        <v>467.81666666666661</v>
      </c>
      <c r="G163" s="279">
        <v>460.18333333333322</v>
      </c>
      <c r="H163" s="279">
        <v>487.28333333333325</v>
      </c>
      <c r="I163" s="279">
        <v>494.91666666666657</v>
      </c>
      <c r="J163" s="279">
        <v>500.83333333333326</v>
      </c>
      <c r="K163" s="277">
        <v>489</v>
      </c>
      <c r="L163" s="277">
        <v>475.45</v>
      </c>
      <c r="M163" s="277">
        <v>9.7449999999999995E-2</v>
      </c>
    </row>
    <row r="164" spans="1:13">
      <c r="A164" s="268">
        <v>154</v>
      </c>
      <c r="B164" s="277" t="s">
        <v>382</v>
      </c>
      <c r="C164" s="278">
        <v>250.7</v>
      </c>
      <c r="D164" s="279">
        <v>244.23333333333332</v>
      </c>
      <c r="E164" s="279">
        <v>234.86666666666665</v>
      </c>
      <c r="F164" s="279">
        <v>219.03333333333333</v>
      </c>
      <c r="G164" s="279">
        <v>209.66666666666666</v>
      </c>
      <c r="H164" s="279">
        <v>260.06666666666661</v>
      </c>
      <c r="I164" s="279">
        <v>269.43333333333328</v>
      </c>
      <c r="J164" s="279">
        <v>285.26666666666665</v>
      </c>
      <c r="K164" s="277">
        <v>253.6</v>
      </c>
      <c r="L164" s="277">
        <v>228.4</v>
      </c>
      <c r="M164" s="277">
        <v>13.18</v>
      </c>
    </row>
    <row r="165" spans="1:13">
      <c r="A165" s="268">
        <v>155</v>
      </c>
      <c r="B165" s="277" t="s">
        <v>373</v>
      </c>
      <c r="C165" s="278">
        <v>82.7</v>
      </c>
      <c r="D165" s="279">
        <v>82.800000000000011</v>
      </c>
      <c r="E165" s="279">
        <v>82.200000000000017</v>
      </c>
      <c r="F165" s="279">
        <v>81.7</v>
      </c>
      <c r="G165" s="279">
        <v>81.100000000000009</v>
      </c>
      <c r="H165" s="279">
        <v>83.300000000000026</v>
      </c>
      <c r="I165" s="279">
        <v>83.90000000000002</v>
      </c>
      <c r="J165" s="279">
        <v>84.400000000000034</v>
      </c>
      <c r="K165" s="277">
        <v>83.4</v>
      </c>
      <c r="L165" s="277">
        <v>82.3</v>
      </c>
      <c r="M165" s="277">
        <v>0.34156999999999998</v>
      </c>
    </row>
    <row r="166" spans="1:13">
      <c r="A166" s="268">
        <v>156</v>
      </c>
      <c r="B166" s="277" t="s">
        <v>374</v>
      </c>
      <c r="C166" s="278">
        <v>135.85</v>
      </c>
      <c r="D166" s="279">
        <v>136.70000000000002</v>
      </c>
      <c r="E166" s="279">
        <v>134.40000000000003</v>
      </c>
      <c r="F166" s="279">
        <v>132.95000000000002</v>
      </c>
      <c r="G166" s="279">
        <v>130.65000000000003</v>
      </c>
      <c r="H166" s="279">
        <v>138.15000000000003</v>
      </c>
      <c r="I166" s="279">
        <v>140.45000000000005</v>
      </c>
      <c r="J166" s="279">
        <v>141.90000000000003</v>
      </c>
      <c r="K166" s="277">
        <v>139</v>
      </c>
      <c r="L166" s="277">
        <v>135.25</v>
      </c>
      <c r="M166" s="277">
        <v>1.58944</v>
      </c>
    </row>
    <row r="167" spans="1:13">
      <c r="A167" s="268">
        <v>157</v>
      </c>
      <c r="B167" s="277" t="s">
        <v>245</v>
      </c>
      <c r="C167" s="278">
        <v>143.85</v>
      </c>
      <c r="D167" s="279">
        <v>144.1</v>
      </c>
      <c r="E167" s="279">
        <v>142.35</v>
      </c>
      <c r="F167" s="279">
        <v>140.85</v>
      </c>
      <c r="G167" s="279">
        <v>139.1</v>
      </c>
      <c r="H167" s="279">
        <v>145.6</v>
      </c>
      <c r="I167" s="279">
        <v>147.35</v>
      </c>
      <c r="J167" s="279">
        <v>148.85</v>
      </c>
      <c r="K167" s="277">
        <v>145.85</v>
      </c>
      <c r="L167" s="277">
        <v>142.6</v>
      </c>
      <c r="M167" s="277">
        <v>1.54284</v>
      </c>
    </row>
    <row r="168" spans="1:13">
      <c r="A168" s="268">
        <v>158</v>
      </c>
      <c r="B168" s="277" t="s">
        <v>378</v>
      </c>
      <c r="C168" s="278">
        <v>4954.3500000000004</v>
      </c>
      <c r="D168" s="279">
        <v>4981.0666666666666</v>
      </c>
      <c r="E168" s="279">
        <v>4923.2833333333328</v>
      </c>
      <c r="F168" s="279">
        <v>4892.2166666666662</v>
      </c>
      <c r="G168" s="279">
        <v>4834.4333333333325</v>
      </c>
      <c r="H168" s="279">
        <v>5012.1333333333332</v>
      </c>
      <c r="I168" s="279">
        <v>5069.9166666666679</v>
      </c>
      <c r="J168" s="279">
        <v>5100.9833333333336</v>
      </c>
      <c r="K168" s="277">
        <v>5038.8500000000004</v>
      </c>
      <c r="L168" s="277">
        <v>4950</v>
      </c>
      <c r="M168" s="277">
        <v>8.5559999999999997E-2</v>
      </c>
    </row>
    <row r="169" spans="1:13">
      <c r="A169" s="268">
        <v>159</v>
      </c>
      <c r="B169" s="277" t="s">
        <v>379</v>
      </c>
      <c r="C169" s="278">
        <v>1477.95</v>
      </c>
      <c r="D169" s="279">
        <v>1470.0166666666664</v>
      </c>
      <c r="E169" s="279">
        <v>1431.0333333333328</v>
      </c>
      <c r="F169" s="279">
        <v>1384.1166666666663</v>
      </c>
      <c r="G169" s="279">
        <v>1345.1333333333328</v>
      </c>
      <c r="H169" s="279">
        <v>1516.9333333333329</v>
      </c>
      <c r="I169" s="279">
        <v>1555.9166666666665</v>
      </c>
      <c r="J169" s="279">
        <v>1602.833333333333</v>
      </c>
      <c r="K169" s="277">
        <v>1509</v>
      </c>
      <c r="L169" s="277">
        <v>1423.1</v>
      </c>
      <c r="M169" s="277">
        <v>1.4102399999999999</v>
      </c>
    </row>
    <row r="170" spans="1:13">
      <c r="A170" s="268">
        <v>160</v>
      </c>
      <c r="B170" s="277" t="s">
        <v>101</v>
      </c>
      <c r="C170" s="278">
        <v>449.8</v>
      </c>
      <c r="D170" s="279">
        <v>453.23333333333335</v>
      </c>
      <c r="E170" s="279">
        <v>444.56666666666672</v>
      </c>
      <c r="F170" s="279">
        <v>439.33333333333337</v>
      </c>
      <c r="G170" s="279">
        <v>430.66666666666674</v>
      </c>
      <c r="H170" s="279">
        <v>458.4666666666667</v>
      </c>
      <c r="I170" s="279">
        <v>467.13333333333333</v>
      </c>
      <c r="J170" s="279">
        <v>472.36666666666667</v>
      </c>
      <c r="K170" s="277">
        <v>461.9</v>
      </c>
      <c r="L170" s="277">
        <v>448</v>
      </c>
      <c r="M170" s="277">
        <v>46.690130000000003</v>
      </c>
    </row>
    <row r="171" spans="1:13">
      <c r="A171" s="268">
        <v>161</v>
      </c>
      <c r="B171" s="277" t="s">
        <v>387</v>
      </c>
      <c r="C171" s="278">
        <v>40.6</v>
      </c>
      <c r="D171" s="279">
        <v>40.733333333333334</v>
      </c>
      <c r="E171" s="279">
        <v>40.31666666666667</v>
      </c>
      <c r="F171" s="279">
        <v>40.033333333333339</v>
      </c>
      <c r="G171" s="279">
        <v>39.616666666666674</v>
      </c>
      <c r="H171" s="279">
        <v>41.016666666666666</v>
      </c>
      <c r="I171" s="279">
        <v>41.433333333333323</v>
      </c>
      <c r="J171" s="279">
        <v>41.716666666666661</v>
      </c>
      <c r="K171" s="277">
        <v>41.15</v>
      </c>
      <c r="L171" s="277">
        <v>40.450000000000003</v>
      </c>
      <c r="M171" s="277">
        <v>3.5720700000000001</v>
      </c>
    </row>
    <row r="172" spans="1:13">
      <c r="A172" s="268">
        <v>162</v>
      </c>
      <c r="B172" s="277" t="s">
        <v>103</v>
      </c>
      <c r="C172" s="278">
        <v>21.25</v>
      </c>
      <c r="D172" s="279">
        <v>21.416666666666668</v>
      </c>
      <c r="E172" s="279">
        <v>20.933333333333337</v>
      </c>
      <c r="F172" s="279">
        <v>20.616666666666671</v>
      </c>
      <c r="G172" s="279">
        <v>20.13333333333334</v>
      </c>
      <c r="H172" s="279">
        <v>21.733333333333334</v>
      </c>
      <c r="I172" s="279">
        <v>22.216666666666661</v>
      </c>
      <c r="J172" s="279">
        <v>22.533333333333331</v>
      </c>
      <c r="K172" s="277">
        <v>21.9</v>
      </c>
      <c r="L172" s="277">
        <v>21.1</v>
      </c>
      <c r="M172" s="277">
        <v>247.35329999999999</v>
      </c>
    </row>
    <row r="173" spans="1:13">
      <c r="A173" s="268">
        <v>163</v>
      </c>
      <c r="B173" s="277" t="s">
        <v>388</v>
      </c>
      <c r="C173" s="278">
        <v>162.80000000000001</v>
      </c>
      <c r="D173" s="279">
        <v>163.43333333333334</v>
      </c>
      <c r="E173" s="279">
        <v>160.91666666666669</v>
      </c>
      <c r="F173" s="279">
        <v>159.03333333333336</v>
      </c>
      <c r="G173" s="279">
        <v>156.51666666666671</v>
      </c>
      <c r="H173" s="279">
        <v>165.31666666666666</v>
      </c>
      <c r="I173" s="279">
        <v>167.83333333333331</v>
      </c>
      <c r="J173" s="279">
        <v>169.71666666666664</v>
      </c>
      <c r="K173" s="277">
        <v>165.95</v>
      </c>
      <c r="L173" s="277">
        <v>161.55000000000001</v>
      </c>
      <c r="M173" s="277">
        <v>10.81413</v>
      </c>
    </row>
    <row r="174" spans="1:13">
      <c r="A174" s="268">
        <v>164</v>
      </c>
      <c r="B174" s="277" t="s">
        <v>380</v>
      </c>
      <c r="C174" s="278">
        <v>915.15</v>
      </c>
      <c r="D174" s="279">
        <v>916.35</v>
      </c>
      <c r="E174" s="279">
        <v>908.80000000000007</v>
      </c>
      <c r="F174" s="279">
        <v>902.45</v>
      </c>
      <c r="G174" s="279">
        <v>894.90000000000009</v>
      </c>
      <c r="H174" s="279">
        <v>922.7</v>
      </c>
      <c r="I174" s="279">
        <v>930.25</v>
      </c>
      <c r="J174" s="279">
        <v>936.6</v>
      </c>
      <c r="K174" s="277">
        <v>923.9</v>
      </c>
      <c r="L174" s="277">
        <v>910</v>
      </c>
      <c r="M174" s="277">
        <v>0.30386999999999997</v>
      </c>
    </row>
    <row r="175" spans="1:13">
      <c r="A175" s="268">
        <v>165</v>
      </c>
      <c r="B175" s="277" t="s">
        <v>246</v>
      </c>
      <c r="C175" s="278">
        <v>469.6</v>
      </c>
      <c r="D175" s="279">
        <v>470.83333333333331</v>
      </c>
      <c r="E175" s="279">
        <v>461.76666666666665</v>
      </c>
      <c r="F175" s="279">
        <v>453.93333333333334</v>
      </c>
      <c r="G175" s="279">
        <v>444.86666666666667</v>
      </c>
      <c r="H175" s="279">
        <v>478.66666666666663</v>
      </c>
      <c r="I175" s="279">
        <v>487.73333333333335</v>
      </c>
      <c r="J175" s="279">
        <v>495.56666666666661</v>
      </c>
      <c r="K175" s="277">
        <v>479.9</v>
      </c>
      <c r="L175" s="277">
        <v>463</v>
      </c>
      <c r="M175" s="277">
        <v>4.8702800000000002</v>
      </c>
    </row>
    <row r="176" spans="1:13">
      <c r="A176" s="268">
        <v>166</v>
      </c>
      <c r="B176" s="277" t="s">
        <v>104</v>
      </c>
      <c r="C176" s="278">
        <v>699.05</v>
      </c>
      <c r="D176" s="279">
        <v>699.73333333333323</v>
      </c>
      <c r="E176" s="279">
        <v>690.96666666666647</v>
      </c>
      <c r="F176" s="279">
        <v>682.88333333333321</v>
      </c>
      <c r="G176" s="279">
        <v>674.11666666666645</v>
      </c>
      <c r="H176" s="279">
        <v>707.81666666666649</v>
      </c>
      <c r="I176" s="279">
        <v>716.58333333333314</v>
      </c>
      <c r="J176" s="279">
        <v>724.66666666666652</v>
      </c>
      <c r="K176" s="277">
        <v>708.5</v>
      </c>
      <c r="L176" s="277">
        <v>691.65</v>
      </c>
      <c r="M176" s="277">
        <v>21.06174</v>
      </c>
    </row>
    <row r="177" spans="1:13">
      <c r="A177" s="268">
        <v>167</v>
      </c>
      <c r="B177" s="277" t="s">
        <v>247</v>
      </c>
      <c r="C177" s="278">
        <v>357.95</v>
      </c>
      <c r="D177" s="279">
        <v>355.83333333333331</v>
      </c>
      <c r="E177" s="279">
        <v>352.21666666666664</v>
      </c>
      <c r="F177" s="279">
        <v>346.48333333333335</v>
      </c>
      <c r="G177" s="279">
        <v>342.86666666666667</v>
      </c>
      <c r="H177" s="279">
        <v>361.56666666666661</v>
      </c>
      <c r="I177" s="279">
        <v>365.18333333333328</v>
      </c>
      <c r="J177" s="279">
        <v>370.91666666666657</v>
      </c>
      <c r="K177" s="277">
        <v>359.45</v>
      </c>
      <c r="L177" s="277">
        <v>350.1</v>
      </c>
      <c r="M177" s="277">
        <v>0.68330000000000002</v>
      </c>
    </row>
    <row r="178" spans="1:13">
      <c r="A178" s="268">
        <v>168</v>
      </c>
      <c r="B178" s="277" t="s">
        <v>248</v>
      </c>
      <c r="C178" s="278">
        <v>921.75</v>
      </c>
      <c r="D178" s="279">
        <v>930.48333333333323</v>
      </c>
      <c r="E178" s="279">
        <v>904.26666666666642</v>
      </c>
      <c r="F178" s="279">
        <v>886.78333333333319</v>
      </c>
      <c r="G178" s="279">
        <v>860.56666666666638</v>
      </c>
      <c r="H178" s="279">
        <v>947.96666666666647</v>
      </c>
      <c r="I178" s="279">
        <v>974.18333333333339</v>
      </c>
      <c r="J178" s="279">
        <v>991.66666666666652</v>
      </c>
      <c r="K178" s="277">
        <v>956.7</v>
      </c>
      <c r="L178" s="277">
        <v>913</v>
      </c>
      <c r="M178" s="277">
        <v>9.84727</v>
      </c>
    </row>
    <row r="179" spans="1:13">
      <c r="A179" s="268">
        <v>169</v>
      </c>
      <c r="B179" s="277" t="s">
        <v>389</v>
      </c>
      <c r="C179" s="278">
        <v>76.25</v>
      </c>
      <c r="D179" s="279">
        <v>75.583333333333329</v>
      </c>
      <c r="E179" s="279">
        <v>74.416666666666657</v>
      </c>
      <c r="F179" s="279">
        <v>72.583333333333329</v>
      </c>
      <c r="G179" s="279">
        <v>71.416666666666657</v>
      </c>
      <c r="H179" s="279">
        <v>77.416666666666657</v>
      </c>
      <c r="I179" s="279">
        <v>78.583333333333314</v>
      </c>
      <c r="J179" s="279">
        <v>80.416666666666657</v>
      </c>
      <c r="K179" s="277">
        <v>76.75</v>
      </c>
      <c r="L179" s="277">
        <v>73.75</v>
      </c>
      <c r="M179" s="277">
        <v>2.2547799999999998</v>
      </c>
    </row>
    <row r="180" spans="1:13">
      <c r="A180" s="268">
        <v>170</v>
      </c>
      <c r="B180" s="277" t="s">
        <v>381</v>
      </c>
      <c r="C180" s="278">
        <v>299.2</v>
      </c>
      <c r="D180" s="279">
        <v>292.63333333333333</v>
      </c>
      <c r="E180" s="279">
        <v>280.96666666666664</v>
      </c>
      <c r="F180" s="279">
        <v>262.73333333333329</v>
      </c>
      <c r="G180" s="279">
        <v>251.06666666666661</v>
      </c>
      <c r="H180" s="279">
        <v>310.86666666666667</v>
      </c>
      <c r="I180" s="279">
        <v>322.53333333333342</v>
      </c>
      <c r="J180" s="279">
        <v>340.76666666666671</v>
      </c>
      <c r="K180" s="277">
        <v>304.3</v>
      </c>
      <c r="L180" s="277">
        <v>274.39999999999998</v>
      </c>
      <c r="M180" s="277">
        <v>115.71977</v>
      </c>
    </row>
    <row r="181" spans="1:13">
      <c r="A181" s="268">
        <v>171</v>
      </c>
      <c r="B181" s="277" t="s">
        <v>249</v>
      </c>
      <c r="C181" s="278">
        <v>173.15</v>
      </c>
      <c r="D181" s="279">
        <v>170.03333333333333</v>
      </c>
      <c r="E181" s="279">
        <v>166.91666666666666</v>
      </c>
      <c r="F181" s="279">
        <v>160.68333333333334</v>
      </c>
      <c r="G181" s="279">
        <v>157.56666666666666</v>
      </c>
      <c r="H181" s="279">
        <v>176.26666666666665</v>
      </c>
      <c r="I181" s="279">
        <v>179.38333333333333</v>
      </c>
      <c r="J181" s="279">
        <v>185.61666666666665</v>
      </c>
      <c r="K181" s="277">
        <v>173.15</v>
      </c>
      <c r="L181" s="277">
        <v>163.80000000000001</v>
      </c>
      <c r="M181" s="277">
        <v>4.1081399999999997</v>
      </c>
    </row>
    <row r="182" spans="1:13">
      <c r="A182" s="268">
        <v>172</v>
      </c>
      <c r="B182" s="277" t="s">
        <v>105</v>
      </c>
      <c r="C182" s="278">
        <v>633.5</v>
      </c>
      <c r="D182" s="279">
        <v>632.63333333333333</v>
      </c>
      <c r="E182" s="279">
        <v>622.51666666666665</v>
      </c>
      <c r="F182" s="279">
        <v>611.5333333333333</v>
      </c>
      <c r="G182" s="279">
        <v>601.41666666666663</v>
      </c>
      <c r="H182" s="279">
        <v>643.61666666666667</v>
      </c>
      <c r="I182" s="279">
        <v>653.73333333333323</v>
      </c>
      <c r="J182" s="279">
        <v>664.7166666666667</v>
      </c>
      <c r="K182" s="277">
        <v>642.75</v>
      </c>
      <c r="L182" s="277">
        <v>621.65</v>
      </c>
      <c r="M182" s="277">
        <v>25.461569999999998</v>
      </c>
    </row>
    <row r="183" spans="1:13">
      <c r="A183" s="268">
        <v>173</v>
      </c>
      <c r="B183" s="277" t="s">
        <v>383</v>
      </c>
      <c r="C183" s="278">
        <v>78.650000000000006</v>
      </c>
      <c r="D183" s="279">
        <v>80.033333333333331</v>
      </c>
      <c r="E183" s="279">
        <v>77.016666666666666</v>
      </c>
      <c r="F183" s="279">
        <v>75.38333333333334</v>
      </c>
      <c r="G183" s="279">
        <v>72.366666666666674</v>
      </c>
      <c r="H183" s="279">
        <v>81.666666666666657</v>
      </c>
      <c r="I183" s="279">
        <v>84.683333333333309</v>
      </c>
      <c r="J183" s="279">
        <v>86.316666666666649</v>
      </c>
      <c r="K183" s="277">
        <v>83.05</v>
      </c>
      <c r="L183" s="277">
        <v>78.400000000000006</v>
      </c>
      <c r="M183" s="277">
        <v>4.4162299999999997</v>
      </c>
    </row>
    <row r="184" spans="1:13">
      <c r="A184" s="268">
        <v>174</v>
      </c>
      <c r="B184" s="277" t="s">
        <v>384</v>
      </c>
      <c r="C184" s="278">
        <v>486.15</v>
      </c>
      <c r="D184" s="279">
        <v>486.26666666666665</v>
      </c>
      <c r="E184" s="279">
        <v>480.13333333333333</v>
      </c>
      <c r="F184" s="279">
        <v>474.11666666666667</v>
      </c>
      <c r="G184" s="279">
        <v>467.98333333333335</v>
      </c>
      <c r="H184" s="279">
        <v>492.2833333333333</v>
      </c>
      <c r="I184" s="279">
        <v>498.41666666666663</v>
      </c>
      <c r="J184" s="279">
        <v>504.43333333333328</v>
      </c>
      <c r="K184" s="277">
        <v>492.4</v>
      </c>
      <c r="L184" s="277">
        <v>480.25</v>
      </c>
      <c r="M184" s="277">
        <v>0.76827999999999996</v>
      </c>
    </row>
    <row r="185" spans="1:13">
      <c r="A185" s="268">
        <v>175</v>
      </c>
      <c r="B185" s="277" t="s">
        <v>390</v>
      </c>
      <c r="C185" s="278">
        <v>62.9</v>
      </c>
      <c r="D185" s="279">
        <v>62.183333333333337</v>
      </c>
      <c r="E185" s="279">
        <v>59.916666666666671</v>
      </c>
      <c r="F185" s="279">
        <v>56.933333333333337</v>
      </c>
      <c r="G185" s="279">
        <v>54.666666666666671</v>
      </c>
      <c r="H185" s="279">
        <v>65.166666666666671</v>
      </c>
      <c r="I185" s="279">
        <v>67.433333333333337</v>
      </c>
      <c r="J185" s="279">
        <v>70.416666666666671</v>
      </c>
      <c r="K185" s="277">
        <v>64.45</v>
      </c>
      <c r="L185" s="277">
        <v>59.2</v>
      </c>
      <c r="M185" s="277">
        <v>20.653700000000001</v>
      </c>
    </row>
    <row r="186" spans="1:13">
      <c r="A186" s="268">
        <v>176</v>
      </c>
      <c r="B186" s="277" t="s">
        <v>250</v>
      </c>
      <c r="C186" s="278">
        <v>199.5</v>
      </c>
      <c r="D186" s="279">
        <v>201.41666666666666</v>
      </c>
      <c r="E186" s="279">
        <v>196.08333333333331</v>
      </c>
      <c r="F186" s="279">
        <v>192.66666666666666</v>
      </c>
      <c r="G186" s="279">
        <v>187.33333333333331</v>
      </c>
      <c r="H186" s="279">
        <v>204.83333333333331</v>
      </c>
      <c r="I186" s="279">
        <v>210.16666666666663</v>
      </c>
      <c r="J186" s="279">
        <v>213.58333333333331</v>
      </c>
      <c r="K186" s="277">
        <v>206.75</v>
      </c>
      <c r="L186" s="277">
        <v>198</v>
      </c>
      <c r="M186" s="277">
        <v>11.200900000000001</v>
      </c>
    </row>
    <row r="187" spans="1:13">
      <c r="A187" s="268">
        <v>177</v>
      </c>
      <c r="B187" s="277" t="s">
        <v>385</v>
      </c>
      <c r="C187" s="278">
        <v>313.05</v>
      </c>
      <c r="D187" s="279">
        <v>314.2</v>
      </c>
      <c r="E187" s="279">
        <v>310.89999999999998</v>
      </c>
      <c r="F187" s="279">
        <v>308.75</v>
      </c>
      <c r="G187" s="279">
        <v>305.45</v>
      </c>
      <c r="H187" s="279">
        <v>316.34999999999997</v>
      </c>
      <c r="I187" s="279">
        <v>319.65000000000003</v>
      </c>
      <c r="J187" s="279">
        <v>321.79999999999995</v>
      </c>
      <c r="K187" s="277">
        <v>317.5</v>
      </c>
      <c r="L187" s="277">
        <v>312.05</v>
      </c>
      <c r="M187" s="277">
        <v>0.23622000000000001</v>
      </c>
    </row>
    <row r="188" spans="1:13">
      <c r="A188" s="268">
        <v>178</v>
      </c>
      <c r="B188" s="277" t="s">
        <v>386</v>
      </c>
      <c r="C188" s="278">
        <v>305.89999999999998</v>
      </c>
      <c r="D188" s="279">
        <v>300.91666666666669</v>
      </c>
      <c r="E188" s="279">
        <v>294.28333333333336</v>
      </c>
      <c r="F188" s="279">
        <v>282.66666666666669</v>
      </c>
      <c r="G188" s="279">
        <v>276.03333333333336</v>
      </c>
      <c r="H188" s="279">
        <v>312.53333333333336</v>
      </c>
      <c r="I188" s="279">
        <v>319.16666666666669</v>
      </c>
      <c r="J188" s="279">
        <v>330.78333333333336</v>
      </c>
      <c r="K188" s="277">
        <v>307.55</v>
      </c>
      <c r="L188" s="277">
        <v>289.3</v>
      </c>
      <c r="M188" s="277">
        <v>15.814719999999999</v>
      </c>
    </row>
    <row r="189" spans="1:13">
      <c r="A189" s="268">
        <v>179</v>
      </c>
      <c r="B189" s="277" t="s">
        <v>391</v>
      </c>
      <c r="C189" s="278">
        <v>568.35</v>
      </c>
      <c r="D189" s="279">
        <v>571.41666666666663</v>
      </c>
      <c r="E189" s="279">
        <v>561.93333333333328</v>
      </c>
      <c r="F189" s="279">
        <v>555.51666666666665</v>
      </c>
      <c r="G189" s="279">
        <v>546.0333333333333</v>
      </c>
      <c r="H189" s="279">
        <v>577.83333333333326</v>
      </c>
      <c r="I189" s="279">
        <v>587.31666666666661</v>
      </c>
      <c r="J189" s="279">
        <v>593.73333333333323</v>
      </c>
      <c r="K189" s="277">
        <v>580.9</v>
      </c>
      <c r="L189" s="277">
        <v>565</v>
      </c>
      <c r="M189" s="277">
        <v>5.5E-2</v>
      </c>
    </row>
    <row r="190" spans="1:13">
      <c r="A190" s="268">
        <v>180</v>
      </c>
      <c r="B190" s="277" t="s">
        <v>399</v>
      </c>
      <c r="C190" s="278">
        <v>894.1</v>
      </c>
      <c r="D190" s="279">
        <v>886.38333333333333</v>
      </c>
      <c r="E190" s="279">
        <v>867.81666666666661</v>
      </c>
      <c r="F190" s="279">
        <v>841.5333333333333</v>
      </c>
      <c r="G190" s="279">
        <v>822.96666666666658</v>
      </c>
      <c r="H190" s="279">
        <v>912.66666666666663</v>
      </c>
      <c r="I190" s="279">
        <v>931.23333333333346</v>
      </c>
      <c r="J190" s="279">
        <v>957.51666666666665</v>
      </c>
      <c r="K190" s="277">
        <v>904.95</v>
      </c>
      <c r="L190" s="277">
        <v>860.1</v>
      </c>
      <c r="M190" s="277">
        <v>2.15177</v>
      </c>
    </row>
    <row r="191" spans="1:13">
      <c r="A191" s="268">
        <v>181</v>
      </c>
      <c r="B191" s="277" t="s">
        <v>393</v>
      </c>
      <c r="C191" s="278">
        <v>679.65</v>
      </c>
      <c r="D191" s="279">
        <v>671.5333333333333</v>
      </c>
      <c r="E191" s="279">
        <v>658.11666666666656</v>
      </c>
      <c r="F191" s="279">
        <v>636.58333333333326</v>
      </c>
      <c r="G191" s="279">
        <v>623.16666666666652</v>
      </c>
      <c r="H191" s="279">
        <v>693.06666666666661</v>
      </c>
      <c r="I191" s="279">
        <v>706.48333333333335</v>
      </c>
      <c r="J191" s="279">
        <v>728.01666666666665</v>
      </c>
      <c r="K191" s="277">
        <v>684.95</v>
      </c>
      <c r="L191" s="277">
        <v>650</v>
      </c>
      <c r="M191" s="277">
        <v>0.22359999999999999</v>
      </c>
    </row>
    <row r="192" spans="1:13">
      <c r="A192" s="268">
        <v>182</v>
      </c>
      <c r="B192" s="277" t="s">
        <v>106</v>
      </c>
      <c r="C192" s="278">
        <v>584.70000000000005</v>
      </c>
      <c r="D192" s="279">
        <v>583.38333333333333</v>
      </c>
      <c r="E192" s="279">
        <v>578.01666666666665</v>
      </c>
      <c r="F192" s="279">
        <v>571.33333333333337</v>
      </c>
      <c r="G192" s="279">
        <v>565.9666666666667</v>
      </c>
      <c r="H192" s="279">
        <v>590.06666666666661</v>
      </c>
      <c r="I192" s="279">
        <v>595.43333333333317</v>
      </c>
      <c r="J192" s="279">
        <v>602.11666666666656</v>
      </c>
      <c r="K192" s="277">
        <v>588.75</v>
      </c>
      <c r="L192" s="277">
        <v>576.70000000000005</v>
      </c>
      <c r="M192" s="277">
        <v>11.18103</v>
      </c>
    </row>
    <row r="193" spans="1:13">
      <c r="A193" s="268">
        <v>183</v>
      </c>
      <c r="B193" s="277" t="s">
        <v>108</v>
      </c>
      <c r="C193" s="278">
        <v>705.95</v>
      </c>
      <c r="D193" s="279">
        <v>708.16666666666663</v>
      </c>
      <c r="E193" s="279">
        <v>698.33333333333326</v>
      </c>
      <c r="F193" s="279">
        <v>690.71666666666658</v>
      </c>
      <c r="G193" s="279">
        <v>680.88333333333321</v>
      </c>
      <c r="H193" s="279">
        <v>715.7833333333333</v>
      </c>
      <c r="I193" s="279">
        <v>725.61666666666656</v>
      </c>
      <c r="J193" s="279">
        <v>733.23333333333335</v>
      </c>
      <c r="K193" s="277">
        <v>718</v>
      </c>
      <c r="L193" s="277">
        <v>700.55</v>
      </c>
      <c r="M193" s="277">
        <v>55.463479999999997</v>
      </c>
    </row>
    <row r="194" spans="1:13">
      <c r="A194" s="268">
        <v>184</v>
      </c>
      <c r="B194" s="277" t="s">
        <v>109</v>
      </c>
      <c r="C194" s="278">
        <v>1739.8</v>
      </c>
      <c r="D194" s="279">
        <v>1750.6166666666668</v>
      </c>
      <c r="E194" s="279">
        <v>1719.2833333333335</v>
      </c>
      <c r="F194" s="279">
        <v>1698.7666666666667</v>
      </c>
      <c r="G194" s="279">
        <v>1667.4333333333334</v>
      </c>
      <c r="H194" s="279">
        <v>1771.1333333333337</v>
      </c>
      <c r="I194" s="279">
        <v>1802.4666666666667</v>
      </c>
      <c r="J194" s="279">
        <v>1822.9833333333338</v>
      </c>
      <c r="K194" s="277">
        <v>1781.95</v>
      </c>
      <c r="L194" s="277">
        <v>1730.1</v>
      </c>
      <c r="M194" s="277">
        <v>46.489269999999998</v>
      </c>
    </row>
    <row r="195" spans="1:13">
      <c r="A195" s="268">
        <v>185</v>
      </c>
      <c r="B195" s="277" t="s">
        <v>252</v>
      </c>
      <c r="C195" s="278">
        <v>2426.1</v>
      </c>
      <c r="D195" s="279">
        <v>2419.4</v>
      </c>
      <c r="E195" s="279">
        <v>2401.8000000000002</v>
      </c>
      <c r="F195" s="279">
        <v>2377.5</v>
      </c>
      <c r="G195" s="279">
        <v>2359.9</v>
      </c>
      <c r="H195" s="279">
        <v>2443.7000000000003</v>
      </c>
      <c r="I195" s="279">
        <v>2461.2999999999997</v>
      </c>
      <c r="J195" s="279">
        <v>2485.6000000000004</v>
      </c>
      <c r="K195" s="277">
        <v>2437</v>
      </c>
      <c r="L195" s="277">
        <v>2395.1</v>
      </c>
      <c r="M195" s="277">
        <v>2.8353799999999998</v>
      </c>
    </row>
    <row r="196" spans="1:13">
      <c r="A196" s="268">
        <v>186</v>
      </c>
      <c r="B196" s="277" t="s">
        <v>110</v>
      </c>
      <c r="C196" s="278">
        <v>1002</v>
      </c>
      <c r="D196" s="279">
        <v>1007.3166666666666</v>
      </c>
      <c r="E196" s="279">
        <v>987.68333333333317</v>
      </c>
      <c r="F196" s="279">
        <v>973.36666666666656</v>
      </c>
      <c r="G196" s="279">
        <v>953.73333333333312</v>
      </c>
      <c r="H196" s="279">
        <v>1021.6333333333332</v>
      </c>
      <c r="I196" s="279">
        <v>1041.2666666666667</v>
      </c>
      <c r="J196" s="279">
        <v>1055.5833333333333</v>
      </c>
      <c r="K196" s="277">
        <v>1026.95</v>
      </c>
      <c r="L196" s="277">
        <v>993</v>
      </c>
      <c r="M196" s="277">
        <v>158.91781</v>
      </c>
    </row>
    <row r="197" spans="1:13">
      <c r="A197" s="268">
        <v>187</v>
      </c>
      <c r="B197" s="277" t="s">
        <v>253</v>
      </c>
      <c r="C197" s="278">
        <v>603</v>
      </c>
      <c r="D197" s="279">
        <v>609.16666666666663</v>
      </c>
      <c r="E197" s="279">
        <v>594.33333333333326</v>
      </c>
      <c r="F197" s="279">
        <v>585.66666666666663</v>
      </c>
      <c r="G197" s="279">
        <v>570.83333333333326</v>
      </c>
      <c r="H197" s="279">
        <v>617.83333333333326</v>
      </c>
      <c r="I197" s="279">
        <v>632.66666666666652</v>
      </c>
      <c r="J197" s="279">
        <v>641.33333333333326</v>
      </c>
      <c r="K197" s="277">
        <v>624</v>
      </c>
      <c r="L197" s="277">
        <v>600.5</v>
      </c>
      <c r="M197" s="277">
        <v>36.3459</v>
      </c>
    </row>
    <row r="198" spans="1:13">
      <c r="A198" s="268">
        <v>188</v>
      </c>
      <c r="B198" s="277" t="s">
        <v>251</v>
      </c>
      <c r="C198" s="278">
        <v>753.2</v>
      </c>
      <c r="D198" s="279">
        <v>747.56666666666661</v>
      </c>
      <c r="E198" s="279">
        <v>727.43333333333317</v>
      </c>
      <c r="F198" s="279">
        <v>701.66666666666652</v>
      </c>
      <c r="G198" s="279">
        <v>681.53333333333308</v>
      </c>
      <c r="H198" s="279">
        <v>773.33333333333326</v>
      </c>
      <c r="I198" s="279">
        <v>793.4666666666667</v>
      </c>
      <c r="J198" s="279">
        <v>819.23333333333335</v>
      </c>
      <c r="K198" s="277">
        <v>767.7</v>
      </c>
      <c r="L198" s="277">
        <v>721.8</v>
      </c>
      <c r="M198" s="277">
        <v>5.3757599999999996</v>
      </c>
    </row>
    <row r="199" spans="1:13">
      <c r="A199" s="268">
        <v>189</v>
      </c>
      <c r="B199" s="277" t="s">
        <v>394</v>
      </c>
      <c r="C199" s="278">
        <v>184.2</v>
      </c>
      <c r="D199" s="279">
        <v>184.73333333333335</v>
      </c>
      <c r="E199" s="279">
        <v>182.4666666666667</v>
      </c>
      <c r="F199" s="279">
        <v>180.73333333333335</v>
      </c>
      <c r="G199" s="279">
        <v>178.4666666666667</v>
      </c>
      <c r="H199" s="279">
        <v>186.4666666666667</v>
      </c>
      <c r="I199" s="279">
        <v>188.73333333333335</v>
      </c>
      <c r="J199" s="279">
        <v>190.4666666666667</v>
      </c>
      <c r="K199" s="277">
        <v>187</v>
      </c>
      <c r="L199" s="277">
        <v>183</v>
      </c>
      <c r="M199" s="277">
        <v>1.89452</v>
      </c>
    </row>
    <row r="200" spans="1:13">
      <c r="A200" s="268">
        <v>190</v>
      </c>
      <c r="B200" s="277" t="s">
        <v>395</v>
      </c>
      <c r="C200" s="278">
        <v>322.55</v>
      </c>
      <c r="D200" s="279">
        <v>314.75</v>
      </c>
      <c r="E200" s="279">
        <v>303.5</v>
      </c>
      <c r="F200" s="279">
        <v>284.45</v>
      </c>
      <c r="G200" s="279">
        <v>273.2</v>
      </c>
      <c r="H200" s="279">
        <v>333.8</v>
      </c>
      <c r="I200" s="279">
        <v>345.05</v>
      </c>
      <c r="J200" s="279">
        <v>364.1</v>
      </c>
      <c r="K200" s="277">
        <v>326</v>
      </c>
      <c r="L200" s="277">
        <v>295.7</v>
      </c>
      <c r="M200" s="277">
        <v>1.54983</v>
      </c>
    </row>
    <row r="201" spans="1:13">
      <c r="A201" s="268">
        <v>191</v>
      </c>
      <c r="B201" s="277" t="s">
        <v>111</v>
      </c>
      <c r="C201" s="278">
        <v>2631.3</v>
      </c>
      <c r="D201" s="279">
        <v>2673.9500000000003</v>
      </c>
      <c r="E201" s="279">
        <v>2578.1000000000004</v>
      </c>
      <c r="F201" s="279">
        <v>2524.9</v>
      </c>
      <c r="G201" s="279">
        <v>2429.0500000000002</v>
      </c>
      <c r="H201" s="279">
        <v>2727.1500000000005</v>
      </c>
      <c r="I201" s="279">
        <v>2823</v>
      </c>
      <c r="J201" s="279">
        <v>2876.2000000000007</v>
      </c>
      <c r="K201" s="277">
        <v>2769.8</v>
      </c>
      <c r="L201" s="277">
        <v>2620.75</v>
      </c>
      <c r="M201" s="277">
        <v>22.820399999999999</v>
      </c>
    </row>
    <row r="202" spans="1:13">
      <c r="A202" s="268">
        <v>192</v>
      </c>
      <c r="B202" s="277" t="s">
        <v>112</v>
      </c>
      <c r="C202" s="278">
        <v>383.95</v>
      </c>
      <c r="D202" s="279">
        <v>383.71666666666664</v>
      </c>
      <c r="E202" s="279">
        <v>377.7833333333333</v>
      </c>
      <c r="F202" s="279">
        <v>371.61666666666667</v>
      </c>
      <c r="G202" s="279">
        <v>365.68333333333334</v>
      </c>
      <c r="H202" s="279">
        <v>389.88333333333327</v>
      </c>
      <c r="I202" s="279">
        <v>395.81666666666655</v>
      </c>
      <c r="J202" s="279">
        <v>401.98333333333323</v>
      </c>
      <c r="K202" s="277">
        <v>389.65</v>
      </c>
      <c r="L202" s="277">
        <v>377.55</v>
      </c>
      <c r="M202" s="277">
        <v>8.3533600000000003</v>
      </c>
    </row>
    <row r="203" spans="1:13">
      <c r="A203" s="268">
        <v>193</v>
      </c>
      <c r="B203" s="277" t="s">
        <v>396</v>
      </c>
      <c r="C203" s="278">
        <v>12.25</v>
      </c>
      <c r="D203" s="279">
        <v>12.333333333333334</v>
      </c>
      <c r="E203" s="279">
        <v>11.966666666666669</v>
      </c>
      <c r="F203" s="279">
        <v>11.683333333333335</v>
      </c>
      <c r="G203" s="279">
        <v>11.31666666666667</v>
      </c>
      <c r="H203" s="279">
        <v>12.616666666666667</v>
      </c>
      <c r="I203" s="279">
        <v>12.983333333333331</v>
      </c>
      <c r="J203" s="279">
        <v>13.266666666666666</v>
      </c>
      <c r="K203" s="277">
        <v>12.7</v>
      </c>
      <c r="L203" s="277">
        <v>12.05</v>
      </c>
      <c r="M203" s="277">
        <v>19.779530000000001</v>
      </c>
    </row>
    <row r="204" spans="1:13">
      <c r="A204" s="268">
        <v>194</v>
      </c>
      <c r="B204" s="277" t="s">
        <v>398</v>
      </c>
      <c r="C204" s="278">
        <v>67.5</v>
      </c>
      <c r="D204" s="279">
        <v>65.55</v>
      </c>
      <c r="E204" s="279">
        <v>63.449999999999989</v>
      </c>
      <c r="F204" s="279">
        <v>59.399999999999991</v>
      </c>
      <c r="G204" s="279">
        <v>57.299999999999983</v>
      </c>
      <c r="H204" s="279">
        <v>69.599999999999994</v>
      </c>
      <c r="I204" s="279">
        <v>71.699999999999989</v>
      </c>
      <c r="J204" s="279">
        <v>75.75</v>
      </c>
      <c r="K204" s="277">
        <v>67.650000000000006</v>
      </c>
      <c r="L204" s="277">
        <v>61.5</v>
      </c>
      <c r="M204" s="277">
        <v>9.4153800000000007</v>
      </c>
    </row>
    <row r="205" spans="1:13">
      <c r="A205" s="268">
        <v>195</v>
      </c>
      <c r="B205" s="277" t="s">
        <v>114</v>
      </c>
      <c r="C205" s="278">
        <v>161.35</v>
      </c>
      <c r="D205" s="279">
        <v>163.20000000000002</v>
      </c>
      <c r="E205" s="279">
        <v>158.90000000000003</v>
      </c>
      <c r="F205" s="279">
        <v>156.45000000000002</v>
      </c>
      <c r="G205" s="279">
        <v>152.15000000000003</v>
      </c>
      <c r="H205" s="279">
        <v>165.65000000000003</v>
      </c>
      <c r="I205" s="279">
        <v>169.95000000000005</v>
      </c>
      <c r="J205" s="279">
        <v>172.40000000000003</v>
      </c>
      <c r="K205" s="277">
        <v>167.5</v>
      </c>
      <c r="L205" s="277">
        <v>160.75</v>
      </c>
      <c r="M205" s="277">
        <v>165.25230999999999</v>
      </c>
    </row>
    <row r="206" spans="1:13">
      <c r="A206" s="268">
        <v>196</v>
      </c>
      <c r="B206" s="277" t="s">
        <v>400</v>
      </c>
      <c r="C206" s="278">
        <v>36</v>
      </c>
      <c r="D206" s="279">
        <v>35.966666666666669</v>
      </c>
      <c r="E206" s="279">
        <v>35.033333333333339</v>
      </c>
      <c r="F206" s="279">
        <v>34.06666666666667</v>
      </c>
      <c r="G206" s="279">
        <v>33.13333333333334</v>
      </c>
      <c r="H206" s="279">
        <v>36.933333333333337</v>
      </c>
      <c r="I206" s="279">
        <v>37.866666666666674</v>
      </c>
      <c r="J206" s="279">
        <v>38.833333333333336</v>
      </c>
      <c r="K206" s="277">
        <v>36.9</v>
      </c>
      <c r="L206" s="277">
        <v>35</v>
      </c>
      <c r="M206" s="277">
        <v>7.7130099999999997</v>
      </c>
    </row>
    <row r="207" spans="1:13">
      <c r="A207" s="268">
        <v>197</v>
      </c>
      <c r="B207" s="277" t="s">
        <v>115</v>
      </c>
      <c r="C207" s="278">
        <v>217.65</v>
      </c>
      <c r="D207" s="279">
        <v>217.28333333333333</v>
      </c>
      <c r="E207" s="279">
        <v>212.66666666666666</v>
      </c>
      <c r="F207" s="279">
        <v>207.68333333333334</v>
      </c>
      <c r="G207" s="279">
        <v>203.06666666666666</v>
      </c>
      <c r="H207" s="279">
        <v>222.26666666666665</v>
      </c>
      <c r="I207" s="279">
        <v>226.88333333333333</v>
      </c>
      <c r="J207" s="279">
        <v>231.86666666666665</v>
      </c>
      <c r="K207" s="277">
        <v>221.9</v>
      </c>
      <c r="L207" s="277">
        <v>212.3</v>
      </c>
      <c r="M207" s="277">
        <v>72.103620000000006</v>
      </c>
    </row>
    <row r="208" spans="1:13">
      <c r="A208" s="268">
        <v>198</v>
      </c>
      <c r="B208" s="277" t="s">
        <v>116</v>
      </c>
      <c r="C208" s="278">
        <v>2204.5</v>
      </c>
      <c r="D208" s="279">
        <v>2205.3666666666668</v>
      </c>
      <c r="E208" s="279">
        <v>2187.6833333333334</v>
      </c>
      <c r="F208" s="279">
        <v>2170.8666666666668</v>
      </c>
      <c r="G208" s="279">
        <v>2153.1833333333334</v>
      </c>
      <c r="H208" s="279">
        <v>2222.1833333333334</v>
      </c>
      <c r="I208" s="279">
        <v>2239.8666666666668</v>
      </c>
      <c r="J208" s="279">
        <v>2256.6833333333334</v>
      </c>
      <c r="K208" s="277">
        <v>2223.0500000000002</v>
      </c>
      <c r="L208" s="277">
        <v>2188.5500000000002</v>
      </c>
      <c r="M208" s="277">
        <v>16.837980000000002</v>
      </c>
    </row>
    <row r="209" spans="1:13">
      <c r="A209" s="268">
        <v>199</v>
      </c>
      <c r="B209" s="277" t="s">
        <v>254</v>
      </c>
      <c r="C209" s="278">
        <v>205.35</v>
      </c>
      <c r="D209" s="279">
        <v>207.03333333333333</v>
      </c>
      <c r="E209" s="279">
        <v>202.81666666666666</v>
      </c>
      <c r="F209" s="279">
        <v>200.28333333333333</v>
      </c>
      <c r="G209" s="279">
        <v>196.06666666666666</v>
      </c>
      <c r="H209" s="279">
        <v>209.56666666666666</v>
      </c>
      <c r="I209" s="279">
        <v>213.7833333333333</v>
      </c>
      <c r="J209" s="279">
        <v>216.31666666666666</v>
      </c>
      <c r="K209" s="277">
        <v>211.25</v>
      </c>
      <c r="L209" s="277">
        <v>204.5</v>
      </c>
      <c r="M209" s="277">
        <v>9.5078700000000005</v>
      </c>
    </row>
    <row r="210" spans="1:13">
      <c r="A210" s="268">
        <v>200</v>
      </c>
      <c r="B210" s="277" t="s">
        <v>401</v>
      </c>
      <c r="C210" s="278">
        <v>26994.85</v>
      </c>
      <c r="D210" s="279">
        <v>27104.95</v>
      </c>
      <c r="E210" s="279">
        <v>26709.9</v>
      </c>
      <c r="F210" s="279">
        <v>26424.95</v>
      </c>
      <c r="G210" s="279">
        <v>26029.9</v>
      </c>
      <c r="H210" s="279">
        <v>27389.9</v>
      </c>
      <c r="I210" s="279">
        <v>27784.949999999997</v>
      </c>
      <c r="J210" s="279">
        <v>28069.9</v>
      </c>
      <c r="K210" s="277">
        <v>27500</v>
      </c>
      <c r="L210" s="277">
        <v>26820</v>
      </c>
      <c r="M210" s="277">
        <v>1.661E-2</v>
      </c>
    </row>
    <row r="211" spans="1:13">
      <c r="A211" s="268">
        <v>201</v>
      </c>
      <c r="B211" s="277" t="s">
        <v>397</v>
      </c>
      <c r="C211" s="278">
        <v>45</v>
      </c>
      <c r="D211" s="279">
        <v>44.266666666666673</v>
      </c>
      <c r="E211" s="279">
        <v>42.683333333333344</v>
      </c>
      <c r="F211" s="279">
        <v>40.366666666666674</v>
      </c>
      <c r="G211" s="279">
        <v>38.783333333333346</v>
      </c>
      <c r="H211" s="279">
        <v>46.583333333333343</v>
      </c>
      <c r="I211" s="279">
        <v>48.166666666666671</v>
      </c>
      <c r="J211" s="279">
        <v>50.483333333333341</v>
      </c>
      <c r="K211" s="277">
        <v>45.85</v>
      </c>
      <c r="L211" s="277">
        <v>41.95</v>
      </c>
      <c r="M211" s="277">
        <v>12.32288</v>
      </c>
    </row>
    <row r="212" spans="1:13">
      <c r="A212" s="268">
        <v>202</v>
      </c>
      <c r="B212" s="277" t="s">
        <v>255</v>
      </c>
      <c r="C212" s="278">
        <v>33.549999999999997</v>
      </c>
      <c r="D212" s="279">
        <v>33.699999999999996</v>
      </c>
      <c r="E212" s="279">
        <v>33.249999999999993</v>
      </c>
      <c r="F212" s="279">
        <v>32.949999999999996</v>
      </c>
      <c r="G212" s="279">
        <v>32.499999999999993</v>
      </c>
      <c r="H212" s="279">
        <v>33.999999999999993</v>
      </c>
      <c r="I212" s="279">
        <v>34.449999999999996</v>
      </c>
      <c r="J212" s="279">
        <v>34.749999999999993</v>
      </c>
      <c r="K212" s="277">
        <v>34.15</v>
      </c>
      <c r="L212" s="277">
        <v>33.4</v>
      </c>
      <c r="M212" s="277">
        <v>6.6581700000000001</v>
      </c>
    </row>
    <row r="213" spans="1:13">
      <c r="A213" s="268">
        <v>203</v>
      </c>
      <c r="B213" s="277" t="s">
        <v>415</v>
      </c>
      <c r="C213" s="278">
        <v>52.8</v>
      </c>
      <c r="D213" s="279">
        <v>51.916666666666664</v>
      </c>
      <c r="E213" s="279">
        <v>51.033333333333331</v>
      </c>
      <c r="F213" s="279">
        <v>49.266666666666666</v>
      </c>
      <c r="G213" s="279">
        <v>48.383333333333333</v>
      </c>
      <c r="H213" s="279">
        <v>53.68333333333333</v>
      </c>
      <c r="I213" s="279">
        <v>54.56666666666667</v>
      </c>
      <c r="J213" s="279">
        <v>56.333333333333329</v>
      </c>
      <c r="K213" s="277">
        <v>52.8</v>
      </c>
      <c r="L213" s="277">
        <v>50.15</v>
      </c>
      <c r="M213" s="277">
        <v>11.51674</v>
      </c>
    </row>
    <row r="214" spans="1:13">
      <c r="A214" s="268">
        <v>204</v>
      </c>
      <c r="B214" s="277" t="s">
        <v>117</v>
      </c>
      <c r="C214" s="278">
        <v>182.6</v>
      </c>
      <c r="D214" s="279">
        <v>185.2166666666667</v>
      </c>
      <c r="E214" s="279">
        <v>178.68333333333339</v>
      </c>
      <c r="F214" s="279">
        <v>174.76666666666671</v>
      </c>
      <c r="G214" s="279">
        <v>168.23333333333341</v>
      </c>
      <c r="H214" s="279">
        <v>189.13333333333338</v>
      </c>
      <c r="I214" s="279">
        <v>195.66666666666669</v>
      </c>
      <c r="J214" s="279">
        <v>199.58333333333337</v>
      </c>
      <c r="K214" s="277">
        <v>191.75</v>
      </c>
      <c r="L214" s="277">
        <v>181.3</v>
      </c>
      <c r="M214" s="277">
        <v>161.33256</v>
      </c>
    </row>
    <row r="215" spans="1:13">
      <c r="A215" s="268">
        <v>205</v>
      </c>
      <c r="B215" s="277" t="s">
        <v>414</v>
      </c>
      <c r="C215" s="278">
        <v>42.15</v>
      </c>
      <c r="D215" s="279">
        <v>41.1</v>
      </c>
      <c r="E215" s="279">
        <v>40.050000000000004</v>
      </c>
      <c r="F215" s="279">
        <v>37.950000000000003</v>
      </c>
      <c r="G215" s="279">
        <v>36.900000000000006</v>
      </c>
      <c r="H215" s="279">
        <v>43.2</v>
      </c>
      <c r="I215" s="279">
        <v>44.25</v>
      </c>
      <c r="J215" s="279">
        <v>46.35</v>
      </c>
      <c r="K215" s="277">
        <v>42.15</v>
      </c>
      <c r="L215" s="277">
        <v>39</v>
      </c>
      <c r="M215" s="277">
        <v>0.66929000000000005</v>
      </c>
    </row>
    <row r="216" spans="1:13">
      <c r="A216" s="268">
        <v>206</v>
      </c>
      <c r="B216" s="277" t="s">
        <v>258</v>
      </c>
      <c r="C216" s="278">
        <v>114.5</v>
      </c>
      <c r="D216" s="279">
        <v>114.16666666666667</v>
      </c>
      <c r="E216" s="279">
        <v>112.33333333333334</v>
      </c>
      <c r="F216" s="279">
        <v>110.16666666666667</v>
      </c>
      <c r="G216" s="279">
        <v>108.33333333333334</v>
      </c>
      <c r="H216" s="279">
        <v>116.33333333333334</v>
      </c>
      <c r="I216" s="279">
        <v>118.16666666666669</v>
      </c>
      <c r="J216" s="279">
        <v>120.33333333333334</v>
      </c>
      <c r="K216" s="277">
        <v>116</v>
      </c>
      <c r="L216" s="277">
        <v>112</v>
      </c>
      <c r="M216" s="277">
        <v>5.1703299999999999</v>
      </c>
    </row>
    <row r="217" spans="1:13">
      <c r="A217" s="268">
        <v>207</v>
      </c>
      <c r="B217" s="277" t="s">
        <v>118</v>
      </c>
      <c r="C217" s="278">
        <v>343.25</v>
      </c>
      <c r="D217" s="279">
        <v>344.36666666666662</v>
      </c>
      <c r="E217" s="279">
        <v>339.38333333333321</v>
      </c>
      <c r="F217" s="279">
        <v>335.51666666666659</v>
      </c>
      <c r="G217" s="279">
        <v>330.53333333333319</v>
      </c>
      <c r="H217" s="279">
        <v>348.23333333333323</v>
      </c>
      <c r="I217" s="279">
        <v>353.2166666666667</v>
      </c>
      <c r="J217" s="279">
        <v>357.08333333333326</v>
      </c>
      <c r="K217" s="277">
        <v>349.35</v>
      </c>
      <c r="L217" s="277">
        <v>340.5</v>
      </c>
      <c r="M217" s="277">
        <v>321.20022999999998</v>
      </c>
    </row>
    <row r="218" spans="1:13">
      <c r="A218" s="268">
        <v>208</v>
      </c>
      <c r="B218" s="277" t="s">
        <v>256</v>
      </c>
      <c r="C218" s="278">
        <v>1318.95</v>
      </c>
      <c r="D218" s="279">
        <v>1316.25</v>
      </c>
      <c r="E218" s="279">
        <v>1298.9000000000001</v>
      </c>
      <c r="F218" s="279">
        <v>1278.8500000000001</v>
      </c>
      <c r="G218" s="279">
        <v>1261.5000000000002</v>
      </c>
      <c r="H218" s="279">
        <v>1336.3</v>
      </c>
      <c r="I218" s="279">
        <v>1353.6499999999999</v>
      </c>
      <c r="J218" s="279">
        <v>1373.6999999999998</v>
      </c>
      <c r="K218" s="277">
        <v>1333.6</v>
      </c>
      <c r="L218" s="277">
        <v>1296.2</v>
      </c>
      <c r="M218" s="277">
        <v>3.4982000000000002</v>
      </c>
    </row>
    <row r="219" spans="1:13">
      <c r="A219" s="268">
        <v>209</v>
      </c>
      <c r="B219" s="277" t="s">
        <v>119</v>
      </c>
      <c r="C219" s="278">
        <v>438.9</v>
      </c>
      <c r="D219" s="279">
        <v>443.10000000000008</v>
      </c>
      <c r="E219" s="279">
        <v>432.65000000000015</v>
      </c>
      <c r="F219" s="279">
        <v>426.40000000000009</v>
      </c>
      <c r="G219" s="279">
        <v>415.95000000000016</v>
      </c>
      <c r="H219" s="279">
        <v>449.35000000000014</v>
      </c>
      <c r="I219" s="279">
        <v>459.80000000000007</v>
      </c>
      <c r="J219" s="279">
        <v>466.05000000000013</v>
      </c>
      <c r="K219" s="277">
        <v>453.55</v>
      </c>
      <c r="L219" s="277">
        <v>436.85</v>
      </c>
      <c r="M219" s="277">
        <v>21.5351</v>
      </c>
    </row>
    <row r="220" spans="1:13">
      <c r="A220" s="268">
        <v>210</v>
      </c>
      <c r="B220" s="277" t="s">
        <v>403</v>
      </c>
      <c r="C220" s="278">
        <v>2508.85</v>
      </c>
      <c r="D220" s="279">
        <v>2509.2666666666664</v>
      </c>
      <c r="E220" s="279">
        <v>2483.583333333333</v>
      </c>
      <c r="F220" s="279">
        <v>2458.3166666666666</v>
      </c>
      <c r="G220" s="279">
        <v>2432.6333333333332</v>
      </c>
      <c r="H220" s="279">
        <v>2534.5333333333328</v>
      </c>
      <c r="I220" s="279">
        <v>2560.2166666666662</v>
      </c>
      <c r="J220" s="279">
        <v>2585.4833333333327</v>
      </c>
      <c r="K220" s="277">
        <v>2534.9499999999998</v>
      </c>
      <c r="L220" s="277">
        <v>2484</v>
      </c>
      <c r="M220" s="277">
        <v>0.10743</v>
      </c>
    </row>
    <row r="221" spans="1:13">
      <c r="A221" s="268">
        <v>211</v>
      </c>
      <c r="B221" s="277" t="s">
        <v>257</v>
      </c>
      <c r="C221" s="278">
        <v>39.35</v>
      </c>
      <c r="D221" s="279">
        <v>39.383333333333333</v>
      </c>
      <c r="E221" s="279">
        <v>38.166666666666664</v>
      </c>
      <c r="F221" s="279">
        <v>36.983333333333334</v>
      </c>
      <c r="G221" s="279">
        <v>35.766666666666666</v>
      </c>
      <c r="H221" s="279">
        <v>40.566666666666663</v>
      </c>
      <c r="I221" s="279">
        <v>41.783333333333331</v>
      </c>
      <c r="J221" s="279">
        <v>42.966666666666661</v>
      </c>
      <c r="K221" s="277">
        <v>40.6</v>
      </c>
      <c r="L221" s="277">
        <v>38.200000000000003</v>
      </c>
      <c r="M221" s="277">
        <v>28.536349999999999</v>
      </c>
    </row>
    <row r="222" spans="1:13">
      <c r="A222" s="268">
        <v>212</v>
      </c>
      <c r="B222" s="277" t="s">
        <v>120</v>
      </c>
      <c r="C222" s="278">
        <v>8.6999999999999993</v>
      </c>
      <c r="D222" s="279">
        <v>8.5166666666666657</v>
      </c>
      <c r="E222" s="279">
        <v>8.1833333333333318</v>
      </c>
      <c r="F222" s="279">
        <v>7.6666666666666661</v>
      </c>
      <c r="G222" s="279">
        <v>7.3333333333333321</v>
      </c>
      <c r="H222" s="279">
        <v>9.0333333333333314</v>
      </c>
      <c r="I222" s="279">
        <v>9.3666666666666671</v>
      </c>
      <c r="J222" s="279">
        <v>9.8833333333333311</v>
      </c>
      <c r="K222" s="277">
        <v>8.85</v>
      </c>
      <c r="L222" s="277">
        <v>8</v>
      </c>
      <c r="M222" s="277">
        <v>4222.7525900000001</v>
      </c>
    </row>
    <row r="223" spans="1:13">
      <c r="A223" s="268">
        <v>213</v>
      </c>
      <c r="B223" s="277" t="s">
        <v>404</v>
      </c>
      <c r="C223" s="278">
        <v>18.8</v>
      </c>
      <c r="D223" s="279">
        <v>18.833333333333336</v>
      </c>
      <c r="E223" s="279">
        <v>18.56666666666667</v>
      </c>
      <c r="F223" s="279">
        <v>18.333333333333336</v>
      </c>
      <c r="G223" s="279">
        <v>18.06666666666667</v>
      </c>
      <c r="H223" s="279">
        <v>19.06666666666667</v>
      </c>
      <c r="I223" s="279">
        <v>19.333333333333336</v>
      </c>
      <c r="J223" s="279">
        <v>19.56666666666667</v>
      </c>
      <c r="K223" s="277">
        <v>19.100000000000001</v>
      </c>
      <c r="L223" s="277">
        <v>18.600000000000001</v>
      </c>
      <c r="M223" s="277">
        <v>60.061779999999999</v>
      </c>
    </row>
    <row r="224" spans="1:13">
      <c r="A224" s="268">
        <v>214</v>
      </c>
      <c r="B224" s="277" t="s">
        <v>121</v>
      </c>
      <c r="C224" s="278">
        <v>26.1</v>
      </c>
      <c r="D224" s="279">
        <v>26.366666666666664</v>
      </c>
      <c r="E224" s="279">
        <v>25.733333333333327</v>
      </c>
      <c r="F224" s="279">
        <v>25.366666666666664</v>
      </c>
      <c r="G224" s="279">
        <v>24.733333333333327</v>
      </c>
      <c r="H224" s="279">
        <v>26.733333333333327</v>
      </c>
      <c r="I224" s="279">
        <v>27.36666666666666</v>
      </c>
      <c r="J224" s="279">
        <v>27.733333333333327</v>
      </c>
      <c r="K224" s="277">
        <v>27</v>
      </c>
      <c r="L224" s="277">
        <v>26</v>
      </c>
      <c r="M224" s="277">
        <v>396.98649999999998</v>
      </c>
    </row>
    <row r="225" spans="1:13">
      <c r="A225" s="268">
        <v>215</v>
      </c>
      <c r="B225" s="277" t="s">
        <v>416</v>
      </c>
      <c r="C225" s="278">
        <v>175.55</v>
      </c>
      <c r="D225" s="279">
        <v>176.81666666666669</v>
      </c>
      <c r="E225" s="279">
        <v>173.38333333333338</v>
      </c>
      <c r="F225" s="279">
        <v>171.2166666666667</v>
      </c>
      <c r="G225" s="279">
        <v>167.78333333333339</v>
      </c>
      <c r="H225" s="279">
        <v>178.98333333333338</v>
      </c>
      <c r="I225" s="279">
        <v>182.41666666666671</v>
      </c>
      <c r="J225" s="279">
        <v>184.58333333333337</v>
      </c>
      <c r="K225" s="277">
        <v>180.25</v>
      </c>
      <c r="L225" s="277">
        <v>174.65</v>
      </c>
      <c r="M225" s="277">
        <v>11.61525</v>
      </c>
    </row>
    <row r="226" spans="1:13">
      <c r="A226" s="268">
        <v>216</v>
      </c>
      <c r="B226" s="277" t="s">
        <v>405</v>
      </c>
      <c r="C226" s="278">
        <v>363.55</v>
      </c>
      <c r="D226" s="279">
        <v>367.76666666666665</v>
      </c>
      <c r="E226" s="279">
        <v>357.7833333333333</v>
      </c>
      <c r="F226" s="279">
        <v>352.01666666666665</v>
      </c>
      <c r="G226" s="279">
        <v>342.0333333333333</v>
      </c>
      <c r="H226" s="279">
        <v>373.5333333333333</v>
      </c>
      <c r="I226" s="279">
        <v>383.51666666666665</v>
      </c>
      <c r="J226" s="279">
        <v>389.2833333333333</v>
      </c>
      <c r="K226" s="277">
        <v>377.75</v>
      </c>
      <c r="L226" s="277">
        <v>362</v>
      </c>
      <c r="M226" s="277">
        <v>0.30756</v>
      </c>
    </row>
    <row r="227" spans="1:13">
      <c r="A227" s="268">
        <v>217</v>
      </c>
      <c r="B227" s="277" t="s">
        <v>406</v>
      </c>
      <c r="C227" s="278">
        <v>6.1</v>
      </c>
      <c r="D227" s="279">
        <v>6.1333333333333329</v>
      </c>
      <c r="E227" s="279">
        <v>6.0166666666666657</v>
      </c>
      <c r="F227" s="279">
        <v>5.9333333333333327</v>
      </c>
      <c r="G227" s="279">
        <v>5.8166666666666655</v>
      </c>
      <c r="H227" s="279">
        <v>6.2166666666666659</v>
      </c>
      <c r="I227" s="279">
        <v>6.333333333333333</v>
      </c>
      <c r="J227" s="279">
        <v>6.4166666666666661</v>
      </c>
      <c r="K227" s="277">
        <v>6.25</v>
      </c>
      <c r="L227" s="277">
        <v>6.05</v>
      </c>
      <c r="M227" s="277">
        <v>15.562889999999999</v>
      </c>
    </row>
    <row r="228" spans="1:13">
      <c r="A228" s="268">
        <v>218</v>
      </c>
      <c r="B228" s="277" t="s">
        <v>122</v>
      </c>
      <c r="C228" s="278">
        <v>393.4</v>
      </c>
      <c r="D228" s="279">
        <v>396.79999999999995</v>
      </c>
      <c r="E228" s="279">
        <v>387.64999999999992</v>
      </c>
      <c r="F228" s="279">
        <v>381.9</v>
      </c>
      <c r="G228" s="279">
        <v>372.74999999999994</v>
      </c>
      <c r="H228" s="279">
        <v>402.5499999999999</v>
      </c>
      <c r="I228" s="279">
        <v>411.7</v>
      </c>
      <c r="J228" s="279">
        <v>417.44999999999987</v>
      </c>
      <c r="K228" s="277">
        <v>405.95</v>
      </c>
      <c r="L228" s="277">
        <v>391.05</v>
      </c>
      <c r="M228" s="277">
        <v>26.399940000000001</v>
      </c>
    </row>
    <row r="229" spans="1:13">
      <c r="A229" s="268">
        <v>219</v>
      </c>
      <c r="B229" s="277" t="s">
        <v>407</v>
      </c>
      <c r="C229" s="278">
        <v>66.75</v>
      </c>
      <c r="D229" s="279">
        <v>67.149999999999991</v>
      </c>
      <c r="E229" s="279">
        <v>65.299999999999983</v>
      </c>
      <c r="F229" s="279">
        <v>63.849999999999994</v>
      </c>
      <c r="G229" s="279">
        <v>61.999999999999986</v>
      </c>
      <c r="H229" s="279">
        <v>68.59999999999998</v>
      </c>
      <c r="I229" s="279">
        <v>70.449999999999974</v>
      </c>
      <c r="J229" s="279">
        <v>71.899999999999977</v>
      </c>
      <c r="K229" s="277">
        <v>69</v>
      </c>
      <c r="L229" s="277">
        <v>65.7</v>
      </c>
      <c r="M229" s="277">
        <v>3.1592899999999999</v>
      </c>
    </row>
    <row r="230" spans="1:13">
      <c r="A230" s="268">
        <v>220</v>
      </c>
      <c r="B230" s="277" t="s">
        <v>260</v>
      </c>
      <c r="C230" s="278">
        <v>77.25</v>
      </c>
      <c r="D230" s="279">
        <v>77.36666666666666</v>
      </c>
      <c r="E230" s="279">
        <v>76.23333333333332</v>
      </c>
      <c r="F230" s="279">
        <v>75.216666666666654</v>
      </c>
      <c r="G230" s="279">
        <v>74.083333333333314</v>
      </c>
      <c r="H230" s="279">
        <v>78.383333333333326</v>
      </c>
      <c r="I230" s="279">
        <v>79.51666666666668</v>
      </c>
      <c r="J230" s="279">
        <v>80.533333333333331</v>
      </c>
      <c r="K230" s="277">
        <v>78.5</v>
      </c>
      <c r="L230" s="277">
        <v>76.349999999999994</v>
      </c>
      <c r="M230" s="277">
        <v>17.144850000000002</v>
      </c>
    </row>
    <row r="231" spans="1:13">
      <c r="A231" s="268">
        <v>221</v>
      </c>
      <c r="B231" s="277" t="s">
        <v>412</v>
      </c>
      <c r="C231" s="278">
        <v>112.9</v>
      </c>
      <c r="D231" s="279">
        <v>113.10000000000001</v>
      </c>
      <c r="E231" s="279">
        <v>111.20000000000002</v>
      </c>
      <c r="F231" s="279">
        <v>109.50000000000001</v>
      </c>
      <c r="G231" s="279">
        <v>107.60000000000002</v>
      </c>
      <c r="H231" s="279">
        <v>114.80000000000001</v>
      </c>
      <c r="I231" s="279">
        <v>116.70000000000002</v>
      </c>
      <c r="J231" s="279">
        <v>118.4</v>
      </c>
      <c r="K231" s="277">
        <v>115</v>
      </c>
      <c r="L231" s="277">
        <v>111.4</v>
      </c>
      <c r="M231" s="277">
        <v>16.079519999999999</v>
      </c>
    </row>
    <row r="232" spans="1:13">
      <c r="A232" s="268">
        <v>222</v>
      </c>
      <c r="B232" s="277" t="s">
        <v>1616</v>
      </c>
      <c r="C232" s="278">
        <v>2892</v>
      </c>
      <c r="D232" s="279">
        <v>2929.9</v>
      </c>
      <c r="E232" s="279">
        <v>2794.15</v>
      </c>
      <c r="F232" s="279">
        <v>2696.3</v>
      </c>
      <c r="G232" s="279">
        <v>2560.5500000000002</v>
      </c>
      <c r="H232" s="279">
        <v>3027.75</v>
      </c>
      <c r="I232" s="279">
        <v>3163.5</v>
      </c>
      <c r="J232" s="279">
        <v>3261.35</v>
      </c>
      <c r="K232" s="277">
        <v>3065.65</v>
      </c>
      <c r="L232" s="277">
        <v>2832.05</v>
      </c>
      <c r="M232" s="277">
        <v>6.9999799999999999</v>
      </c>
    </row>
    <row r="233" spans="1:13">
      <c r="A233" s="268">
        <v>223</v>
      </c>
      <c r="B233" s="277" t="s">
        <v>259</v>
      </c>
      <c r="C233" s="278">
        <v>58.1</v>
      </c>
      <c r="D233" s="279">
        <v>57.983333333333327</v>
      </c>
      <c r="E233" s="279">
        <v>57.166666666666657</v>
      </c>
      <c r="F233" s="279">
        <v>56.233333333333327</v>
      </c>
      <c r="G233" s="279">
        <v>55.416666666666657</v>
      </c>
      <c r="H233" s="279">
        <v>58.916666666666657</v>
      </c>
      <c r="I233" s="279">
        <v>59.733333333333334</v>
      </c>
      <c r="J233" s="279">
        <v>60.666666666666657</v>
      </c>
      <c r="K233" s="277">
        <v>58.8</v>
      </c>
      <c r="L233" s="277">
        <v>57.05</v>
      </c>
      <c r="M233" s="277">
        <v>9.9384899999999998</v>
      </c>
    </row>
    <row r="234" spans="1:13">
      <c r="A234" s="268">
        <v>224</v>
      </c>
      <c r="B234" s="277" t="s">
        <v>123</v>
      </c>
      <c r="C234" s="278">
        <v>953.8</v>
      </c>
      <c r="D234" s="279">
        <v>963.5333333333333</v>
      </c>
      <c r="E234" s="279">
        <v>941.26666666666665</v>
      </c>
      <c r="F234" s="279">
        <v>928.73333333333335</v>
      </c>
      <c r="G234" s="279">
        <v>906.4666666666667</v>
      </c>
      <c r="H234" s="279">
        <v>976.06666666666661</v>
      </c>
      <c r="I234" s="279">
        <v>998.33333333333326</v>
      </c>
      <c r="J234" s="279">
        <v>1010.8666666666666</v>
      </c>
      <c r="K234" s="277">
        <v>985.8</v>
      </c>
      <c r="L234" s="277">
        <v>951</v>
      </c>
      <c r="M234" s="277">
        <v>18.048760000000001</v>
      </c>
    </row>
    <row r="235" spans="1:13">
      <c r="A235" s="268">
        <v>225</v>
      </c>
      <c r="B235" s="277" t="s">
        <v>418</v>
      </c>
      <c r="C235" s="278">
        <v>249.4</v>
      </c>
      <c r="D235" s="279">
        <v>252.45000000000002</v>
      </c>
      <c r="E235" s="279">
        <v>244.95000000000005</v>
      </c>
      <c r="F235" s="279">
        <v>240.50000000000003</v>
      </c>
      <c r="G235" s="279">
        <v>233.00000000000006</v>
      </c>
      <c r="H235" s="279">
        <v>256.90000000000003</v>
      </c>
      <c r="I235" s="279">
        <v>264.39999999999998</v>
      </c>
      <c r="J235" s="279">
        <v>268.85000000000002</v>
      </c>
      <c r="K235" s="277">
        <v>259.95</v>
      </c>
      <c r="L235" s="277">
        <v>248</v>
      </c>
      <c r="M235" s="277">
        <v>8.924E-2</v>
      </c>
    </row>
    <row r="236" spans="1:13">
      <c r="A236" s="268">
        <v>226</v>
      </c>
      <c r="B236" s="277" t="s">
        <v>124</v>
      </c>
      <c r="C236" s="278">
        <v>503.05</v>
      </c>
      <c r="D236" s="279">
        <v>508.66666666666669</v>
      </c>
      <c r="E236" s="279">
        <v>495.38333333333333</v>
      </c>
      <c r="F236" s="279">
        <v>487.71666666666664</v>
      </c>
      <c r="G236" s="279">
        <v>474.43333333333328</v>
      </c>
      <c r="H236" s="279">
        <v>516.33333333333337</v>
      </c>
      <c r="I236" s="279">
        <v>529.61666666666679</v>
      </c>
      <c r="J236" s="279">
        <v>537.28333333333342</v>
      </c>
      <c r="K236" s="277">
        <v>521.95000000000005</v>
      </c>
      <c r="L236" s="277">
        <v>501</v>
      </c>
      <c r="M236" s="277">
        <v>135.08581000000001</v>
      </c>
    </row>
    <row r="237" spans="1:13">
      <c r="A237" s="268">
        <v>227</v>
      </c>
      <c r="B237" s="277" t="s">
        <v>419</v>
      </c>
      <c r="C237" s="278">
        <v>76.150000000000006</v>
      </c>
      <c r="D237" s="279">
        <v>76.516666666666666</v>
      </c>
      <c r="E237" s="279">
        <v>75.133333333333326</v>
      </c>
      <c r="F237" s="279">
        <v>74.11666666666666</v>
      </c>
      <c r="G237" s="279">
        <v>72.73333333333332</v>
      </c>
      <c r="H237" s="279">
        <v>77.533333333333331</v>
      </c>
      <c r="I237" s="279">
        <v>78.916666666666686</v>
      </c>
      <c r="J237" s="279">
        <v>79.933333333333337</v>
      </c>
      <c r="K237" s="277">
        <v>77.900000000000006</v>
      </c>
      <c r="L237" s="277">
        <v>75.5</v>
      </c>
      <c r="M237" s="277">
        <v>3.01389</v>
      </c>
    </row>
    <row r="238" spans="1:13">
      <c r="A238" s="268">
        <v>228</v>
      </c>
      <c r="B238" s="277" t="s">
        <v>125</v>
      </c>
      <c r="C238" s="278">
        <v>189.2</v>
      </c>
      <c r="D238" s="279">
        <v>190.65</v>
      </c>
      <c r="E238" s="279">
        <v>186.55</v>
      </c>
      <c r="F238" s="279">
        <v>183.9</v>
      </c>
      <c r="G238" s="279">
        <v>179.8</v>
      </c>
      <c r="H238" s="279">
        <v>193.3</v>
      </c>
      <c r="I238" s="279">
        <v>197.39999999999998</v>
      </c>
      <c r="J238" s="279">
        <v>200.05</v>
      </c>
      <c r="K238" s="277">
        <v>194.75</v>
      </c>
      <c r="L238" s="277">
        <v>188</v>
      </c>
      <c r="M238" s="277">
        <v>48.014620000000001</v>
      </c>
    </row>
    <row r="239" spans="1:13">
      <c r="A239" s="268">
        <v>229</v>
      </c>
      <c r="B239" s="277" t="s">
        <v>126</v>
      </c>
      <c r="C239" s="278">
        <v>956.9</v>
      </c>
      <c r="D239" s="279">
        <v>956.58333333333337</v>
      </c>
      <c r="E239" s="279">
        <v>947.76666666666677</v>
      </c>
      <c r="F239" s="279">
        <v>938.63333333333344</v>
      </c>
      <c r="G239" s="279">
        <v>929.81666666666683</v>
      </c>
      <c r="H239" s="279">
        <v>965.7166666666667</v>
      </c>
      <c r="I239" s="279">
        <v>974.5333333333333</v>
      </c>
      <c r="J239" s="279">
        <v>983.66666666666663</v>
      </c>
      <c r="K239" s="277">
        <v>965.4</v>
      </c>
      <c r="L239" s="277">
        <v>947.45</v>
      </c>
      <c r="M239" s="277">
        <v>84.801659999999998</v>
      </c>
    </row>
    <row r="240" spans="1:13">
      <c r="A240" s="268">
        <v>230</v>
      </c>
      <c r="B240" s="277" t="s">
        <v>420</v>
      </c>
      <c r="C240" s="278">
        <v>229.05</v>
      </c>
      <c r="D240" s="279">
        <v>229.91666666666666</v>
      </c>
      <c r="E240" s="279">
        <v>227.13333333333333</v>
      </c>
      <c r="F240" s="279">
        <v>225.21666666666667</v>
      </c>
      <c r="G240" s="279">
        <v>222.43333333333334</v>
      </c>
      <c r="H240" s="279">
        <v>231.83333333333331</v>
      </c>
      <c r="I240" s="279">
        <v>234.61666666666667</v>
      </c>
      <c r="J240" s="279">
        <v>236.5333333333333</v>
      </c>
      <c r="K240" s="277">
        <v>232.7</v>
      </c>
      <c r="L240" s="277">
        <v>228</v>
      </c>
      <c r="M240" s="277">
        <v>2.7623600000000001</v>
      </c>
    </row>
    <row r="241" spans="1:13">
      <c r="A241" s="268">
        <v>231</v>
      </c>
      <c r="B241" s="277" t="s">
        <v>421</v>
      </c>
      <c r="C241" s="278">
        <v>159</v>
      </c>
      <c r="D241" s="279">
        <v>158.76666666666668</v>
      </c>
      <c r="E241" s="279">
        <v>155.53333333333336</v>
      </c>
      <c r="F241" s="279">
        <v>152.06666666666669</v>
      </c>
      <c r="G241" s="279">
        <v>148.83333333333337</v>
      </c>
      <c r="H241" s="279">
        <v>162.23333333333335</v>
      </c>
      <c r="I241" s="279">
        <v>165.46666666666664</v>
      </c>
      <c r="J241" s="279">
        <v>168.93333333333334</v>
      </c>
      <c r="K241" s="277">
        <v>162</v>
      </c>
      <c r="L241" s="277">
        <v>155.30000000000001</v>
      </c>
      <c r="M241" s="277">
        <v>1.8085</v>
      </c>
    </row>
    <row r="242" spans="1:13">
      <c r="A242" s="268">
        <v>232</v>
      </c>
      <c r="B242" s="277" t="s">
        <v>417</v>
      </c>
      <c r="C242" s="278">
        <v>10.3</v>
      </c>
      <c r="D242" s="279">
        <v>10.3</v>
      </c>
      <c r="E242" s="279">
        <v>10.200000000000001</v>
      </c>
      <c r="F242" s="279">
        <v>10.1</v>
      </c>
      <c r="G242" s="279">
        <v>10</v>
      </c>
      <c r="H242" s="279">
        <v>10.400000000000002</v>
      </c>
      <c r="I242" s="279">
        <v>10.500000000000004</v>
      </c>
      <c r="J242" s="279">
        <v>10.600000000000003</v>
      </c>
      <c r="K242" s="277">
        <v>10.4</v>
      </c>
      <c r="L242" s="277">
        <v>10.199999999999999</v>
      </c>
      <c r="M242" s="277">
        <v>14.95848</v>
      </c>
    </row>
    <row r="243" spans="1:13">
      <c r="A243" s="268">
        <v>233</v>
      </c>
      <c r="B243" s="277" t="s">
        <v>127</v>
      </c>
      <c r="C243" s="278">
        <v>86.2</v>
      </c>
      <c r="D243" s="279">
        <v>86.65000000000002</v>
      </c>
      <c r="E243" s="279">
        <v>84.950000000000045</v>
      </c>
      <c r="F243" s="279">
        <v>83.700000000000031</v>
      </c>
      <c r="G243" s="279">
        <v>82.000000000000057</v>
      </c>
      <c r="H243" s="279">
        <v>87.900000000000034</v>
      </c>
      <c r="I243" s="279">
        <v>89.6</v>
      </c>
      <c r="J243" s="279">
        <v>90.850000000000023</v>
      </c>
      <c r="K243" s="277">
        <v>88.35</v>
      </c>
      <c r="L243" s="277">
        <v>85.4</v>
      </c>
      <c r="M243" s="277">
        <v>314.46436999999997</v>
      </c>
    </row>
    <row r="244" spans="1:13">
      <c r="A244" s="268">
        <v>234</v>
      </c>
      <c r="B244" s="277" t="s">
        <v>262</v>
      </c>
      <c r="C244" s="278">
        <v>1888.35</v>
      </c>
      <c r="D244" s="279">
        <v>1932.8166666666666</v>
      </c>
      <c r="E244" s="279">
        <v>1830.7333333333331</v>
      </c>
      <c r="F244" s="279">
        <v>1773.1166666666666</v>
      </c>
      <c r="G244" s="279">
        <v>1671.0333333333331</v>
      </c>
      <c r="H244" s="279">
        <v>1990.4333333333332</v>
      </c>
      <c r="I244" s="279">
        <v>2092.5166666666664</v>
      </c>
      <c r="J244" s="279">
        <v>2150.1333333333332</v>
      </c>
      <c r="K244" s="277">
        <v>2034.9</v>
      </c>
      <c r="L244" s="277">
        <v>1875.2</v>
      </c>
      <c r="M244" s="277">
        <v>6.82165</v>
      </c>
    </row>
    <row r="245" spans="1:13">
      <c r="A245" s="268">
        <v>235</v>
      </c>
      <c r="B245" s="277" t="s">
        <v>408</v>
      </c>
      <c r="C245" s="278">
        <v>121.75</v>
      </c>
      <c r="D245" s="279">
        <v>122.35000000000001</v>
      </c>
      <c r="E245" s="279">
        <v>120.20000000000002</v>
      </c>
      <c r="F245" s="279">
        <v>118.65</v>
      </c>
      <c r="G245" s="279">
        <v>116.50000000000001</v>
      </c>
      <c r="H245" s="279">
        <v>123.90000000000002</v>
      </c>
      <c r="I245" s="279">
        <v>126.05000000000003</v>
      </c>
      <c r="J245" s="279">
        <v>127.60000000000002</v>
      </c>
      <c r="K245" s="277">
        <v>124.5</v>
      </c>
      <c r="L245" s="277">
        <v>120.8</v>
      </c>
      <c r="M245" s="277">
        <v>21.93543</v>
      </c>
    </row>
    <row r="246" spans="1:13">
      <c r="A246" s="268">
        <v>236</v>
      </c>
      <c r="B246" s="277" t="s">
        <v>409</v>
      </c>
      <c r="C246" s="278">
        <v>92.3</v>
      </c>
      <c r="D246" s="279">
        <v>92.216666666666654</v>
      </c>
      <c r="E246" s="279">
        <v>91.433333333333309</v>
      </c>
      <c r="F246" s="279">
        <v>90.566666666666649</v>
      </c>
      <c r="G246" s="279">
        <v>89.783333333333303</v>
      </c>
      <c r="H246" s="279">
        <v>93.083333333333314</v>
      </c>
      <c r="I246" s="279">
        <v>93.866666666666646</v>
      </c>
      <c r="J246" s="279">
        <v>94.73333333333332</v>
      </c>
      <c r="K246" s="277">
        <v>93</v>
      </c>
      <c r="L246" s="277">
        <v>91.35</v>
      </c>
      <c r="M246" s="277">
        <v>4.5674299999999999</v>
      </c>
    </row>
    <row r="247" spans="1:13">
      <c r="A247" s="268">
        <v>237</v>
      </c>
      <c r="B247" s="277" t="s">
        <v>402</v>
      </c>
      <c r="C247" s="278">
        <v>449.7</v>
      </c>
      <c r="D247" s="279">
        <v>453.95</v>
      </c>
      <c r="E247" s="279">
        <v>443.9</v>
      </c>
      <c r="F247" s="279">
        <v>438.09999999999997</v>
      </c>
      <c r="G247" s="279">
        <v>428.04999999999995</v>
      </c>
      <c r="H247" s="279">
        <v>459.75</v>
      </c>
      <c r="I247" s="279">
        <v>469.80000000000007</v>
      </c>
      <c r="J247" s="279">
        <v>475.6</v>
      </c>
      <c r="K247" s="277">
        <v>464</v>
      </c>
      <c r="L247" s="277">
        <v>448.15</v>
      </c>
      <c r="M247" s="277">
        <v>5.0385400000000002</v>
      </c>
    </row>
    <row r="248" spans="1:13">
      <c r="A248" s="268">
        <v>238</v>
      </c>
      <c r="B248" s="277" t="s">
        <v>128</v>
      </c>
      <c r="C248" s="278">
        <v>192.6</v>
      </c>
      <c r="D248" s="279">
        <v>192.83333333333334</v>
      </c>
      <c r="E248" s="279">
        <v>191.66666666666669</v>
      </c>
      <c r="F248" s="279">
        <v>190.73333333333335</v>
      </c>
      <c r="G248" s="279">
        <v>189.56666666666669</v>
      </c>
      <c r="H248" s="279">
        <v>193.76666666666668</v>
      </c>
      <c r="I248" s="279">
        <v>194.93333333333337</v>
      </c>
      <c r="J248" s="279">
        <v>195.86666666666667</v>
      </c>
      <c r="K248" s="277">
        <v>194</v>
      </c>
      <c r="L248" s="277">
        <v>191.9</v>
      </c>
      <c r="M248" s="277">
        <v>132.65434999999999</v>
      </c>
    </row>
    <row r="249" spans="1:13">
      <c r="A249" s="268">
        <v>239</v>
      </c>
      <c r="B249" s="277" t="s">
        <v>413</v>
      </c>
      <c r="C249" s="278">
        <v>221.8</v>
      </c>
      <c r="D249" s="279">
        <v>218.75</v>
      </c>
      <c r="E249" s="279">
        <v>213.95</v>
      </c>
      <c r="F249" s="279">
        <v>206.1</v>
      </c>
      <c r="G249" s="279">
        <v>201.29999999999998</v>
      </c>
      <c r="H249" s="279">
        <v>226.6</v>
      </c>
      <c r="I249" s="279">
        <v>231.4</v>
      </c>
      <c r="J249" s="279">
        <v>239.25</v>
      </c>
      <c r="K249" s="277">
        <v>223.55</v>
      </c>
      <c r="L249" s="277">
        <v>210.9</v>
      </c>
      <c r="M249" s="277">
        <v>0.38149</v>
      </c>
    </row>
    <row r="250" spans="1:13">
      <c r="A250" s="268">
        <v>240</v>
      </c>
      <c r="B250" s="277" t="s">
        <v>410</v>
      </c>
      <c r="C250" s="278">
        <v>45.6</v>
      </c>
      <c r="D250" s="279">
        <v>45.5</v>
      </c>
      <c r="E250" s="279">
        <v>44.3</v>
      </c>
      <c r="F250" s="279">
        <v>43</v>
      </c>
      <c r="G250" s="279">
        <v>41.8</v>
      </c>
      <c r="H250" s="279">
        <v>46.8</v>
      </c>
      <c r="I250" s="279">
        <v>48</v>
      </c>
      <c r="J250" s="279">
        <v>49.3</v>
      </c>
      <c r="K250" s="277">
        <v>46.7</v>
      </c>
      <c r="L250" s="277">
        <v>44.2</v>
      </c>
      <c r="M250" s="277">
        <v>2.1350799999999999</v>
      </c>
    </row>
    <row r="251" spans="1:13">
      <c r="A251" s="268">
        <v>241</v>
      </c>
      <c r="B251" s="277" t="s">
        <v>411</v>
      </c>
      <c r="C251" s="278">
        <v>130.4</v>
      </c>
      <c r="D251" s="279">
        <v>130.46666666666667</v>
      </c>
      <c r="E251" s="279">
        <v>126.53333333333333</v>
      </c>
      <c r="F251" s="279">
        <v>122.66666666666666</v>
      </c>
      <c r="G251" s="279">
        <v>118.73333333333332</v>
      </c>
      <c r="H251" s="279">
        <v>134.33333333333334</v>
      </c>
      <c r="I251" s="279">
        <v>138.26666666666668</v>
      </c>
      <c r="J251" s="279">
        <v>142.13333333333335</v>
      </c>
      <c r="K251" s="277">
        <v>134.4</v>
      </c>
      <c r="L251" s="277">
        <v>126.6</v>
      </c>
      <c r="M251" s="277">
        <v>9.7831299999999999</v>
      </c>
    </row>
    <row r="252" spans="1:13">
      <c r="A252" s="268">
        <v>242</v>
      </c>
      <c r="B252" s="277" t="s">
        <v>431</v>
      </c>
      <c r="C252" s="278">
        <v>16</v>
      </c>
      <c r="D252" s="279">
        <v>15.983333333333334</v>
      </c>
      <c r="E252" s="279">
        <v>15.616666666666667</v>
      </c>
      <c r="F252" s="279">
        <v>15.233333333333333</v>
      </c>
      <c r="G252" s="279">
        <v>14.866666666666665</v>
      </c>
      <c r="H252" s="279">
        <v>16.366666666666667</v>
      </c>
      <c r="I252" s="279">
        <v>16.733333333333334</v>
      </c>
      <c r="J252" s="279">
        <v>17.116666666666671</v>
      </c>
      <c r="K252" s="277">
        <v>16.350000000000001</v>
      </c>
      <c r="L252" s="277">
        <v>15.6</v>
      </c>
      <c r="M252" s="277">
        <v>15.27413</v>
      </c>
    </row>
    <row r="253" spans="1:13">
      <c r="A253" s="268">
        <v>243</v>
      </c>
      <c r="B253" s="277" t="s">
        <v>428</v>
      </c>
      <c r="C253" s="278">
        <v>36.75</v>
      </c>
      <c r="D253" s="279">
        <v>37.06666666666667</v>
      </c>
      <c r="E253" s="279">
        <v>36.13333333333334</v>
      </c>
      <c r="F253" s="279">
        <v>35.516666666666673</v>
      </c>
      <c r="G253" s="279">
        <v>34.583333333333343</v>
      </c>
      <c r="H253" s="279">
        <v>37.683333333333337</v>
      </c>
      <c r="I253" s="279">
        <v>38.61666666666666</v>
      </c>
      <c r="J253" s="279">
        <v>39.233333333333334</v>
      </c>
      <c r="K253" s="277">
        <v>38</v>
      </c>
      <c r="L253" s="277">
        <v>36.450000000000003</v>
      </c>
      <c r="M253" s="277">
        <v>6.1405799999999999</v>
      </c>
    </row>
    <row r="254" spans="1:13">
      <c r="A254" s="268">
        <v>244</v>
      </c>
      <c r="B254" s="277" t="s">
        <v>429</v>
      </c>
      <c r="C254" s="278">
        <v>85.75</v>
      </c>
      <c r="D254" s="279">
        <v>86.466666666666654</v>
      </c>
      <c r="E254" s="279">
        <v>84.583333333333314</v>
      </c>
      <c r="F254" s="279">
        <v>83.416666666666657</v>
      </c>
      <c r="G254" s="279">
        <v>81.533333333333317</v>
      </c>
      <c r="H254" s="279">
        <v>87.633333333333312</v>
      </c>
      <c r="I254" s="279">
        <v>89.516666666666666</v>
      </c>
      <c r="J254" s="279">
        <v>90.683333333333309</v>
      </c>
      <c r="K254" s="277">
        <v>88.35</v>
      </c>
      <c r="L254" s="277">
        <v>85.3</v>
      </c>
      <c r="M254" s="277">
        <v>12.072050000000001</v>
      </c>
    </row>
    <row r="255" spans="1:13">
      <c r="A255" s="268">
        <v>245</v>
      </c>
      <c r="B255" s="277" t="s">
        <v>432</v>
      </c>
      <c r="C255" s="278">
        <v>28.15</v>
      </c>
      <c r="D255" s="279">
        <v>28.433333333333334</v>
      </c>
      <c r="E255" s="279">
        <v>27.766666666666666</v>
      </c>
      <c r="F255" s="279">
        <v>27.383333333333333</v>
      </c>
      <c r="G255" s="279">
        <v>26.716666666666665</v>
      </c>
      <c r="H255" s="279">
        <v>28.816666666666666</v>
      </c>
      <c r="I255" s="279">
        <v>29.483333333333331</v>
      </c>
      <c r="J255" s="279">
        <v>29.866666666666667</v>
      </c>
      <c r="K255" s="277">
        <v>29.1</v>
      </c>
      <c r="L255" s="277">
        <v>28.05</v>
      </c>
      <c r="M255" s="277">
        <v>9.0982000000000003</v>
      </c>
    </row>
    <row r="256" spans="1:13">
      <c r="A256" s="268">
        <v>246</v>
      </c>
      <c r="B256" s="277" t="s">
        <v>422</v>
      </c>
      <c r="C256" s="278">
        <v>729.7</v>
      </c>
      <c r="D256" s="279">
        <v>733.18333333333339</v>
      </c>
      <c r="E256" s="279">
        <v>722.61666666666679</v>
      </c>
      <c r="F256" s="279">
        <v>715.53333333333342</v>
      </c>
      <c r="G256" s="279">
        <v>704.96666666666681</v>
      </c>
      <c r="H256" s="279">
        <v>740.26666666666677</v>
      </c>
      <c r="I256" s="279">
        <v>750.83333333333337</v>
      </c>
      <c r="J256" s="279">
        <v>757.91666666666674</v>
      </c>
      <c r="K256" s="277">
        <v>743.75</v>
      </c>
      <c r="L256" s="277">
        <v>726.1</v>
      </c>
      <c r="M256" s="277">
        <v>3.3158300000000001</v>
      </c>
    </row>
    <row r="257" spans="1:13">
      <c r="A257" s="268">
        <v>247</v>
      </c>
      <c r="B257" s="277" t="s">
        <v>436</v>
      </c>
      <c r="C257" s="278">
        <v>2056.9499999999998</v>
      </c>
      <c r="D257" s="279">
        <v>2063.6166666666668</v>
      </c>
      <c r="E257" s="279">
        <v>2038.3333333333335</v>
      </c>
      <c r="F257" s="279">
        <v>2019.7166666666667</v>
      </c>
      <c r="G257" s="279">
        <v>1994.4333333333334</v>
      </c>
      <c r="H257" s="279">
        <v>2082.2333333333336</v>
      </c>
      <c r="I257" s="279">
        <v>2107.5166666666664</v>
      </c>
      <c r="J257" s="279">
        <v>2126.1333333333337</v>
      </c>
      <c r="K257" s="277">
        <v>2088.9</v>
      </c>
      <c r="L257" s="277">
        <v>2045</v>
      </c>
      <c r="M257" s="277">
        <v>4.104E-2</v>
      </c>
    </row>
    <row r="258" spans="1:13">
      <c r="A258" s="268">
        <v>248</v>
      </c>
      <c r="B258" s="277" t="s">
        <v>433</v>
      </c>
      <c r="C258" s="278">
        <v>55.3</v>
      </c>
      <c r="D258" s="279">
        <v>55.266666666666673</v>
      </c>
      <c r="E258" s="279">
        <v>54.333333333333343</v>
      </c>
      <c r="F258" s="279">
        <v>53.366666666666667</v>
      </c>
      <c r="G258" s="279">
        <v>52.433333333333337</v>
      </c>
      <c r="H258" s="279">
        <v>56.233333333333348</v>
      </c>
      <c r="I258" s="279">
        <v>57.166666666666671</v>
      </c>
      <c r="J258" s="279">
        <v>58.133333333333354</v>
      </c>
      <c r="K258" s="277">
        <v>56.2</v>
      </c>
      <c r="L258" s="277">
        <v>54.3</v>
      </c>
      <c r="M258" s="277">
        <v>7.6011499999999996</v>
      </c>
    </row>
    <row r="259" spans="1:13">
      <c r="A259" s="268">
        <v>249</v>
      </c>
      <c r="B259" s="277" t="s">
        <v>129</v>
      </c>
      <c r="C259" s="278">
        <v>190.8</v>
      </c>
      <c r="D259" s="279">
        <v>188.54999999999998</v>
      </c>
      <c r="E259" s="279">
        <v>185.84999999999997</v>
      </c>
      <c r="F259" s="279">
        <v>180.89999999999998</v>
      </c>
      <c r="G259" s="279">
        <v>178.19999999999996</v>
      </c>
      <c r="H259" s="279">
        <v>193.49999999999997</v>
      </c>
      <c r="I259" s="279">
        <v>196.19999999999996</v>
      </c>
      <c r="J259" s="279">
        <v>201.14999999999998</v>
      </c>
      <c r="K259" s="277">
        <v>191.25</v>
      </c>
      <c r="L259" s="277">
        <v>183.6</v>
      </c>
      <c r="M259" s="277">
        <v>127.05394</v>
      </c>
    </row>
    <row r="260" spans="1:13">
      <c r="A260" s="268">
        <v>250</v>
      </c>
      <c r="B260" s="277" t="s">
        <v>430</v>
      </c>
      <c r="C260" s="278">
        <v>9.6999999999999993</v>
      </c>
      <c r="D260" s="279">
        <v>9.6833333333333336</v>
      </c>
      <c r="E260" s="279">
        <v>9.5666666666666664</v>
      </c>
      <c r="F260" s="279">
        <v>9.4333333333333336</v>
      </c>
      <c r="G260" s="279">
        <v>9.3166666666666664</v>
      </c>
      <c r="H260" s="279">
        <v>9.8166666666666664</v>
      </c>
      <c r="I260" s="279">
        <v>9.9333333333333336</v>
      </c>
      <c r="J260" s="279">
        <v>10.066666666666666</v>
      </c>
      <c r="K260" s="277">
        <v>9.8000000000000007</v>
      </c>
      <c r="L260" s="277">
        <v>9.5500000000000007</v>
      </c>
      <c r="M260" s="277">
        <v>15.7662</v>
      </c>
    </row>
    <row r="261" spans="1:13">
      <c r="A261" s="268">
        <v>251</v>
      </c>
      <c r="B261" s="277" t="s">
        <v>423</v>
      </c>
      <c r="C261" s="278">
        <v>1504.55</v>
      </c>
      <c r="D261" s="279">
        <v>1512.1666666666667</v>
      </c>
      <c r="E261" s="279">
        <v>1492.3833333333334</v>
      </c>
      <c r="F261" s="279">
        <v>1480.2166666666667</v>
      </c>
      <c r="G261" s="279">
        <v>1460.4333333333334</v>
      </c>
      <c r="H261" s="279">
        <v>1524.3333333333335</v>
      </c>
      <c r="I261" s="279">
        <v>1544.1166666666668</v>
      </c>
      <c r="J261" s="279">
        <v>1556.2833333333335</v>
      </c>
      <c r="K261" s="277">
        <v>1531.95</v>
      </c>
      <c r="L261" s="277">
        <v>1500</v>
      </c>
      <c r="M261" s="277">
        <v>0.87595999999999996</v>
      </c>
    </row>
    <row r="262" spans="1:13">
      <c r="A262" s="268">
        <v>252</v>
      </c>
      <c r="B262" s="277" t="s">
        <v>424</v>
      </c>
      <c r="C262" s="278">
        <v>295.2</v>
      </c>
      <c r="D262" s="279">
        <v>296.55</v>
      </c>
      <c r="E262" s="279">
        <v>290.85000000000002</v>
      </c>
      <c r="F262" s="279">
        <v>286.5</v>
      </c>
      <c r="G262" s="279">
        <v>280.8</v>
      </c>
      <c r="H262" s="279">
        <v>300.90000000000003</v>
      </c>
      <c r="I262" s="279">
        <v>306.59999999999997</v>
      </c>
      <c r="J262" s="279">
        <v>310.95000000000005</v>
      </c>
      <c r="K262" s="277">
        <v>302.25</v>
      </c>
      <c r="L262" s="277">
        <v>292.2</v>
      </c>
      <c r="M262" s="277">
        <v>2.1554199999999999</v>
      </c>
    </row>
    <row r="263" spans="1:13">
      <c r="A263" s="268">
        <v>253</v>
      </c>
      <c r="B263" s="277" t="s">
        <v>425</v>
      </c>
      <c r="C263" s="278">
        <v>93.85</v>
      </c>
      <c r="D263" s="279">
        <v>94.566666666666663</v>
      </c>
      <c r="E263" s="279">
        <v>91.98333333333332</v>
      </c>
      <c r="F263" s="279">
        <v>90.11666666666666</v>
      </c>
      <c r="G263" s="279">
        <v>87.533333333333317</v>
      </c>
      <c r="H263" s="279">
        <v>96.433333333333323</v>
      </c>
      <c r="I263" s="279">
        <v>99.016666666666666</v>
      </c>
      <c r="J263" s="279">
        <v>100.88333333333333</v>
      </c>
      <c r="K263" s="277">
        <v>97.15</v>
      </c>
      <c r="L263" s="277">
        <v>92.7</v>
      </c>
      <c r="M263" s="277">
        <v>9.1023700000000005</v>
      </c>
    </row>
    <row r="264" spans="1:13">
      <c r="A264" s="268">
        <v>254</v>
      </c>
      <c r="B264" s="277" t="s">
        <v>426</v>
      </c>
      <c r="C264" s="278">
        <v>64.650000000000006</v>
      </c>
      <c r="D264" s="279">
        <v>65.000000000000014</v>
      </c>
      <c r="E264" s="279">
        <v>63.800000000000026</v>
      </c>
      <c r="F264" s="279">
        <v>62.950000000000017</v>
      </c>
      <c r="G264" s="279">
        <v>61.750000000000028</v>
      </c>
      <c r="H264" s="279">
        <v>65.850000000000023</v>
      </c>
      <c r="I264" s="279">
        <v>67.050000000000011</v>
      </c>
      <c r="J264" s="279">
        <v>67.90000000000002</v>
      </c>
      <c r="K264" s="277">
        <v>66.2</v>
      </c>
      <c r="L264" s="277">
        <v>64.150000000000006</v>
      </c>
      <c r="M264" s="277">
        <v>2.6822699999999999</v>
      </c>
    </row>
    <row r="265" spans="1:13">
      <c r="A265" s="268">
        <v>255</v>
      </c>
      <c r="B265" s="277" t="s">
        <v>427</v>
      </c>
      <c r="C265" s="278">
        <v>74.05</v>
      </c>
      <c r="D265" s="279">
        <v>74.3</v>
      </c>
      <c r="E265" s="279">
        <v>73.449999999999989</v>
      </c>
      <c r="F265" s="279">
        <v>72.849999999999994</v>
      </c>
      <c r="G265" s="279">
        <v>71.999999999999986</v>
      </c>
      <c r="H265" s="279">
        <v>74.899999999999991</v>
      </c>
      <c r="I265" s="279">
        <v>75.749999999999986</v>
      </c>
      <c r="J265" s="279">
        <v>76.349999999999994</v>
      </c>
      <c r="K265" s="277">
        <v>75.150000000000006</v>
      </c>
      <c r="L265" s="277">
        <v>73.7</v>
      </c>
      <c r="M265" s="277">
        <v>8.9177599999999995</v>
      </c>
    </row>
    <row r="266" spans="1:13">
      <c r="A266" s="268">
        <v>256</v>
      </c>
      <c r="B266" s="277" t="s">
        <v>435</v>
      </c>
      <c r="C266" s="278">
        <v>35.85</v>
      </c>
      <c r="D266" s="279">
        <v>35.833333333333336</v>
      </c>
      <c r="E266" s="279">
        <v>35.31666666666667</v>
      </c>
      <c r="F266" s="279">
        <v>34.783333333333331</v>
      </c>
      <c r="G266" s="279">
        <v>34.266666666666666</v>
      </c>
      <c r="H266" s="279">
        <v>36.366666666666674</v>
      </c>
      <c r="I266" s="279">
        <v>36.88333333333334</v>
      </c>
      <c r="J266" s="279">
        <v>37.416666666666679</v>
      </c>
      <c r="K266" s="277">
        <v>36.35</v>
      </c>
      <c r="L266" s="277">
        <v>35.299999999999997</v>
      </c>
      <c r="M266" s="277">
        <v>1.51867</v>
      </c>
    </row>
    <row r="267" spans="1:13">
      <c r="A267" s="268">
        <v>257</v>
      </c>
      <c r="B267" s="277" t="s">
        <v>434</v>
      </c>
      <c r="C267" s="278">
        <v>69.900000000000006</v>
      </c>
      <c r="D267" s="279">
        <v>69.766666666666666</v>
      </c>
      <c r="E267" s="279">
        <v>68.533333333333331</v>
      </c>
      <c r="F267" s="279">
        <v>67.166666666666671</v>
      </c>
      <c r="G267" s="279">
        <v>65.933333333333337</v>
      </c>
      <c r="H267" s="279">
        <v>71.133333333333326</v>
      </c>
      <c r="I267" s="279">
        <v>72.366666666666646</v>
      </c>
      <c r="J267" s="279">
        <v>73.73333333333332</v>
      </c>
      <c r="K267" s="277">
        <v>71</v>
      </c>
      <c r="L267" s="277">
        <v>68.400000000000006</v>
      </c>
      <c r="M267" s="277">
        <v>1.6267100000000001</v>
      </c>
    </row>
    <row r="268" spans="1:13">
      <c r="A268" s="268">
        <v>258</v>
      </c>
      <c r="B268" s="277" t="s">
        <v>263</v>
      </c>
      <c r="C268" s="278">
        <v>45.6</v>
      </c>
      <c r="D268" s="279">
        <v>46.316666666666663</v>
      </c>
      <c r="E268" s="279">
        <v>44.733333333333327</v>
      </c>
      <c r="F268" s="279">
        <v>43.866666666666667</v>
      </c>
      <c r="G268" s="279">
        <v>42.283333333333331</v>
      </c>
      <c r="H268" s="279">
        <v>47.183333333333323</v>
      </c>
      <c r="I268" s="279">
        <v>48.766666666666666</v>
      </c>
      <c r="J268" s="279">
        <v>49.633333333333319</v>
      </c>
      <c r="K268" s="277">
        <v>47.9</v>
      </c>
      <c r="L268" s="277">
        <v>45.45</v>
      </c>
      <c r="M268" s="277">
        <v>17.352930000000001</v>
      </c>
    </row>
    <row r="269" spans="1:13">
      <c r="A269" s="268">
        <v>259</v>
      </c>
      <c r="B269" s="277" t="s">
        <v>130</v>
      </c>
      <c r="C269" s="278">
        <v>220.55</v>
      </c>
      <c r="D269" s="279">
        <v>221.54999999999998</v>
      </c>
      <c r="E269" s="279">
        <v>217.64999999999998</v>
      </c>
      <c r="F269" s="279">
        <v>214.75</v>
      </c>
      <c r="G269" s="279">
        <v>210.85</v>
      </c>
      <c r="H269" s="279">
        <v>224.44999999999996</v>
      </c>
      <c r="I269" s="279">
        <v>228.35</v>
      </c>
      <c r="J269" s="279">
        <v>231.24999999999994</v>
      </c>
      <c r="K269" s="277">
        <v>225.45</v>
      </c>
      <c r="L269" s="277">
        <v>218.65</v>
      </c>
      <c r="M269" s="277">
        <v>98.671149999999997</v>
      </c>
    </row>
    <row r="270" spans="1:13">
      <c r="A270" s="268">
        <v>260</v>
      </c>
      <c r="B270" s="277" t="s">
        <v>264</v>
      </c>
      <c r="C270" s="278">
        <v>861.2</v>
      </c>
      <c r="D270" s="279">
        <v>849.06666666666661</v>
      </c>
      <c r="E270" s="279">
        <v>803.13333333333321</v>
      </c>
      <c r="F270" s="279">
        <v>745.06666666666661</v>
      </c>
      <c r="G270" s="279">
        <v>699.13333333333321</v>
      </c>
      <c r="H270" s="279">
        <v>907.13333333333321</v>
      </c>
      <c r="I270" s="279">
        <v>953.06666666666661</v>
      </c>
      <c r="J270" s="279">
        <v>1011.1333333333332</v>
      </c>
      <c r="K270" s="277">
        <v>895</v>
      </c>
      <c r="L270" s="277">
        <v>791</v>
      </c>
      <c r="M270" s="277">
        <v>22.36486</v>
      </c>
    </row>
    <row r="271" spans="1:13">
      <c r="A271" s="268">
        <v>261</v>
      </c>
      <c r="B271" s="277" t="s">
        <v>131</v>
      </c>
      <c r="C271" s="278">
        <v>1738.65</v>
      </c>
      <c r="D271" s="279">
        <v>1751.25</v>
      </c>
      <c r="E271" s="279">
        <v>1707.5</v>
      </c>
      <c r="F271" s="279">
        <v>1676.35</v>
      </c>
      <c r="G271" s="279">
        <v>1632.6</v>
      </c>
      <c r="H271" s="279">
        <v>1782.4</v>
      </c>
      <c r="I271" s="279">
        <v>1826.15</v>
      </c>
      <c r="J271" s="279">
        <v>1857.3000000000002</v>
      </c>
      <c r="K271" s="277">
        <v>1795</v>
      </c>
      <c r="L271" s="277">
        <v>1720.1</v>
      </c>
      <c r="M271" s="277">
        <v>10.895350000000001</v>
      </c>
    </row>
    <row r="272" spans="1:13">
      <c r="A272" s="268">
        <v>262</v>
      </c>
      <c r="B272" s="277" t="s">
        <v>132</v>
      </c>
      <c r="C272" s="278">
        <v>366.2</v>
      </c>
      <c r="D272" s="279">
        <v>367.73333333333335</v>
      </c>
      <c r="E272" s="279">
        <v>363.4666666666667</v>
      </c>
      <c r="F272" s="279">
        <v>360.73333333333335</v>
      </c>
      <c r="G272" s="279">
        <v>356.4666666666667</v>
      </c>
      <c r="H272" s="279">
        <v>370.4666666666667</v>
      </c>
      <c r="I272" s="279">
        <v>374.73333333333335</v>
      </c>
      <c r="J272" s="279">
        <v>377.4666666666667</v>
      </c>
      <c r="K272" s="277">
        <v>372</v>
      </c>
      <c r="L272" s="277">
        <v>365</v>
      </c>
      <c r="M272" s="277">
        <v>6.31175</v>
      </c>
    </row>
    <row r="273" spans="1:13">
      <c r="A273" s="268">
        <v>263</v>
      </c>
      <c r="B273" s="277" t="s">
        <v>437</v>
      </c>
      <c r="C273" s="278">
        <v>124.9</v>
      </c>
      <c r="D273" s="279">
        <v>124.31666666666666</v>
      </c>
      <c r="E273" s="279">
        <v>121.13333333333333</v>
      </c>
      <c r="F273" s="279">
        <v>117.36666666666666</v>
      </c>
      <c r="G273" s="279">
        <v>114.18333333333332</v>
      </c>
      <c r="H273" s="279">
        <v>128.08333333333331</v>
      </c>
      <c r="I273" s="279">
        <v>131.26666666666665</v>
      </c>
      <c r="J273" s="279">
        <v>135.03333333333333</v>
      </c>
      <c r="K273" s="277">
        <v>127.5</v>
      </c>
      <c r="L273" s="277">
        <v>120.55</v>
      </c>
      <c r="M273" s="277">
        <v>16.870039999999999</v>
      </c>
    </row>
    <row r="274" spans="1:13">
      <c r="A274" s="268">
        <v>264</v>
      </c>
      <c r="B274" s="277" t="s">
        <v>443</v>
      </c>
      <c r="C274" s="278">
        <v>411.85</v>
      </c>
      <c r="D274" s="279">
        <v>409.73333333333335</v>
      </c>
      <c r="E274" s="279">
        <v>402.16666666666669</v>
      </c>
      <c r="F274" s="279">
        <v>392.48333333333335</v>
      </c>
      <c r="G274" s="279">
        <v>384.91666666666669</v>
      </c>
      <c r="H274" s="279">
        <v>419.41666666666669</v>
      </c>
      <c r="I274" s="279">
        <v>426.98333333333329</v>
      </c>
      <c r="J274" s="279">
        <v>436.66666666666669</v>
      </c>
      <c r="K274" s="277">
        <v>417.3</v>
      </c>
      <c r="L274" s="277">
        <v>400.05</v>
      </c>
      <c r="M274" s="277">
        <v>1.64886</v>
      </c>
    </row>
    <row r="275" spans="1:13">
      <c r="A275" s="268">
        <v>265</v>
      </c>
      <c r="B275" s="277" t="s">
        <v>444</v>
      </c>
      <c r="C275" s="278">
        <v>228.55</v>
      </c>
      <c r="D275" s="279">
        <v>230.08333333333334</v>
      </c>
      <c r="E275" s="279">
        <v>226.4666666666667</v>
      </c>
      <c r="F275" s="279">
        <v>224.38333333333335</v>
      </c>
      <c r="G275" s="279">
        <v>220.76666666666671</v>
      </c>
      <c r="H275" s="279">
        <v>232.16666666666669</v>
      </c>
      <c r="I275" s="279">
        <v>235.7833333333333</v>
      </c>
      <c r="J275" s="279">
        <v>237.86666666666667</v>
      </c>
      <c r="K275" s="277">
        <v>233.7</v>
      </c>
      <c r="L275" s="277">
        <v>228</v>
      </c>
      <c r="M275" s="277">
        <v>1.4323600000000001</v>
      </c>
    </row>
    <row r="276" spans="1:13">
      <c r="A276" s="268">
        <v>266</v>
      </c>
      <c r="B276" s="277" t="s">
        <v>445</v>
      </c>
      <c r="C276" s="278">
        <v>442.75</v>
      </c>
      <c r="D276" s="279">
        <v>439.93333333333334</v>
      </c>
      <c r="E276" s="279">
        <v>430.86666666666667</v>
      </c>
      <c r="F276" s="279">
        <v>418.98333333333335</v>
      </c>
      <c r="G276" s="279">
        <v>409.91666666666669</v>
      </c>
      <c r="H276" s="279">
        <v>451.81666666666666</v>
      </c>
      <c r="I276" s="279">
        <v>460.88333333333338</v>
      </c>
      <c r="J276" s="279">
        <v>472.76666666666665</v>
      </c>
      <c r="K276" s="277">
        <v>449</v>
      </c>
      <c r="L276" s="277">
        <v>428.05</v>
      </c>
      <c r="M276" s="277">
        <v>16.640599999999999</v>
      </c>
    </row>
    <row r="277" spans="1:13">
      <c r="A277" s="268">
        <v>267</v>
      </c>
      <c r="B277" s="277" t="s">
        <v>447</v>
      </c>
      <c r="C277" s="278">
        <v>33.049999999999997</v>
      </c>
      <c r="D277" s="279">
        <v>33.5</v>
      </c>
      <c r="E277" s="279">
        <v>32.299999999999997</v>
      </c>
      <c r="F277" s="279">
        <v>31.549999999999997</v>
      </c>
      <c r="G277" s="279">
        <v>30.349999999999994</v>
      </c>
      <c r="H277" s="279">
        <v>34.25</v>
      </c>
      <c r="I277" s="279">
        <v>35.450000000000003</v>
      </c>
      <c r="J277" s="279">
        <v>36.200000000000003</v>
      </c>
      <c r="K277" s="277">
        <v>34.700000000000003</v>
      </c>
      <c r="L277" s="277">
        <v>32.75</v>
      </c>
      <c r="M277" s="277">
        <v>31.581620000000001</v>
      </c>
    </row>
    <row r="278" spans="1:13">
      <c r="A278" s="268">
        <v>268</v>
      </c>
      <c r="B278" s="277" t="s">
        <v>449</v>
      </c>
      <c r="C278" s="278">
        <v>267.5</v>
      </c>
      <c r="D278" s="279">
        <v>269.56666666666666</v>
      </c>
      <c r="E278" s="279">
        <v>264.48333333333335</v>
      </c>
      <c r="F278" s="279">
        <v>261.4666666666667</v>
      </c>
      <c r="G278" s="279">
        <v>256.38333333333338</v>
      </c>
      <c r="H278" s="279">
        <v>272.58333333333331</v>
      </c>
      <c r="I278" s="279">
        <v>277.66666666666669</v>
      </c>
      <c r="J278" s="279">
        <v>280.68333333333328</v>
      </c>
      <c r="K278" s="277">
        <v>274.64999999999998</v>
      </c>
      <c r="L278" s="277">
        <v>266.55</v>
      </c>
      <c r="M278" s="277">
        <v>3.4325700000000001</v>
      </c>
    </row>
    <row r="279" spans="1:13">
      <c r="A279" s="268">
        <v>269</v>
      </c>
      <c r="B279" s="277" t="s">
        <v>439</v>
      </c>
      <c r="C279" s="278">
        <v>355.25</v>
      </c>
      <c r="D279" s="279">
        <v>356.01666666666665</v>
      </c>
      <c r="E279" s="279">
        <v>349.0333333333333</v>
      </c>
      <c r="F279" s="279">
        <v>342.81666666666666</v>
      </c>
      <c r="G279" s="279">
        <v>335.83333333333331</v>
      </c>
      <c r="H279" s="279">
        <v>362.23333333333329</v>
      </c>
      <c r="I279" s="279">
        <v>369.21666666666664</v>
      </c>
      <c r="J279" s="279">
        <v>375.43333333333328</v>
      </c>
      <c r="K279" s="277">
        <v>363</v>
      </c>
      <c r="L279" s="277">
        <v>349.8</v>
      </c>
      <c r="M279" s="277">
        <v>1.98173</v>
      </c>
    </row>
    <row r="280" spans="1:13">
      <c r="A280" s="268">
        <v>270</v>
      </c>
      <c r="B280" s="277" t="s">
        <v>1780</v>
      </c>
      <c r="C280" s="278">
        <v>715.7</v>
      </c>
      <c r="D280" s="279">
        <v>721.56666666666661</v>
      </c>
      <c r="E280" s="279">
        <v>699.13333333333321</v>
      </c>
      <c r="F280" s="279">
        <v>682.56666666666661</v>
      </c>
      <c r="G280" s="279">
        <v>660.13333333333321</v>
      </c>
      <c r="H280" s="279">
        <v>738.13333333333321</v>
      </c>
      <c r="I280" s="279">
        <v>760.56666666666661</v>
      </c>
      <c r="J280" s="279">
        <v>777.13333333333321</v>
      </c>
      <c r="K280" s="277">
        <v>744</v>
      </c>
      <c r="L280" s="277">
        <v>705</v>
      </c>
      <c r="M280" s="277">
        <v>1.6670000000000001E-2</v>
      </c>
    </row>
    <row r="281" spans="1:13">
      <c r="A281" s="268">
        <v>271</v>
      </c>
      <c r="B281" s="277" t="s">
        <v>450</v>
      </c>
      <c r="C281" s="278">
        <v>107.25</v>
      </c>
      <c r="D281" s="279">
        <v>106.85000000000001</v>
      </c>
      <c r="E281" s="279">
        <v>105.90000000000002</v>
      </c>
      <c r="F281" s="279">
        <v>104.55000000000001</v>
      </c>
      <c r="G281" s="279">
        <v>103.60000000000002</v>
      </c>
      <c r="H281" s="279">
        <v>108.20000000000002</v>
      </c>
      <c r="I281" s="279">
        <v>109.15</v>
      </c>
      <c r="J281" s="279">
        <v>110.50000000000001</v>
      </c>
      <c r="K281" s="277">
        <v>107.8</v>
      </c>
      <c r="L281" s="277">
        <v>105.5</v>
      </c>
      <c r="M281" s="277">
        <v>0.44272</v>
      </c>
    </row>
    <row r="282" spans="1:13">
      <c r="A282" s="268">
        <v>272</v>
      </c>
      <c r="B282" s="277" t="s">
        <v>440</v>
      </c>
      <c r="C282" s="278">
        <v>204.75</v>
      </c>
      <c r="D282" s="279">
        <v>206.91666666666666</v>
      </c>
      <c r="E282" s="279">
        <v>201.83333333333331</v>
      </c>
      <c r="F282" s="279">
        <v>198.91666666666666</v>
      </c>
      <c r="G282" s="279">
        <v>193.83333333333331</v>
      </c>
      <c r="H282" s="279">
        <v>209.83333333333331</v>
      </c>
      <c r="I282" s="279">
        <v>214.91666666666663</v>
      </c>
      <c r="J282" s="279">
        <v>217.83333333333331</v>
      </c>
      <c r="K282" s="277">
        <v>212</v>
      </c>
      <c r="L282" s="277">
        <v>204</v>
      </c>
      <c r="M282" s="277">
        <v>0.62090000000000001</v>
      </c>
    </row>
    <row r="283" spans="1:13">
      <c r="A283" s="268">
        <v>273</v>
      </c>
      <c r="B283" s="277" t="s">
        <v>451</v>
      </c>
      <c r="C283" s="278">
        <v>137.85</v>
      </c>
      <c r="D283" s="279">
        <v>138.28333333333333</v>
      </c>
      <c r="E283" s="279">
        <v>135.56666666666666</v>
      </c>
      <c r="F283" s="279">
        <v>133.28333333333333</v>
      </c>
      <c r="G283" s="279">
        <v>130.56666666666666</v>
      </c>
      <c r="H283" s="279">
        <v>140.56666666666666</v>
      </c>
      <c r="I283" s="279">
        <v>143.2833333333333</v>
      </c>
      <c r="J283" s="279">
        <v>145.56666666666666</v>
      </c>
      <c r="K283" s="277">
        <v>141</v>
      </c>
      <c r="L283" s="277">
        <v>136</v>
      </c>
      <c r="M283" s="277">
        <v>0.69860999999999995</v>
      </c>
    </row>
    <row r="284" spans="1:13">
      <c r="A284" s="268">
        <v>274</v>
      </c>
      <c r="B284" s="277" t="s">
        <v>133</v>
      </c>
      <c r="C284" s="278">
        <v>1308.55</v>
      </c>
      <c r="D284" s="279">
        <v>1321.55</v>
      </c>
      <c r="E284" s="279">
        <v>1287.0999999999999</v>
      </c>
      <c r="F284" s="279">
        <v>1265.6499999999999</v>
      </c>
      <c r="G284" s="279">
        <v>1231.1999999999998</v>
      </c>
      <c r="H284" s="279">
        <v>1343</v>
      </c>
      <c r="I284" s="279">
        <v>1377.4500000000003</v>
      </c>
      <c r="J284" s="279">
        <v>1398.9</v>
      </c>
      <c r="K284" s="277">
        <v>1356</v>
      </c>
      <c r="L284" s="277">
        <v>1300.0999999999999</v>
      </c>
      <c r="M284" s="277">
        <v>52.412599999999998</v>
      </c>
    </row>
    <row r="285" spans="1:13">
      <c r="A285" s="268">
        <v>275</v>
      </c>
      <c r="B285" s="277" t="s">
        <v>441</v>
      </c>
      <c r="C285" s="278">
        <v>64.5</v>
      </c>
      <c r="D285" s="279">
        <v>65</v>
      </c>
      <c r="E285" s="279">
        <v>63.5</v>
      </c>
      <c r="F285" s="279">
        <v>62.5</v>
      </c>
      <c r="G285" s="279">
        <v>61</v>
      </c>
      <c r="H285" s="279">
        <v>66</v>
      </c>
      <c r="I285" s="279">
        <v>67.5</v>
      </c>
      <c r="J285" s="279">
        <v>68.5</v>
      </c>
      <c r="K285" s="277">
        <v>66.5</v>
      </c>
      <c r="L285" s="277">
        <v>64</v>
      </c>
      <c r="M285" s="277">
        <v>5.4293300000000002</v>
      </c>
    </row>
    <row r="286" spans="1:13">
      <c r="A286" s="268">
        <v>276</v>
      </c>
      <c r="B286" s="277" t="s">
        <v>438</v>
      </c>
      <c r="C286" s="278">
        <v>418.75</v>
      </c>
      <c r="D286" s="279">
        <v>418.26666666666665</v>
      </c>
      <c r="E286" s="279">
        <v>415.48333333333329</v>
      </c>
      <c r="F286" s="279">
        <v>412.21666666666664</v>
      </c>
      <c r="G286" s="279">
        <v>409.43333333333328</v>
      </c>
      <c r="H286" s="279">
        <v>421.5333333333333</v>
      </c>
      <c r="I286" s="279">
        <v>424.31666666666661</v>
      </c>
      <c r="J286" s="279">
        <v>427.58333333333331</v>
      </c>
      <c r="K286" s="277">
        <v>421.05</v>
      </c>
      <c r="L286" s="277">
        <v>415</v>
      </c>
      <c r="M286" s="277">
        <v>4.9090000000000002E-2</v>
      </c>
    </row>
    <row r="287" spans="1:13">
      <c r="A287" s="268">
        <v>277</v>
      </c>
      <c r="B287" s="277" t="s">
        <v>442</v>
      </c>
      <c r="C287" s="278">
        <v>286.25</v>
      </c>
      <c r="D287" s="279">
        <v>282.85000000000002</v>
      </c>
      <c r="E287" s="279">
        <v>272.25000000000006</v>
      </c>
      <c r="F287" s="279">
        <v>258.25000000000006</v>
      </c>
      <c r="G287" s="279">
        <v>247.65000000000009</v>
      </c>
      <c r="H287" s="279">
        <v>296.85000000000002</v>
      </c>
      <c r="I287" s="279">
        <v>307.44999999999993</v>
      </c>
      <c r="J287" s="279">
        <v>321.45</v>
      </c>
      <c r="K287" s="277">
        <v>293.45</v>
      </c>
      <c r="L287" s="277">
        <v>268.85000000000002</v>
      </c>
      <c r="M287" s="277">
        <v>8.3904300000000003</v>
      </c>
    </row>
    <row r="288" spans="1:13">
      <c r="A288" s="268">
        <v>278</v>
      </c>
      <c r="B288" s="277" t="s">
        <v>448</v>
      </c>
      <c r="C288" s="278">
        <v>606.95000000000005</v>
      </c>
      <c r="D288" s="279">
        <v>610.48333333333323</v>
      </c>
      <c r="E288" s="279">
        <v>596.56666666666649</v>
      </c>
      <c r="F288" s="279">
        <v>586.18333333333328</v>
      </c>
      <c r="G288" s="279">
        <v>572.26666666666654</v>
      </c>
      <c r="H288" s="279">
        <v>620.86666666666645</v>
      </c>
      <c r="I288" s="279">
        <v>634.78333333333319</v>
      </c>
      <c r="J288" s="279">
        <v>645.1666666666664</v>
      </c>
      <c r="K288" s="277">
        <v>624.4</v>
      </c>
      <c r="L288" s="277">
        <v>600.1</v>
      </c>
      <c r="M288" s="277">
        <v>3.2938200000000002</v>
      </c>
    </row>
    <row r="289" spans="1:13">
      <c r="A289" s="268">
        <v>279</v>
      </c>
      <c r="B289" s="277" t="s">
        <v>446</v>
      </c>
      <c r="C289" s="278">
        <v>41.6</v>
      </c>
      <c r="D289" s="279">
        <v>41.766666666666666</v>
      </c>
      <c r="E289" s="279">
        <v>41.283333333333331</v>
      </c>
      <c r="F289" s="279">
        <v>40.966666666666669</v>
      </c>
      <c r="G289" s="279">
        <v>40.483333333333334</v>
      </c>
      <c r="H289" s="279">
        <v>42.083333333333329</v>
      </c>
      <c r="I289" s="279">
        <v>42.566666666666663</v>
      </c>
      <c r="J289" s="279">
        <v>42.883333333333326</v>
      </c>
      <c r="K289" s="277">
        <v>42.25</v>
      </c>
      <c r="L289" s="277">
        <v>41.45</v>
      </c>
      <c r="M289" s="277">
        <v>9.0182000000000002</v>
      </c>
    </row>
    <row r="290" spans="1:13">
      <c r="A290" s="268">
        <v>280</v>
      </c>
      <c r="B290" s="277" t="s">
        <v>134</v>
      </c>
      <c r="C290" s="278">
        <v>59.55</v>
      </c>
      <c r="D290" s="279">
        <v>59.833333333333336</v>
      </c>
      <c r="E290" s="279">
        <v>59.06666666666667</v>
      </c>
      <c r="F290" s="279">
        <v>58.583333333333336</v>
      </c>
      <c r="G290" s="279">
        <v>57.81666666666667</v>
      </c>
      <c r="H290" s="279">
        <v>60.31666666666667</v>
      </c>
      <c r="I290" s="279">
        <v>61.083333333333336</v>
      </c>
      <c r="J290" s="279">
        <v>61.56666666666667</v>
      </c>
      <c r="K290" s="277">
        <v>60.6</v>
      </c>
      <c r="L290" s="277">
        <v>59.35</v>
      </c>
      <c r="M290" s="277">
        <v>79.700739999999996</v>
      </c>
    </row>
    <row r="291" spans="1:13">
      <c r="A291" s="268">
        <v>281</v>
      </c>
      <c r="B291" s="277" t="s">
        <v>453</v>
      </c>
      <c r="C291" s="278">
        <v>18.850000000000001</v>
      </c>
      <c r="D291" s="279">
        <v>19.016666666666669</v>
      </c>
      <c r="E291" s="279">
        <v>18.683333333333337</v>
      </c>
      <c r="F291" s="279">
        <v>18.516666666666669</v>
      </c>
      <c r="G291" s="279">
        <v>18.183333333333337</v>
      </c>
      <c r="H291" s="279">
        <v>19.183333333333337</v>
      </c>
      <c r="I291" s="279">
        <v>19.516666666666673</v>
      </c>
      <c r="J291" s="279">
        <v>19.683333333333337</v>
      </c>
      <c r="K291" s="277">
        <v>19.350000000000001</v>
      </c>
      <c r="L291" s="277">
        <v>18.850000000000001</v>
      </c>
      <c r="M291" s="277">
        <v>11.64944</v>
      </c>
    </row>
    <row r="292" spans="1:13">
      <c r="A292" s="268">
        <v>282</v>
      </c>
      <c r="B292" s="277" t="s">
        <v>358</v>
      </c>
      <c r="C292" s="278">
        <v>1865.3</v>
      </c>
      <c r="D292" s="279">
        <v>1875.4333333333334</v>
      </c>
      <c r="E292" s="279">
        <v>1834.8666666666668</v>
      </c>
      <c r="F292" s="279">
        <v>1804.4333333333334</v>
      </c>
      <c r="G292" s="279">
        <v>1763.8666666666668</v>
      </c>
      <c r="H292" s="279">
        <v>1905.8666666666668</v>
      </c>
      <c r="I292" s="279">
        <v>1946.4333333333334</v>
      </c>
      <c r="J292" s="279">
        <v>1976.8666666666668</v>
      </c>
      <c r="K292" s="277">
        <v>1916</v>
      </c>
      <c r="L292" s="277">
        <v>1845</v>
      </c>
      <c r="M292" s="277">
        <v>1.5887500000000001</v>
      </c>
    </row>
    <row r="293" spans="1:13">
      <c r="A293" s="268">
        <v>283</v>
      </c>
      <c r="B293" s="277" t="s">
        <v>454</v>
      </c>
      <c r="C293" s="278">
        <v>1006.65</v>
      </c>
      <c r="D293" s="279">
        <v>1012.2666666666668</v>
      </c>
      <c r="E293" s="279">
        <v>949.38333333333344</v>
      </c>
      <c r="F293" s="279">
        <v>892.11666666666667</v>
      </c>
      <c r="G293" s="279">
        <v>829.23333333333335</v>
      </c>
      <c r="H293" s="279">
        <v>1069.5333333333335</v>
      </c>
      <c r="I293" s="279">
        <v>1132.416666666667</v>
      </c>
      <c r="J293" s="279">
        <v>1189.6833333333336</v>
      </c>
      <c r="K293" s="277">
        <v>1075.1500000000001</v>
      </c>
      <c r="L293" s="277">
        <v>955</v>
      </c>
      <c r="M293" s="277">
        <v>134.44156000000001</v>
      </c>
    </row>
    <row r="294" spans="1:13">
      <c r="A294" s="268">
        <v>284</v>
      </c>
      <c r="B294" s="277" t="s">
        <v>452</v>
      </c>
      <c r="C294" s="278">
        <v>3039.4</v>
      </c>
      <c r="D294" s="279">
        <v>3020.5833333333335</v>
      </c>
      <c r="E294" s="279">
        <v>2951.166666666667</v>
      </c>
      <c r="F294" s="279">
        <v>2862.9333333333334</v>
      </c>
      <c r="G294" s="279">
        <v>2793.5166666666669</v>
      </c>
      <c r="H294" s="279">
        <v>3108.8166666666671</v>
      </c>
      <c r="I294" s="279">
        <v>3178.233333333334</v>
      </c>
      <c r="J294" s="279">
        <v>3266.4666666666672</v>
      </c>
      <c r="K294" s="277">
        <v>3090</v>
      </c>
      <c r="L294" s="277">
        <v>2932.35</v>
      </c>
      <c r="M294" s="277">
        <v>0.12315</v>
      </c>
    </row>
    <row r="295" spans="1:13">
      <c r="A295" s="268">
        <v>285</v>
      </c>
      <c r="B295" s="277" t="s">
        <v>455</v>
      </c>
      <c r="C295" s="278">
        <v>23.1</v>
      </c>
      <c r="D295" s="279">
        <v>23.2</v>
      </c>
      <c r="E295" s="279">
        <v>22.9</v>
      </c>
      <c r="F295" s="279">
        <v>22.7</v>
      </c>
      <c r="G295" s="279">
        <v>22.4</v>
      </c>
      <c r="H295" s="279">
        <v>23.4</v>
      </c>
      <c r="I295" s="279">
        <v>23.700000000000003</v>
      </c>
      <c r="J295" s="279">
        <v>23.9</v>
      </c>
      <c r="K295" s="277">
        <v>23.5</v>
      </c>
      <c r="L295" s="277">
        <v>23</v>
      </c>
      <c r="M295" s="277">
        <v>8.0818200000000004</v>
      </c>
    </row>
    <row r="296" spans="1:13">
      <c r="A296" s="268">
        <v>286</v>
      </c>
      <c r="B296" s="277" t="s">
        <v>135</v>
      </c>
      <c r="C296" s="278">
        <v>257.7</v>
      </c>
      <c r="D296" s="279">
        <v>258.96666666666664</v>
      </c>
      <c r="E296" s="279">
        <v>255.73333333333329</v>
      </c>
      <c r="F296" s="279">
        <v>253.76666666666665</v>
      </c>
      <c r="G296" s="279">
        <v>250.5333333333333</v>
      </c>
      <c r="H296" s="279">
        <v>260.93333333333328</v>
      </c>
      <c r="I296" s="279">
        <v>264.16666666666663</v>
      </c>
      <c r="J296" s="279">
        <v>266.13333333333327</v>
      </c>
      <c r="K296" s="277">
        <v>262.2</v>
      </c>
      <c r="L296" s="277">
        <v>257</v>
      </c>
      <c r="M296" s="277">
        <v>29.805440000000001</v>
      </c>
    </row>
    <row r="297" spans="1:13">
      <c r="A297" s="268">
        <v>287</v>
      </c>
      <c r="B297" s="277" t="s">
        <v>456</v>
      </c>
      <c r="C297" s="278">
        <v>630.20000000000005</v>
      </c>
      <c r="D297" s="279">
        <v>635.06666666666672</v>
      </c>
      <c r="E297" s="279">
        <v>621.13333333333344</v>
      </c>
      <c r="F297" s="279">
        <v>612.06666666666672</v>
      </c>
      <c r="G297" s="279">
        <v>598.13333333333344</v>
      </c>
      <c r="H297" s="279">
        <v>644.13333333333344</v>
      </c>
      <c r="I297" s="279">
        <v>658.06666666666661</v>
      </c>
      <c r="J297" s="279">
        <v>667.13333333333344</v>
      </c>
      <c r="K297" s="277">
        <v>649</v>
      </c>
      <c r="L297" s="277">
        <v>626</v>
      </c>
      <c r="M297" s="277">
        <v>0.41012999999999999</v>
      </c>
    </row>
    <row r="298" spans="1:13">
      <c r="A298" s="268">
        <v>288</v>
      </c>
      <c r="B298" s="277" t="s">
        <v>136</v>
      </c>
      <c r="C298" s="278">
        <v>915.9</v>
      </c>
      <c r="D298" s="279">
        <v>913.06666666666661</v>
      </c>
      <c r="E298" s="279">
        <v>906.38333333333321</v>
      </c>
      <c r="F298" s="279">
        <v>896.86666666666656</v>
      </c>
      <c r="G298" s="279">
        <v>890.18333333333317</v>
      </c>
      <c r="H298" s="279">
        <v>922.58333333333326</v>
      </c>
      <c r="I298" s="279">
        <v>929.26666666666665</v>
      </c>
      <c r="J298" s="279">
        <v>938.7833333333333</v>
      </c>
      <c r="K298" s="277">
        <v>919.75</v>
      </c>
      <c r="L298" s="277">
        <v>903.55</v>
      </c>
      <c r="M298" s="277">
        <v>35.832709999999999</v>
      </c>
    </row>
    <row r="299" spans="1:13">
      <c r="A299" s="268">
        <v>289</v>
      </c>
      <c r="B299" s="277" t="s">
        <v>266</v>
      </c>
      <c r="C299" s="278">
        <v>2490.6999999999998</v>
      </c>
      <c r="D299" s="279">
        <v>2467.4166666666665</v>
      </c>
      <c r="E299" s="279">
        <v>2436.9333333333329</v>
      </c>
      <c r="F299" s="279">
        <v>2383.1666666666665</v>
      </c>
      <c r="G299" s="279">
        <v>2352.6833333333329</v>
      </c>
      <c r="H299" s="279">
        <v>2521.1833333333329</v>
      </c>
      <c r="I299" s="279">
        <v>2551.6666666666665</v>
      </c>
      <c r="J299" s="279">
        <v>2605.4333333333329</v>
      </c>
      <c r="K299" s="277">
        <v>2497.9</v>
      </c>
      <c r="L299" s="277">
        <v>2413.65</v>
      </c>
      <c r="M299" s="277">
        <v>4.0066100000000002</v>
      </c>
    </row>
    <row r="300" spans="1:13">
      <c r="A300" s="268">
        <v>290</v>
      </c>
      <c r="B300" s="277" t="s">
        <v>265</v>
      </c>
      <c r="C300" s="278">
        <v>1534.95</v>
      </c>
      <c r="D300" s="279">
        <v>1526.3166666666666</v>
      </c>
      <c r="E300" s="279">
        <v>1508.6333333333332</v>
      </c>
      <c r="F300" s="279">
        <v>1482.3166666666666</v>
      </c>
      <c r="G300" s="279">
        <v>1464.6333333333332</v>
      </c>
      <c r="H300" s="279">
        <v>1552.6333333333332</v>
      </c>
      <c r="I300" s="279">
        <v>1570.3166666666666</v>
      </c>
      <c r="J300" s="279">
        <v>1596.6333333333332</v>
      </c>
      <c r="K300" s="277">
        <v>1544</v>
      </c>
      <c r="L300" s="277">
        <v>1500</v>
      </c>
      <c r="M300" s="277">
        <v>0.78530999999999995</v>
      </c>
    </row>
    <row r="301" spans="1:13">
      <c r="A301" s="268">
        <v>291</v>
      </c>
      <c r="B301" s="277" t="s">
        <v>137</v>
      </c>
      <c r="C301" s="278">
        <v>927.65</v>
      </c>
      <c r="D301" s="279">
        <v>929.06666666666661</v>
      </c>
      <c r="E301" s="279">
        <v>911.63333333333321</v>
      </c>
      <c r="F301" s="279">
        <v>895.61666666666656</v>
      </c>
      <c r="G301" s="279">
        <v>878.18333333333317</v>
      </c>
      <c r="H301" s="279">
        <v>945.08333333333326</v>
      </c>
      <c r="I301" s="279">
        <v>962.51666666666665</v>
      </c>
      <c r="J301" s="279">
        <v>978.5333333333333</v>
      </c>
      <c r="K301" s="277">
        <v>946.5</v>
      </c>
      <c r="L301" s="277">
        <v>913.05</v>
      </c>
      <c r="M301" s="277">
        <v>39.443750000000001</v>
      </c>
    </row>
    <row r="302" spans="1:13">
      <c r="A302" s="268">
        <v>292</v>
      </c>
      <c r="B302" s="277" t="s">
        <v>457</v>
      </c>
      <c r="C302" s="278">
        <v>1122.6500000000001</v>
      </c>
      <c r="D302" s="279">
        <v>1124.3500000000001</v>
      </c>
      <c r="E302" s="279">
        <v>1114.3000000000002</v>
      </c>
      <c r="F302" s="279">
        <v>1105.95</v>
      </c>
      <c r="G302" s="279">
        <v>1095.9000000000001</v>
      </c>
      <c r="H302" s="279">
        <v>1132.7000000000003</v>
      </c>
      <c r="I302" s="279">
        <v>1142.75</v>
      </c>
      <c r="J302" s="279">
        <v>1151.1000000000004</v>
      </c>
      <c r="K302" s="277">
        <v>1134.4000000000001</v>
      </c>
      <c r="L302" s="277">
        <v>1116</v>
      </c>
      <c r="M302" s="277">
        <v>0.35825000000000001</v>
      </c>
    </row>
    <row r="303" spans="1:13">
      <c r="A303" s="268">
        <v>293</v>
      </c>
      <c r="B303" s="277" t="s">
        <v>138</v>
      </c>
      <c r="C303" s="278">
        <v>597.15</v>
      </c>
      <c r="D303" s="279">
        <v>603.95000000000005</v>
      </c>
      <c r="E303" s="279">
        <v>587.40000000000009</v>
      </c>
      <c r="F303" s="279">
        <v>577.65000000000009</v>
      </c>
      <c r="G303" s="279">
        <v>561.10000000000014</v>
      </c>
      <c r="H303" s="279">
        <v>613.70000000000005</v>
      </c>
      <c r="I303" s="279">
        <v>630.25</v>
      </c>
      <c r="J303" s="279">
        <v>640</v>
      </c>
      <c r="K303" s="277">
        <v>620.5</v>
      </c>
      <c r="L303" s="277">
        <v>594.20000000000005</v>
      </c>
      <c r="M303" s="277">
        <v>50.02825</v>
      </c>
    </row>
    <row r="304" spans="1:13">
      <c r="A304" s="268">
        <v>294</v>
      </c>
      <c r="B304" s="277" t="s">
        <v>139</v>
      </c>
      <c r="C304" s="278">
        <v>128.05000000000001</v>
      </c>
      <c r="D304" s="279">
        <v>128.65</v>
      </c>
      <c r="E304" s="279">
        <v>126.05000000000001</v>
      </c>
      <c r="F304" s="279">
        <v>124.05000000000001</v>
      </c>
      <c r="G304" s="279">
        <v>121.45000000000002</v>
      </c>
      <c r="H304" s="279">
        <v>130.65</v>
      </c>
      <c r="I304" s="279">
        <v>133.24999999999997</v>
      </c>
      <c r="J304" s="279">
        <v>135.25</v>
      </c>
      <c r="K304" s="277">
        <v>131.25</v>
      </c>
      <c r="L304" s="277">
        <v>126.65</v>
      </c>
      <c r="M304" s="277">
        <v>96.003529999999998</v>
      </c>
    </row>
    <row r="305" spans="1:13">
      <c r="A305" s="268">
        <v>295</v>
      </c>
      <c r="B305" s="277" t="s">
        <v>461</v>
      </c>
      <c r="C305" s="278">
        <v>26.95</v>
      </c>
      <c r="D305" s="279">
        <v>26.416666666666668</v>
      </c>
      <c r="E305" s="279">
        <v>25.833333333333336</v>
      </c>
      <c r="F305" s="279">
        <v>24.716666666666669</v>
      </c>
      <c r="G305" s="279">
        <v>24.133333333333336</v>
      </c>
      <c r="H305" s="279">
        <v>27.533333333333335</v>
      </c>
      <c r="I305" s="279">
        <v>28.116666666666671</v>
      </c>
      <c r="J305" s="279">
        <v>29.233333333333334</v>
      </c>
      <c r="K305" s="277">
        <v>27</v>
      </c>
      <c r="L305" s="277">
        <v>25.3</v>
      </c>
      <c r="M305" s="277">
        <v>21.430409999999998</v>
      </c>
    </row>
    <row r="306" spans="1:13">
      <c r="A306" s="268">
        <v>296</v>
      </c>
      <c r="B306" s="277" t="s">
        <v>319</v>
      </c>
      <c r="C306" s="278">
        <v>11.95</v>
      </c>
      <c r="D306" s="279">
        <v>12</v>
      </c>
      <c r="E306" s="279">
        <v>11.8</v>
      </c>
      <c r="F306" s="279">
        <v>11.65</v>
      </c>
      <c r="G306" s="279">
        <v>11.450000000000001</v>
      </c>
      <c r="H306" s="279">
        <v>12.15</v>
      </c>
      <c r="I306" s="279">
        <v>12.35</v>
      </c>
      <c r="J306" s="279">
        <v>12.5</v>
      </c>
      <c r="K306" s="277">
        <v>12.2</v>
      </c>
      <c r="L306" s="277">
        <v>11.85</v>
      </c>
      <c r="M306" s="277">
        <v>24.544319999999999</v>
      </c>
    </row>
    <row r="307" spans="1:13">
      <c r="A307" s="268">
        <v>297</v>
      </c>
      <c r="B307" s="277" t="s">
        <v>464</v>
      </c>
      <c r="C307" s="278">
        <v>105.25</v>
      </c>
      <c r="D307" s="279">
        <v>106.41666666666667</v>
      </c>
      <c r="E307" s="279">
        <v>103.83333333333334</v>
      </c>
      <c r="F307" s="279">
        <v>102.41666666666667</v>
      </c>
      <c r="G307" s="279">
        <v>99.833333333333343</v>
      </c>
      <c r="H307" s="279">
        <v>107.83333333333334</v>
      </c>
      <c r="I307" s="279">
        <v>110.41666666666669</v>
      </c>
      <c r="J307" s="279">
        <v>111.83333333333334</v>
      </c>
      <c r="K307" s="277">
        <v>109</v>
      </c>
      <c r="L307" s="277">
        <v>105</v>
      </c>
      <c r="M307" s="277">
        <v>0.34266000000000002</v>
      </c>
    </row>
    <row r="308" spans="1:13">
      <c r="A308" s="268">
        <v>298</v>
      </c>
      <c r="B308" s="277" t="s">
        <v>466</v>
      </c>
      <c r="C308" s="278">
        <v>300</v>
      </c>
      <c r="D308" s="279">
        <v>301.5333333333333</v>
      </c>
      <c r="E308" s="279">
        <v>293.51666666666659</v>
      </c>
      <c r="F308" s="279">
        <v>287.0333333333333</v>
      </c>
      <c r="G308" s="279">
        <v>279.01666666666659</v>
      </c>
      <c r="H308" s="279">
        <v>308.01666666666659</v>
      </c>
      <c r="I308" s="279">
        <v>316.03333333333325</v>
      </c>
      <c r="J308" s="279">
        <v>322.51666666666659</v>
      </c>
      <c r="K308" s="277">
        <v>309.55</v>
      </c>
      <c r="L308" s="277">
        <v>295.05</v>
      </c>
      <c r="M308" s="277">
        <v>0.97477000000000003</v>
      </c>
    </row>
    <row r="309" spans="1:13">
      <c r="A309" s="268">
        <v>299</v>
      </c>
      <c r="B309" s="277" t="s">
        <v>462</v>
      </c>
      <c r="C309" s="278">
        <v>2973.2</v>
      </c>
      <c r="D309" s="279">
        <v>2979.75</v>
      </c>
      <c r="E309" s="279">
        <v>2944.5</v>
      </c>
      <c r="F309" s="279">
        <v>2915.8</v>
      </c>
      <c r="G309" s="279">
        <v>2880.55</v>
      </c>
      <c r="H309" s="279">
        <v>3008.45</v>
      </c>
      <c r="I309" s="279">
        <v>3043.7</v>
      </c>
      <c r="J309" s="279">
        <v>3072.3999999999996</v>
      </c>
      <c r="K309" s="277">
        <v>3015</v>
      </c>
      <c r="L309" s="277">
        <v>2951.05</v>
      </c>
      <c r="M309" s="277">
        <v>4.4540000000000003E-2</v>
      </c>
    </row>
    <row r="310" spans="1:13">
      <c r="A310" s="268">
        <v>300</v>
      </c>
      <c r="B310" s="277" t="s">
        <v>463</v>
      </c>
      <c r="C310" s="278">
        <v>200.65</v>
      </c>
      <c r="D310" s="279">
        <v>198.86666666666667</v>
      </c>
      <c r="E310" s="279">
        <v>195.43333333333334</v>
      </c>
      <c r="F310" s="279">
        <v>190.21666666666667</v>
      </c>
      <c r="G310" s="279">
        <v>186.78333333333333</v>
      </c>
      <c r="H310" s="279">
        <v>204.08333333333334</v>
      </c>
      <c r="I310" s="279">
        <v>207.51666666666668</v>
      </c>
      <c r="J310" s="279">
        <v>212.73333333333335</v>
      </c>
      <c r="K310" s="277">
        <v>202.3</v>
      </c>
      <c r="L310" s="277">
        <v>193.65</v>
      </c>
      <c r="M310" s="277">
        <v>0.64671999999999996</v>
      </c>
    </row>
    <row r="311" spans="1:13">
      <c r="A311" s="268">
        <v>301</v>
      </c>
      <c r="B311" s="277" t="s">
        <v>140</v>
      </c>
      <c r="C311" s="278">
        <v>159.19999999999999</v>
      </c>
      <c r="D311" s="279">
        <v>159.79999999999998</v>
      </c>
      <c r="E311" s="279">
        <v>156.59999999999997</v>
      </c>
      <c r="F311" s="279">
        <v>153.99999999999997</v>
      </c>
      <c r="G311" s="279">
        <v>150.79999999999995</v>
      </c>
      <c r="H311" s="279">
        <v>162.39999999999998</v>
      </c>
      <c r="I311" s="279">
        <v>165.59999999999997</v>
      </c>
      <c r="J311" s="279">
        <v>168.2</v>
      </c>
      <c r="K311" s="277">
        <v>163</v>
      </c>
      <c r="L311" s="277">
        <v>157.19999999999999</v>
      </c>
      <c r="M311" s="277">
        <v>134.21965</v>
      </c>
    </row>
    <row r="312" spans="1:13">
      <c r="A312" s="268">
        <v>302</v>
      </c>
      <c r="B312" s="277" t="s">
        <v>141</v>
      </c>
      <c r="C312" s="278">
        <v>362.9</v>
      </c>
      <c r="D312" s="279">
        <v>364.58333333333331</v>
      </c>
      <c r="E312" s="279">
        <v>359.41666666666663</v>
      </c>
      <c r="F312" s="279">
        <v>355.93333333333334</v>
      </c>
      <c r="G312" s="279">
        <v>350.76666666666665</v>
      </c>
      <c r="H312" s="279">
        <v>368.06666666666661</v>
      </c>
      <c r="I312" s="279">
        <v>373.23333333333323</v>
      </c>
      <c r="J312" s="279">
        <v>376.71666666666658</v>
      </c>
      <c r="K312" s="277">
        <v>369.75</v>
      </c>
      <c r="L312" s="277">
        <v>361.1</v>
      </c>
      <c r="M312" s="277">
        <v>23.993549999999999</v>
      </c>
    </row>
    <row r="313" spans="1:13">
      <c r="A313" s="268">
        <v>303</v>
      </c>
      <c r="B313" s="277" t="s">
        <v>142</v>
      </c>
      <c r="C313" s="278">
        <v>6165.2</v>
      </c>
      <c r="D313" s="279">
        <v>6242.5666666666666</v>
      </c>
      <c r="E313" s="279">
        <v>6047.6833333333334</v>
      </c>
      <c r="F313" s="279">
        <v>5930.166666666667</v>
      </c>
      <c r="G313" s="279">
        <v>5735.2833333333338</v>
      </c>
      <c r="H313" s="279">
        <v>6360.083333333333</v>
      </c>
      <c r="I313" s="279">
        <v>6554.9666666666662</v>
      </c>
      <c r="J313" s="279">
        <v>6672.4833333333327</v>
      </c>
      <c r="K313" s="277">
        <v>6437.45</v>
      </c>
      <c r="L313" s="277">
        <v>6125.05</v>
      </c>
      <c r="M313" s="277">
        <v>18.365819999999999</v>
      </c>
    </row>
    <row r="314" spans="1:13">
      <c r="A314" s="268">
        <v>304</v>
      </c>
      <c r="B314" s="277" t="s">
        <v>458</v>
      </c>
      <c r="C314" s="278">
        <v>627.20000000000005</v>
      </c>
      <c r="D314" s="279">
        <v>635.66666666666663</v>
      </c>
      <c r="E314" s="279">
        <v>611.5333333333333</v>
      </c>
      <c r="F314" s="279">
        <v>595.86666666666667</v>
      </c>
      <c r="G314" s="279">
        <v>571.73333333333335</v>
      </c>
      <c r="H314" s="279">
        <v>651.33333333333326</v>
      </c>
      <c r="I314" s="279">
        <v>675.4666666666667</v>
      </c>
      <c r="J314" s="279">
        <v>691.13333333333321</v>
      </c>
      <c r="K314" s="277">
        <v>659.8</v>
      </c>
      <c r="L314" s="277">
        <v>620</v>
      </c>
      <c r="M314" s="277">
        <v>0.16858999999999999</v>
      </c>
    </row>
    <row r="315" spans="1:13">
      <c r="A315" s="268">
        <v>305</v>
      </c>
      <c r="B315" s="277" t="s">
        <v>143</v>
      </c>
      <c r="C315" s="278">
        <v>574</v>
      </c>
      <c r="D315" s="279">
        <v>576.98333333333323</v>
      </c>
      <c r="E315" s="279">
        <v>569.11666666666645</v>
      </c>
      <c r="F315" s="279">
        <v>564.23333333333323</v>
      </c>
      <c r="G315" s="279">
        <v>556.36666666666645</v>
      </c>
      <c r="H315" s="279">
        <v>581.86666666666645</v>
      </c>
      <c r="I315" s="279">
        <v>589.73333333333323</v>
      </c>
      <c r="J315" s="279">
        <v>594.61666666666645</v>
      </c>
      <c r="K315" s="277">
        <v>584.85</v>
      </c>
      <c r="L315" s="277">
        <v>572.1</v>
      </c>
      <c r="M315" s="277">
        <v>11.55921</v>
      </c>
    </row>
    <row r="316" spans="1:13">
      <c r="A316" s="268">
        <v>306</v>
      </c>
      <c r="B316" s="277" t="s">
        <v>472</v>
      </c>
      <c r="C316" s="278">
        <v>1658.8</v>
      </c>
      <c r="D316" s="279">
        <v>1673.5833333333333</v>
      </c>
      <c r="E316" s="279">
        <v>1622.3666666666666</v>
      </c>
      <c r="F316" s="279">
        <v>1585.9333333333334</v>
      </c>
      <c r="G316" s="279">
        <v>1534.7166666666667</v>
      </c>
      <c r="H316" s="279">
        <v>1710.0166666666664</v>
      </c>
      <c r="I316" s="279">
        <v>1761.2333333333331</v>
      </c>
      <c r="J316" s="279">
        <v>1797.6666666666663</v>
      </c>
      <c r="K316" s="277">
        <v>1724.8</v>
      </c>
      <c r="L316" s="277">
        <v>1637.15</v>
      </c>
      <c r="M316" s="277">
        <v>4.4468500000000004</v>
      </c>
    </row>
    <row r="317" spans="1:13">
      <c r="A317" s="268">
        <v>307</v>
      </c>
      <c r="B317" s="277" t="s">
        <v>468</v>
      </c>
      <c r="C317" s="278">
        <v>1615.05</v>
      </c>
      <c r="D317" s="279">
        <v>1605.1666666666667</v>
      </c>
      <c r="E317" s="279">
        <v>1539.8833333333334</v>
      </c>
      <c r="F317" s="279">
        <v>1464.7166666666667</v>
      </c>
      <c r="G317" s="279">
        <v>1399.4333333333334</v>
      </c>
      <c r="H317" s="279">
        <v>1680.3333333333335</v>
      </c>
      <c r="I317" s="279">
        <v>1745.6166666666668</v>
      </c>
      <c r="J317" s="279">
        <v>1820.7833333333335</v>
      </c>
      <c r="K317" s="277">
        <v>1670.45</v>
      </c>
      <c r="L317" s="277">
        <v>1530</v>
      </c>
      <c r="M317" s="277">
        <v>3.5556000000000001</v>
      </c>
    </row>
    <row r="318" spans="1:13">
      <c r="A318" s="268">
        <v>308</v>
      </c>
      <c r="B318" s="277" t="s">
        <v>144</v>
      </c>
      <c r="C318" s="278">
        <v>542.9</v>
      </c>
      <c r="D318" s="279">
        <v>547.86666666666667</v>
      </c>
      <c r="E318" s="279">
        <v>535.13333333333333</v>
      </c>
      <c r="F318" s="279">
        <v>527.36666666666667</v>
      </c>
      <c r="G318" s="279">
        <v>514.63333333333333</v>
      </c>
      <c r="H318" s="279">
        <v>555.63333333333333</v>
      </c>
      <c r="I318" s="279">
        <v>568.36666666666667</v>
      </c>
      <c r="J318" s="279">
        <v>576.13333333333333</v>
      </c>
      <c r="K318" s="277">
        <v>560.6</v>
      </c>
      <c r="L318" s="277">
        <v>540.1</v>
      </c>
      <c r="M318" s="277">
        <v>4.43506</v>
      </c>
    </row>
    <row r="319" spans="1:13">
      <c r="A319" s="268">
        <v>309</v>
      </c>
      <c r="B319" s="277" t="s">
        <v>145</v>
      </c>
      <c r="C319" s="278">
        <v>972.3</v>
      </c>
      <c r="D319" s="279">
        <v>975.01666666666677</v>
      </c>
      <c r="E319" s="279">
        <v>966.28333333333353</v>
      </c>
      <c r="F319" s="279">
        <v>960.26666666666677</v>
      </c>
      <c r="G319" s="279">
        <v>951.53333333333353</v>
      </c>
      <c r="H319" s="279">
        <v>981.03333333333353</v>
      </c>
      <c r="I319" s="279">
        <v>989.76666666666688</v>
      </c>
      <c r="J319" s="279">
        <v>995.78333333333353</v>
      </c>
      <c r="K319" s="277">
        <v>983.75</v>
      </c>
      <c r="L319" s="277">
        <v>969</v>
      </c>
      <c r="M319" s="277">
        <v>3.1929400000000001</v>
      </c>
    </row>
    <row r="320" spans="1:13">
      <c r="A320" s="268">
        <v>310</v>
      </c>
      <c r="B320" s="277" t="s">
        <v>465</v>
      </c>
      <c r="C320" s="278">
        <v>163.65</v>
      </c>
      <c r="D320" s="279">
        <v>162.1</v>
      </c>
      <c r="E320" s="279">
        <v>159.25</v>
      </c>
      <c r="F320" s="279">
        <v>154.85</v>
      </c>
      <c r="G320" s="279">
        <v>152</v>
      </c>
      <c r="H320" s="279">
        <v>166.5</v>
      </c>
      <c r="I320" s="279">
        <v>169.34999999999997</v>
      </c>
      <c r="J320" s="279">
        <v>173.75</v>
      </c>
      <c r="K320" s="277">
        <v>164.95</v>
      </c>
      <c r="L320" s="277">
        <v>157.69999999999999</v>
      </c>
      <c r="M320" s="277">
        <v>0.60412999999999994</v>
      </c>
    </row>
    <row r="321" spans="1:13">
      <c r="A321" s="268">
        <v>311</v>
      </c>
      <c r="B321" s="277" t="s">
        <v>1976</v>
      </c>
      <c r="C321" s="278">
        <v>197.95</v>
      </c>
      <c r="D321" s="279">
        <v>198.58333333333334</v>
      </c>
      <c r="E321" s="279">
        <v>196.4666666666667</v>
      </c>
      <c r="F321" s="279">
        <v>194.98333333333335</v>
      </c>
      <c r="G321" s="279">
        <v>192.8666666666667</v>
      </c>
      <c r="H321" s="279">
        <v>200.06666666666669</v>
      </c>
      <c r="I321" s="279">
        <v>202.18333333333331</v>
      </c>
      <c r="J321" s="279">
        <v>203.66666666666669</v>
      </c>
      <c r="K321" s="277">
        <v>200.7</v>
      </c>
      <c r="L321" s="277">
        <v>197.1</v>
      </c>
      <c r="M321" s="277">
        <v>4.5205900000000003</v>
      </c>
    </row>
    <row r="322" spans="1:13">
      <c r="A322" s="268">
        <v>312</v>
      </c>
      <c r="B322" s="277" t="s">
        <v>469</v>
      </c>
      <c r="C322" s="278">
        <v>67.650000000000006</v>
      </c>
      <c r="D322" s="279">
        <v>67.400000000000006</v>
      </c>
      <c r="E322" s="279">
        <v>66.850000000000009</v>
      </c>
      <c r="F322" s="279">
        <v>66.05</v>
      </c>
      <c r="G322" s="279">
        <v>65.5</v>
      </c>
      <c r="H322" s="279">
        <v>68.200000000000017</v>
      </c>
      <c r="I322" s="279">
        <v>68.750000000000028</v>
      </c>
      <c r="J322" s="279">
        <v>69.550000000000026</v>
      </c>
      <c r="K322" s="277">
        <v>67.95</v>
      </c>
      <c r="L322" s="277">
        <v>66.599999999999994</v>
      </c>
      <c r="M322" s="277">
        <v>2.77956</v>
      </c>
    </row>
    <row r="323" spans="1:13">
      <c r="A323" s="268">
        <v>313</v>
      </c>
      <c r="B323" s="277" t="s">
        <v>470</v>
      </c>
      <c r="C323" s="278">
        <v>284.64999999999998</v>
      </c>
      <c r="D323" s="279">
        <v>284.63333333333333</v>
      </c>
      <c r="E323" s="279">
        <v>281.26666666666665</v>
      </c>
      <c r="F323" s="279">
        <v>277.88333333333333</v>
      </c>
      <c r="G323" s="279">
        <v>274.51666666666665</v>
      </c>
      <c r="H323" s="279">
        <v>288.01666666666665</v>
      </c>
      <c r="I323" s="279">
        <v>291.38333333333333</v>
      </c>
      <c r="J323" s="279">
        <v>294.76666666666665</v>
      </c>
      <c r="K323" s="277">
        <v>288</v>
      </c>
      <c r="L323" s="277">
        <v>281.25</v>
      </c>
      <c r="M323" s="277">
        <v>1.6711800000000001</v>
      </c>
    </row>
    <row r="324" spans="1:13">
      <c r="A324" s="268">
        <v>314</v>
      </c>
      <c r="B324" s="277" t="s">
        <v>146</v>
      </c>
      <c r="C324" s="278">
        <v>1126.95</v>
      </c>
      <c r="D324" s="279">
        <v>1115.9833333333333</v>
      </c>
      <c r="E324" s="279">
        <v>1096.9666666666667</v>
      </c>
      <c r="F324" s="279">
        <v>1066.9833333333333</v>
      </c>
      <c r="G324" s="279">
        <v>1047.9666666666667</v>
      </c>
      <c r="H324" s="279">
        <v>1145.9666666666667</v>
      </c>
      <c r="I324" s="279">
        <v>1164.9833333333336</v>
      </c>
      <c r="J324" s="279">
        <v>1194.9666666666667</v>
      </c>
      <c r="K324" s="277">
        <v>1135</v>
      </c>
      <c r="L324" s="277">
        <v>1086</v>
      </c>
      <c r="M324" s="277">
        <v>16.80133</v>
      </c>
    </row>
    <row r="325" spans="1:13">
      <c r="A325" s="268">
        <v>315</v>
      </c>
      <c r="B325" s="277" t="s">
        <v>459</v>
      </c>
      <c r="C325" s="278">
        <v>18.100000000000001</v>
      </c>
      <c r="D325" s="279">
        <v>18.166666666666668</v>
      </c>
      <c r="E325" s="279">
        <v>17.733333333333334</v>
      </c>
      <c r="F325" s="279">
        <v>17.366666666666667</v>
      </c>
      <c r="G325" s="279">
        <v>16.933333333333334</v>
      </c>
      <c r="H325" s="279">
        <v>18.533333333333335</v>
      </c>
      <c r="I325" s="279">
        <v>18.966666666666665</v>
      </c>
      <c r="J325" s="279">
        <v>19.333333333333336</v>
      </c>
      <c r="K325" s="277">
        <v>18.600000000000001</v>
      </c>
      <c r="L325" s="277">
        <v>17.8</v>
      </c>
      <c r="M325" s="277">
        <v>9.1738999999999997</v>
      </c>
    </row>
    <row r="326" spans="1:13">
      <c r="A326" s="268">
        <v>316</v>
      </c>
      <c r="B326" s="277" t="s">
        <v>460</v>
      </c>
      <c r="C326" s="278">
        <v>138.94999999999999</v>
      </c>
      <c r="D326" s="279">
        <v>140.31666666666666</v>
      </c>
      <c r="E326" s="279">
        <v>136.63333333333333</v>
      </c>
      <c r="F326" s="279">
        <v>134.31666666666666</v>
      </c>
      <c r="G326" s="279">
        <v>130.63333333333333</v>
      </c>
      <c r="H326" s="279">
        <v>142.63333333333333</v>
      </c>
      <c r="I326" s="279">
        <v>146.31666666666666</v>
      </c>
      <c r="J326" s="279">
        <v>148.63333333333333</v>
      </c>
      <c r="K326" s="277">
        <v>144</v>
      </c>
      <c r="L326" s="277">
        <v>138</v>
      </c>
      <c r="M326" s="277">
        <v>1.7232400000000001</v>
      </c>
    </row>
    <row r="327" spans="1:13">
      <c r="A327" s="268">
        <v>317</v>
      </c>
      <c r="B327" s="277" t="s">
        <v>147</v>
      </c>
      <c r="C327" s="278">
        <v>97.7</v>
      </c>
      <c r="D327" s="279">
        <v>97.25</v>
      </c>
      <c r="E327" s="279">
        <v>95.7</v>
      </c>
      <c r="F327" s="279">
        <v>93.7</v>
      </c>
      <c r="G327" s="279">
        <v>92.15</v>
      </c>
      <c r="H327" s="279">
        <v>99.25</v>
      </c>
      <c r="I327" s="279">
        <v>100.80000000000001</v>
      </c>
      <c r="J327" s="279">
        <v>102.8</v>
      </c>
      <c r="K327" s="277">
        <v>98.8</v>
      </c>
      <c r="L327" s="277">
        <v>95.25</v>
      </c>
      <c r="M327" s="277">
        <v>182.15871999999999</v>
      </c>
    </row>
    <row r="328" spans="1:13">
      <c r="A328" s="268">
        <v>318</v>
      </c>
      <c r="B328" s="277" t="s">
        <v>471</v>
      </c>
      <c r="C328" s="278">
        <v>671</v>
      </c>
      <c r="D328" s="279">
        <v>676.33333333333337</v>
      </c>
      <c r="E328" s="279">
        <v>662.66666666666674</v>
      </c>
      <c r="F328" s="279">
        <v>654.33333333333337</v>
      </c>
      <c r="G328" s="279">
        <v>640.66666666666674</v>
      </c>
      <c r="H328" s="279">
        <v>684.66666666666674</v>
      </c>
      <c r="I328" s="279">
        <v>698.33333333333348</v>
      </c>
      <c r="J328" s="279">
        <v>706.66666666666674</v>
      </c>
      <c r="K328" s="277">
        <v>690</v>
      </c>
      <c r="L328" s="277">
        <v>668</v>
      </c>
      <c r="M328" s="277">
        <v>0.79752000000000001</v>
      </c>
    </row>
    <row r="329" spans="1:13">
      <c r="A329" s="268">
        <v>319</v>
      </c>
      <c r="B329" s="277" t="s">
        <v>268</v>
      </c>
      <c r="C329" s="278">
        <v>1144.5999999999999</v>
      </c>
      <c r="D329" s="279">
        <v>1142.55</v>
      </c>
      <c r="E329" s="279">
        <v>1125.0999999999999</v>
      </c>
      <c r="F329" s="279">
        <v>1105.5999999999999</v>
      </c>
      <c r="G329" s="279">
        <v>1088.1499999999999</v>
      </c>
      <c r="H329" s="279">
        <v>1162.05</v>
      </c>
      <c r="I329" s="279">
        <v>1179.5000000000002</v>
      </c>
      <c r="J329" s="279">
        <v>1199</v>
      </c>
      <c r="K329" s="277">
        <v>1160</v>
      </c>
      <c r="L329" s="277">
        <v>1123.05</v>
      </c>
      <c r="M329" s="277">
        <v>4.0710800000000003</v>
      </c>
    </row>
    <row r="330" spans="1:13">
      <c r="A330" s="268">
        <v>320</v>
      </c>
      <c r="B330" s="277" t="s">
        <v>148</v>
      </c>
      <c r="C330" s="278">
        <v>60974.65</v>
      </c>
      <c r="D330" s="279">
        <v>61192.299999999996</v>
      </c>
      <c r="E330" s="279">
        <v>60584.599999999991</v>
      </c>
      <c r="F330" s="279">
        <v>60194.549999999996</v>
      </c>
      <c r="G330" s="279">
        <v>59586.849999999991</v>
      </c>
      <c r="H330" s="279">
        <v>61582.349999999991</v>
      </c>
      <c r="I330" s="279">
        <v>62190.049999999988</v>
      </c>
      <c r="J330" s="279">
        <v>62580.099999999991</v>
      </c>
      <c r="K330" s="277">
        <v>61800</v>
      </c>
      <c r="L330" s="277">
        <v>60802.25</v>
      </c>
      <c r="M330" s="277">
        <v>9.1520000000000004E-2</v>
      </c>
    </row>
    <row r="331" spans="1:13">
      <c r="A331" s="268">
        <v>321</v>
      </c>
      <c r="B331" s="277" t="s">
        <v>267</v>
      </c>
      <c r="C331" s="278">
        <v>36.15</v>
      </c>
      <c r="D331" s="279">
        <v>36.616666666666667</v>
      </c>
      <c r="E331" s="279">
        <v>35.533333333333331</v>
      </c>
      <c r="F331" s="279">
        <v>34.916666666666664</v>
      </c>
      <c r="G331" s="279">
        <v>33.833333333333329</v>
      </c>
      <c r="H331" s="279">
        <v>37.233333333333334</v>
      </c>
      <c r="I331" s="279">
        <v>38.316666666666663</v>
      </c>
      <c r="J331" s="279">
        <v>38.933333333333337</v>
      </c>
      <c r="K331" s="277">
        <v>37.700000000000003</v>
      </c>
      <c r="L331" s="277">
        <v>36</v>
      </c>
      <c r="M331" s="277">
        <v>12.49708</v>
      </c>
    </row>
    <row r="332" spans="1:13">
      <c r="A332" s="268">
        <v>322</v>
      </c>
      <c r="B332" s="277" t="s">
        <v>149</v>
      </c>
      <c r="C332" s="278">
        <v>1282.4000000000001</v>
      </c>
      <c r="D332" s="279">
        <v>1287.0333333333335</v>
      </c>
      <c r="E332" s="279">
        <v>1262.0666666666671</v>
      </c>
      <c r="F332" s="279">
        <v>1241.7333333333336</v>
      </c>
      <c r="G332" s="279">
        <v>1216.7666666666671</v>
      </c>
      <c r="H332" s="279">
        <v>1307.366666666667</v>
      </c>
      <c r="I332" s="279">
        <v>1332.3333333333337</v>
      </c>
      <c r="J332" s="279">
        <v>1352.666666666667</v>
      </c>
      <c r="K332" s="277">
        <v>1312</v>
      </c>
      <c r="L332" s="277">
        <v>1266.7</v>
      </c>
      <c r="M332" s="277">
        <v>23.07572</v>
      </c>
    </row>
    <row r="333" spans="1:13">
      <c r="A333" s="268">
        <v>323</v>
      </c>
      <c r="B333" s="277" t="s">
        <v>3162</v>
      </c>
      <c r="C333" s="278">
        <v>263.60000000000002</v>
      </c>
      <c r="D333" s="279">
        <v>265.61666666666662</v>
      </c>
      <c r="E333" s="279">
        <v>259.03333333333325</v>
      </c>
      <c r="F333" s="279">
        <v>254.46666666666664</v>
      </c>
      <c r="G333" s="279">
        <v>247.88333333333327</v>
      </c>
      <c r="H333" s="279">
        <v>270.18333333333322</v>
      </c>
      <c r="I333" s="279">
        <v>276.76666666666659</v>
      </c>
      <c r="J333" s="279">
        <v>281.3333333333332</v>
      </c>
      <c r="K333" s="277">
        <v>272.2</v>
      </c>
      <c r="L333" s="277">
        <v>261.05</v>
      </c>
      <c r="M333" s="277">
        <v>12.728949999999999</v>
      </c>
    </row>
    <row r="334" spans="1:13">
      <c r="A334" s="268">
        <v>324</v>
      </c>
      <c r="B334" s="277" t="s">
        <v>269</v>
      </c>
      <c r="C334" s="278">
        <v>805.85</v>
      </c>
      <c r="D334" s="279">
        <v>807.58333333333337</v>
      </c>
      <c r="E334" s="279">
        <v>790.36666666666679</v>
      </c>
      <c r="F334" s="279">
        <v>774.88333333333344</v>
      </c>
      <c r="G334" s="279">
        <v>757.66666666666686</v>
      </c>
      <c r="H334" s="279">
        <v>823.06666666666672</v>
      </c>
      <c r="I334" s="279">
        <v>840.28333333333319</v>
      </c>
      <c r="J334" s="279">
        <v>855.76666666666665</v>
      </c>
      <c r="K334" s="277">
        <v>824.8</v>
      </c>
      <c r="L334" s="277">
        <v>792.1</v>
      </c>
      <c r="M334" s="277">
        <v>13.41023</v>
      </c>
    </row>
    <row r="335" spans="1:13">
      <c r="A335" s="268">
        <v>325</v>
      </c>
      <c r="B335" s="277" t="s">
        <v>150</v>
      </c>
      <c r="C335" s="278">
        <v>32.700000000000003</v>
      </c>
      <c r="D335" s="279">
        <v>32.81666666666667</v>
      </c>
      <c r="E335" s="279">
        <v>32.38333333333334</v>
      </c>
      <c r="F335" s="279">
        <v>32.06666666666667</v>
      </c>
      <c r="G335" s="279">
        <v>31.63333333333334</v>
      </c>
      <c r="H335" s="279">
        <v>33.13333333333334</v>
      </c>
      <c r="I335" s="279">
        <v>33.566666666666663</v>
      </c>
      <c r="J335" s="279">
        <v>33.88333333333334</v>
      </c>
      <c r="K335" s="277">
        <v>33.25</v>
      </c>
      <c r="L335" s="277">
        <v>32.5</v>
      </c>
      <c r="M335" s="277">
        <v>192.95486</v>
      </c>
    </row>
    <row r="336" spans="1:13">
      <c r="A336" s="268">
        <v>326</v>
      </c>
      <c r="B336" s="277" t="s">
        <v>261</v>
      </c>
      <c r="C336" s="278">
        <v>3158.65</v>
      </c>
      <c r="D336" s="279">
        <v>3182.2166666666667</v>
      </c>
      <c r="E336" s="279">
        <v>3116.4333333333334</v>
      </c>
      <c r="F336" s="279">
        <v>3074.2166666666667</v>
      </c>
      <c r="G336" s="279">
        <v>3008.4333333333334</v>
      </c>
      <c r="H336" s="279">
        <v>3224.4333333333334</v>
      </c>
      <c r="I336" s="279">
        <v>3290.2166666666672</v>
      </c>
      <c r="J336" s="279">
        <v>3332.4333333333334</v>
      </c>
      <c r="K336" s="277">
        <v>3248</v>
      </c>
      <c r="L336" s="277">
        <v>3140</v>
      </c>
      <c r="M336" s="277">
        <v>1.6420399999999999</v>
      </c>
    </row>
    <row r="337" spans="1:13">
      <c r="A337" s="268">
        <v>327</v>
      </c>
      <c r="B337" s="277" t="s">
        <v>478</v>
      </c>
      <c r="C337" s="278">
        <v>1761.95</v>
      </c>
      <c r="D337" s="279">
        <v>1766.6666666666667</v>
      </c>
      <c r="E337" s="279">
        <v>1737.8833333333334</v>
      </c>
      <c r="F337" s="279">
        <v>1713.8166666666666</v>
      </c>
      <c r="G337" s="279">
        <v>1685.0333333333333</v>
      </c>
      <c r="H337" s="279">
        <v>1790.7333333333336</v>
      </c>
      <c r="I337" s="279">
        <v>1819.5166666666669</v>
      </c>
      <c r="J337" s="279">
        <v>1843.5833333333337</v>
      </c>
      <c r="K337" s="277">
        <v>1795.45</v>
      </c>
      <c r="L337" s="277">
        <v>1742.6</v>
      </c>
      <c r="M337" s="277">
        <v>1.2334799999999999</v>
      </c>
    </row>
    <row r="338" spans="1:13">
      <c r="A338" s="268">
        <v>328</v>
      </c>
      <c r="B338" s="277" t="s">
        <v>151</v>
      </c>
      <c r="C338" s="278">
        <v>22.7</v>
      </c>
      <c r="D338" s="279">
        <v>22.766666666666666</v>
      </c>
      <c r="E338" s="279">
        <v>22.43333333333333</v>
      </c>
      <c r="F338" s="279">
        <v>22.166666666666664</v>
      </c>
      <c r="G338" s="279">
        <v>21.833333333333329</v>
      </c>
      <c r="H338" s="279">
        <v>23.033333333333331</v>
      </c>
      <c r="I338" s="279">
        <v>23.366666666666667</v>
      </c>
      <c r="J338" s="279">
        <v>23.633333333333333</v>
      </c>
      <c r="K338" s="277">
        <v>23.1</v>
      </c>
      <c r="L338" s="277">
        <v>22.5</v>
      </c>
      <c r="M338" s="277">
        <v>47.676879999999997</v>
      </c>
    </row>
    <row r="339" spans="1:13">
      <c r="A339" s="268">
        <v>329</v>
      </c>
      <c r="B339" s="277" t="s">
        <v>477</v>
      </c>
      <c r="C339" s="278">
        <v>47.75</v>
      </c>
      <c r="D339" s="279">
        <v>47.866666666666667</v>
      </c>
      <c r="E339" s="279">
        <v>46.233333333333334</v>
      </c>
      <c r="F339" s="279">
        <v>44.716666666666669</v>
      </c>
      <c r="G339" s="279">
        <v>43.083333333333336</v>
      </c>
      <c r="H339" s="279">
        <v>49.383333333333333</v>
      </c>
      <c r="I339" s="279">
        <v>51.016666666666673</v>
      </c>
      <c r="J339" s="279">
        <v>52.533333333333331</v>
      </c>
      <c r="K339" s="277">
        <v>49.5</v>
      </c>
      <c r="L339" s="277">
        <v>46.35</v>
      </c>
      <c r="M339" s="277">
        <v>7.6772999999999998</v>
      </c>
    </row>
    <row r="340" spans="1:13">
      <c r="A340" s="268">
        <v>330</v>
      </c>
      <c r="B340" s="277" t="s">
        <v>152</v>
      </c>
      <c r="C340" s="278">
        <v>29.45</v>
      </c>
      <c r="D340" s="279">
        <v>29.283333333333331</v>
      </c>
      <c r="E340" s="279">
        <v>28.966666666666661</v>
      </c>
      <c r="F340" s="279">
        <v>28.483333333333331</v>
      </c>
      <c r="G340" s="279">
        <v>28.166666666666661</v>
      </c>
      <c r="H340" s="279">
        <v>29.766666666666662</v>
      </c>
      <c r="I340" s="279">
        <v>30.083333333333332</v>
      </c>
      <c r="J340" s="279">
        <v>30.566666666666663</v>
      </c>
      <c r="K340" s="277">
        <v>29.6</v>
      </c>
      <c r="L340" s="277">
        <v>28.8</v>
      </c>
      <c r="M340" s="277">
        <v>55.66807</v>
      </c>
    </row>
    <row r="341" spans="1:13">
      <c r="A341" s="268">
        <v>331</v>
      </c>
      <c r="B341" s="277" t="s">
        <v>473</v>
      </c>
      <c r="C341" s="278">
        <v>434.4</v>
      </c>
      <c r="D341" s="279">
        <v>436.26666666666665</v>
      </c>
      <c r="E341" s="279">
        <v>432.13333333333333</v>
      </c>
      <c r="F341" s="279">
        <v>429.86666666666667</v>
      </c>
      <c r="G341" s="279">
        <v>425.73333333333335</v>
      </c>
      <c r="H341" s="279">
        <v>438.5333333333333</v>
      </c>
      <c r="I341" s="279">
        <v>442.66666666666663</v>
      </c>
      <c r="J341" s="279">
        <v>444.93333333333328</v>
      </c>
      <c r="K341" s="277">
        <v>440.4</v>
      </c>
      <c r="L341" s="277">
        <v>434</v>
      </c>
      <c r="M341" s="277">
        <v>0.21901999999999999</v>
      </c>
    </row>
    <row r="342" spans="1:13">
      <c r="A342" s="268">
        <v>332</v>
      </c>
      <c r="B342" s="277" t="s">
        <v>153</v>
      </c>
      <c r="C342" s="278">
        <v>16524.8</v>
      </c>
      <c r="D342" s="279">
        <v>16491.600000000002</v>
      </c>
      <c r="E342" s="279">
        <v>16383.200000000004</v>
      </c>
      <c r="F342" s="279">
        <v>16241.600000000002</v>
      </c>
      <c r="G342" s="279">
        <v>16133.200000000004</v>
      </c>
      <c r="H342" s="279">
        <v>16633.200000000004</v>
      </c>
      <c r="I342" s="279">
        <v>16741.600000000006</v>
      </c>
      <c r="J342" s="279">
        <v>16883.200000000004</v>
      </c>
      <c r="K342" s="277">
        <v>16600</v>
      </c>
      <c r="L342" s="277">
        <v>16350</v>
      </c>
      <c r="M342" s="277">
        <v>1.1584399999999999</v>
      </c>
    </row>
    <row r="343" spans="1:13">
      <c r="A343" s="268">
        <v>333</v>
      </c>
      <c r="B343" s="277" t="s">
        <v>3182</v>
      </c>
      <c r="C343" s="278">
        <v>39.85</v>
      </c>
      <c r="D343" s="279">
        <v>40.166666666666664</v>
      </c>
      <c r="E343" s="279">
        <v>39.483333333333327</v>
      </c>
      <c r="F343" s="279">
        <v>39.11666666666666</v>
      </c>
      <c r="G343" s="279">
        <v>38.433333333333323</v>
      </c>
      <c r="H343" s="279">
        <v>40.533333333333331</v>
      </c>
      <c r="I343" s="279">
        <v>41.216666666666669</v>
      </c>
      <c r="J343" s="279">
        <v>41.583333333333336</v>
      </c>
      <c r="K343" s="277">
        <v>40.85</v>
      </c>
      <c r="L343" s="277">
        <v>39.799999999999997</v>
      </c>
      <c r="M343" s="277">
        <v>13.11656</v>
      </c>
    </row>
    <row r="344" spans="1:13">
      <c r="A344" s="268">
        <v>334</v>
      </c>
      <c r="B344" s="277" t="s">
        <v>476</v>
      </c>
      <c r="C344" s="278">
        <v>34.950000000000003</v>
      </c>
      <c r="D344" s="279">
        <v>35.116666666666667</v>
      </c>
      <c r="E344" s="279">
        <v>34.333333333333336</v>
      </c>
      <c r="F344" s="279">
        <v>33.716666666666669</v>
      </c>
      <c r="G344" s="279">
        <v>32.933333333333337</v>
      </c>
      <c r="H344" s="279">
        <v>35.733333333333334</v>
      </c>
      <c r="I344" s="279">
        <v>36.516666666666666</v>
      </c>
      <c r="J344" s="279">
        <v>37.133333333333333</v>
      </c>
      <c r="K344" s="277">
        <v>35.9</v>
      </c>
      <c r="L344" s="277">
        <v>34.5</v>
      </c>
      <c r="M344" s="277">
        <v>13.71649</v>
      </c>
    </row>
    <row r="345" spans="1:13">
      <c r="A345" s="268">
        <v>335</v>
      </c>
      <c r="B345" s="277" t="s">
        <v>475</v>
      </c>
      <c r="C345" s="278">
        <v>295</v>
      </c>
      <c r="D345" s="279">
        <v>292.8</v>
      </c>
      <c r="E345" s="279">
        <v>287.60000000000002</v>
      </c>
      <c r="F345" s="279">
        <v>280.2</v>
      </c>
      <c r="G345" s="279">
        <v>275</v>
      </c>
      <c r="H345" s="279">
        <v>300.20000000000005</v>
      </c>
      <c r="I345" s="279">
        <v>305.39999999999998</v>
      </c>
      <c r="J345" s="279">
        <v>312.80000000000007</v>
      </c>
      <c r="K345" s="277">
        <v>298</v>
      </c>
      <c r="L345" s="277">
        <v>285.39999999999998</v>
      </c>
      <c r="M345" s="277">
        <v>1.98183</v>
      </c>
    </row>
    <row r="346" spans="1:13">
      <c r="A346" s="268">
        <v>336</v>
      </c>
      <c r="B346" s="277" t="s">
        <v>270</v>
      </c>
      <c r="C346" s="278">
        <v>20.149999999999999</v>
      </c>
      <c r="D346" s="279">
        <v>20.183333333333334</v>
      </c>
      <c r="E346" s="279">
        <v>19.966666666666669</v>
      </c>
      <c r="F346" s="279">
        <v>19.783333333333335</v>
      </c>
      <c r="G346" s="279">
        <v>19.56666666666667</v>
      </c>
      <c r="H346" s="279">
        <v>20.366666666666667</v>
      </c>
      <c r="I346" s="279">
        <v>20.583333333333329</v>
      </c>
      <c r="J346" s="279">
        <v>20.766666666666666</v>
      </c>
      <c r="K346" s="277">
        <v>20.399999999999999</v>
      </c>
      <c r="L346" s="277">
        <v>20</v>
      </c>
      <c r="M346" s="277">
        <v>38.7607</v>
      </c>
    </row>
    <row r="347" spans="1:13">
      <c r="A347" s="268">
        <v>337</v>
      </c>
      <c r="B347" s="277" t="s">
        <v>283</v>
      </c>
      <c r="C347" s="278">
        <v>111.6</v>
      </c>
      <c r="D347" s="279">
        <v>112.2</v>
      </c>
      <c r="E347" s="279">
        <v>110.5</v>
      </c>
      <c r="F347" s="279">
        <v>109.39999999999999</v>
      </c>
      <c r="G347" s="279">
        <v>107.69999999999999</v>
      </c>
      <c r="H347" s="279">
        <v>113.30000000000001</v>
      </c>
      <c r="I347" s="279">
        <v>115.00000000000003</v>
      </c>
      <c r="J347" s="279">
        <v>116.10000000000002</v>
      </c>
      <c r="K347" s="277">
        <v>113.9</v>
      </c>
      <c r="L347" s="277">
        <v>111.1</v>
      </c>
      <c r="M347" s="277">
        <v>7.0206099999999996</v>
      </c>
    </row>
    <row r="348" spans="1:13">
      <c r="A348" s="268">
        <v>338</v>
      </c>
      <c r="B348" s="277" t="s">
        <v>154</v>
      </c>
      <c r="C348" s="278">
        <v>1928.65</v>
      </c>
      <c r="D348" s="279">
        <v>1926.4666666666665</v>
      </c>
      <c r="E348" s="279">
        <v>1899.1833333333329</v>
      </c>
      <c r="F348" s="279">
        <v>1869.7166666666665</v>
      </c>
      <c r="G348" s="279">
        <v>1842.4333333333329</v>
      </c>
      <c r="H348" s="279">
        <v>1955.9333333333329</v>
      </c>
      <c r="I348" s="279">
        <v>1983.2166666666662</v>
      </c>
      <c r="J348" s="279">
        <v>2012.6833333333329</v>
      </c>
      <c r="K348" s="277">
        <v>1953.75</v>
      </c>
      <c r="L348" s="277">
        <v>1897</v>
      </c>
      <c r="M348" s="277">
        <v>4.5533200000000003</v>
      </c>
    </row>
    <row r="349" spans="1:13">
      <c r="A349" s="268">
        <v>339</v>
      </c>
      <c r="B349" s="277" t="s">
        <v>479</v>
      </c>
      <c r="C349" s="278">
        <v>1258.4000000000001</v>
      </c>
      <c r="D349" s="279">
        <v>1247.9833333333333</v>
      </c>
      <c r="E349" s="279">
        <v>1220.9666666666667</v>
      </c>
      <c r="F349" s="279">
        <v>1183.5333333333333</v>
      </c>
      <c r="G349" s="279">
        <v>1156.5166666666667</v>
      </c>
      <c r="H349" s="279">
        <v>1285.4166666666667</v>
      </c>
      <c r="I349" s="279">
        <v>1312.4333333333336</v>
      </c>
      <c r="J349" s="279">
        <v>1349.8666666666668</v>
      </c>
      <c r="K349" s="277">
        <v>1275</v>
      </c>
      <c r="L349" s="277">
        <v>1210.55</v>
      </c>
      <c r="M349" s="277">
        <v>0.15448000000000001</v>
      </c>
    </row>
    <row r="350" spans="1:13">
      <c r="A350" s="268">
        <v>340</v>
      </c>
      <c r="B350" s="277" t="s">
        <v>474</v>
      </c>
      <c r="C350" s="278">
        <v>48</v>
      </c>
      <c r="D350" s="279">
        <v>47.933333333333337</v>
      </c>
      <c r="E350" s="279">
        <v>47.466666666666676</v>
      </c>
      <c r="F350" s="279">
        <v>46.933333333333337</v>
      </c>
      <c r="G350" s="279">
        <v>46.466666666666676</v>
      </c>
      <c r="H350" s="279">
        <v>48.466666666666676</v>
      </c>
      <c r="I350" s="279">
        <v>48.933333333333344</v>
      </c>
      <c r="J350" s="279">
        <v>49.466666666666676</v>
      </c>
      <c r="K350" s="277">
        <v>48.4</v>
      </c>
      <c r="L350" s="277">
        <v>47.4</v>
      </c>
      <c r="M350" s="277">
        <v>4.3096699999999997</v>
      </c>
    </row>
    <row r="351" spans="1:13">
      <c r="A351" s="268">
        <v>341</v>
      </c>
      <c r="B351" s="277" t="s">
        <v>155</v>
      </c>
      <c r="C351" s="278">
        <v>84.45</v>
      </c>
      <c r="D351" s="279">
        <v>84.75</v>
      </c>
      <c r="E351" s="279">
        <v>83.3</v>
      </c>
      <c r="F351" s="279">
        <v>82.149999999999991</v>
      </c>
      <c r="G351" s="279">
        <v>80.699999999999989</v>
      </c>
      <c r="H351" s="279">
        <v>85.9</v>
      </c>
      <c r="I351" s="279">
        <v>87.35</v>
      </c>
      <c r="J351" s="279">
        <v>88.500000000000014</v>
      </c>
      <c r="K351" s="277">
        <v>86.2</v>
      </c>
      <c r="L351" s="277">
        <v>83.6</v>
      </c>
      <c r="M351" s="277">
        <v>53.017180000000003</v>
      </c>
    </row>
    <row r="352" spans="1:13">
      <c r="A352" s="268">
        <v>342</v>
      </c>
      <c r="B352" s="277" t="s">
        <v>156</v>
      </c>
      <c r="C352" s="278">
        <v>85.6</v>
      </c>
      <c r="D352" s="279">
        <v>85.933333333333337</v>
      </c>
      <c r="E352" s="279">
        <v>84.666666666666671</v>
      </c>
      <c r="F352" s="279">
        <v>83.733333333333334</v>
      </c>
      <c r="G352" s="279">
        <v>82.466666666666669</v>
      </c>
      <c r="H352" s="279">
        <v>86.866666666666674</v>
      </c>
      <c r="I352" s="279">
        <v>88.133333333333326</v>
      </c>
      <c r="J352" s="279">
        <v>89.066666666666677</v>
      </c>
      <c r="K352" s="277">
        <v>87.2</v>
      </c>
      <c r="L352" s="277">
        <v>85</v>
      </c>
      <c r="M352" s="277">
        <v>141.58515</v>
      </c>
    </row>
    <row r="353" spans="1:13">
      <c r="A353" s="268">
        <v>343</v>
      </c>
      <c r="B353" s="277" t="s">
        <v>271</v>
      </c>
      <c r="C353" s="278">
        <v>337.1</v>
      </c>
      <c r="D353" s="279">
        <v>340.41666666666669</v>
      </c>
      <c r="E353" s="279">
        <v>327.53333333333336</v>
      </c>
      <c r="F353" s="279">
        <v>317.9666666666667</v>
      </c>
      <c r="G353" s="279">
        <v>305.08333333333337</v>
      </c>
      <c r="H353" s="279">
        <v>349.98333333333335</v>
      </c>
      <c r="I353" s="279">
        <v>362.86666666666667</v>
      </c>
      <c r="J353" s="279">
        <v>372.43333333333334</v>
      </c>
      <c r="K353" s="277">
        <v>353.3</v>
      </c>
      <c r="L353" s="277">
        <v>330.85</v>
      </c>
      <c r="M353" s="277">
        <v>4.0220700000000003</v>
      </c>
    </row>
    <row r="354" spans="1:13">
      <c r="A354" s="268">
        <v>344</v>
      </c>
      <c r="B354" s="277" t="s">
        <v>272</v>
      </c>
      <c r="C354" s="278">
        <v>2947.7</v>
      </c>
      <c r="D354" s="279">
        <v>2935.7166666666667</v>
      </c>
      <c r="E354" s="279">
        <v>2891.9833333333336</v>
      </c>
      <c r="F354" s="279">
        <v>2836.2666666666669</v>
      </c>
      <c r="G354" s="279">
        <v>2792.5333333333338</v>
      </c>
      <c r="H354" s="279">
        <v>2991.4333333333334</v>
      </c>
      <c r="I354" s="279">
        <v>3035.1666666666661</v>
      </c>
      <c r="J354" s="279">
        <v>3090.8833333333332</v>
      </c>
      <c r="K354" s="277">
        <v>2979.45</v>
      </c>
      <c r="L354" s="277">
        <v>2880</v>
      </c>
      <c r="M354" s="277">
        <v>0.36466999999999999</v>
      </c>
    </row>
    <row r="355" spans="1:13">
      <c r="A355" s="268">
        <v>345</v>
      </c>
      <c r="B355" s="277" t="s">
        <v>157</v>
      </c>
      <c r="C355" s="278">
        <v>94.75</v>
      </c>
      <c r="D355" s="279">
        <v>95.3</v>
      </c>
      <c r="E355" s="279">
        <v>93.949999999999989</v>
      </c>
      <c r="F355" s="279">
        <v>93.149999999999991</v>
      </c>
      <c r="G355" s="279">
        <v>91.799999999999983</v>
      </c>
      <c r="H355" s="279">
        <v>96.1</v>
      </c>
      <c r="I355" s="279">
        <v>97.449999999999989</v>
      </c>
      <c r="J355" s="279">
        <v>98.25</v>
      </c>
      <c r="K355" s="277">
        <v>96.65</v>
      </c>
      <c r="L355" s="277">
        <v>94.5</v>
      </c>
      <c r="M355" s="277">
        <v>6.4336099999999998</v>
      </c>
    </row>
    <row r="356" spans="1:13">
      <c r="A356" s="268">
        <v>346</v>
      </c>
      <c r="B356" s="277" t="s">
        <v>480</v>
      </c>
      <c r="C356" s="278">
        <v>79.5</v>
      </c>
      <c r="D356" s="279">
        <v>81.283333333333331</v>
      </c>
      <c r="E356" s="279">
        <v>77.716666666666669</v>
      </c>
      <c r="F356" s="279">
        <v>75.933333333333337</v>
      </c>
      <c r="G356" s="279">
        <v>72.366666666666674</v>
      </c>
      <c r="H356" s="279">
        <v>83.066666666666663</v>
      </c>
      <c r="I356" s="279">
        <v>86.633333333333326</v>
      </c>
      <c r="J356" s="279">
        <v>88.416666666666657</v>
      </c>
      <c r="K356" s="277">
        <v>84.85</v>
      </c>
      <c r="L356" s="277">
        <v>79.5</v>
      </c>
      <c r="M356" s="277">
        <v>6.1713500000000003</v>
      </c>
    </row>
    <row r="357" spans="1:13">
      <c r="A357" s="268">
        <v>347</v>
      </c>
      <c r="B357" s="277" t="s">
        <v>158</v>
      </c>
      <c r="C357" s="278">
        <v>75.900000000000006</v>
      </c>
      <c r="D357" s="279">
        <v>76.649999999999991</v>
      </c>
      <c r="E357" s="279">
        <v>74.799999999999983</v>
      </c>
      <c r="F357" s="279">
        <v>73.699999999999989</v>
      </c>
      <c r="G357" s="279">
        <v>71.84999999999998</v>
      </c>
      <c r="H357" s="279">
        <v>77.749999999999986</v>
      </c>
      <c r="I357" s="279">
        <v>79.59999999999998</v>
      </c>
      <c r="J357" s="279">
        <v>80.699999999999989</v>
      </c>
      <c r="K357" s="277">
        <v>78.5</v>
      </c>
      <c r="L357" s="277">
        <v>75.55</v>
      </c>
      <c r="M357" s="277">
        <v>118.74518999999999</v>
      </c>
    </row>
    <row r="358" spans="1:13">
      <c r="A358" s="268">
        <v>348</v>
      </c>
      <c r="B358" s="277" t="s">
        <v>481</v>
      </c>
      <c r="C358" s="278">
        <v>63.35</v>
      </c>
      <c r="D358" s="279">
        <v>64.016666666666666</v>
      </c>
      <c r="E358" s="279">
        <v>62.533333333333331</v>
      </c>
      <c r="F358" s="279">
        <v>61.716666666666669</v>
      </c>
      <c r="G358" s="279">
        <v>60.233333333333334</v>
      </c>
      <c r="H358" s="279">
        <v>64.833333333333329</v>
      </c>
      <c r="I358" s="279">
        <v>66.316666666666649</v>
      </c>
      <c r="J358" s="279">
        <v>67.133333333333326</v>
      </c>
      <c r="K358" s="277">
        <v>65.5</v>
      </c>
      <c r="L358" s="277">
        <v>63.2</v>
      </c>
      <c r="M358" s="277">
        <v>2.7705799999999998</v>
      </c>
    </row>
    <row r="359" spans="1:13">
      <c r="A359" s="268">
        <v>349</v>
      </c>
      <c r="B359" s="277" t="s">
        <v>482</v>
      </c>
      <c r="C359" s="278">
        <v>179.45</v>
      </c>
      <c r="D359" s="279">
        <v>179.91666666666666</v>
      </c>
      <c r="E359" s="279">
        <v>176.83333333333331</v>
      </c>
      <c r="F359" s="279">
        <v>174.21666666666667</v>
      </c>
      <c r="G359" s="279">
        <v>171.13333333333333</v>
      </c>
      <c r="H359" s="279">
        <v>182.5333333333333</v>
      </c>
      <c r="I359" s="279">
        <v>185.61666666666662</v>
      </c>
      <c r="J359" s="279">
        <v>188.23333333333329</v>
      </c>
      <c r="K359" s="277">
        <v>183</v>
      </c>
      <c r="L359" s="277">
        <v>177.3</v>
      </c>
      <c r="M359" s="277">
        <v>2.4163000000000001</v>
      </c>
    </row>
    <row r="360" spans="1:13">
      <c r="A360" s="268">
        <v>350</v>
      </c>
      <c r="B360" s="277" t="s">
        <v>483</v>
      </c>
      <c r="C360" s="278">
        <v>170.4</v>
      </c>
      <c r="D360" s="279">
        <v>170.79999999999998</v>
      </c>
      <c r="E360" s="279">
        <v>168.59999999999997</v>
      </c>
      <c r="F360" s="279">
        <v>166.79999999999998</v>
      </c>
      <c r="G360" s="279">
        <v>164.59999999999997</v>
      </c>
      <c r="H360" s="279">
        <v>172.59999999999997</v>
      </c>
      <c r="I360" s="279">
        <v>174.79999999999995</v>
      </c>
      <c r="J360" s="279">
        <v>176.59999999999997</v>
      </c>
      <c r="K360" s="277">
        <v>173</v>
      </c>
      <c r="L360" s="277">
        <v>169</v>
      </c>
      <c r="M360" s="277">
        <v>0.22789000000000001</v>
      </c>
    </row>
    <row r="361" spans="1:13">
      <c r="A361" s="268">
        <v>351</v>
      </c>
      <c r="B361" s="277" t="s">
        <v>159</v>
      </c>
      <c r="C361" s="278">
        <v>19662.3</v>
      </c>
      <c r="D361" s="279">
        <v>19804.2</v>
      </c>
      <c r="E361" s="279">
        <v>19418.400000000001</v>
      </c>
      <c r="F361" s="279">
        <v>19174.5</v>
      </c>
      <c r="G361" s="279">
        <v>18788.7</v>
      </c>
      <c r="H361" s="279">
        <v>20048.100000000002</v>
      </c>
      <c r="I361" s="279">
        <v>20433.899999999998</v>
      </c>
      <c r="J361" s="279">
        <v>20677.800000000003</v>
      </c>
      <c r="K361" s="277">
        <v>20190</v>
      </c>
      <c r="L361" s="277">
        <v>19560.3</v>
      </c>
      <c r="M361" s="277">
        <v>0.24793000000000001</v>
      </c>
    </row>
    <row r="362" spans="1:13">
      <c r="A362" s="268">
        <v>352</v>
      </c>
      <c r="B362" s="277" t="s">
        <v>487</v>
      </c>
      <c r="C362" s="278">
        <v>86</v>
      </c>
      <c r="D362" s="279">
        <v>85.8</v>
      </c>
      <c r="E362" s="279">
        <v>84.6</v>
      </c>
      <c r="F362" s="279">
        <v>83.2</v>
      </c>
      <c r="G362" s="279">
        <v>82</v>
      </c>
      <c r="H362" s="279">
        <v>87.199999999999989</v>
      </c>
      <c r="I362" s="279">
        <v>88.4</v>
      </c>
      <c r="J362" s="279">
        <v>89.799999999999983</v>
      </c>
      <c r="K362" s="277">
        <v>87</v>
      </c>
      <c r="L362" s="277">
        <v>84.4</v>
      </c>
      <c r="M362" s="277">
        <v>2.79582</v>
      </c>
    </row>
    <row r="363" spans="1:13">
      <c r="A363" s="268">
        <v>353</v>
      </c>
      <c r="B363" s="277" t="s">
        <v>484</v>
      </c>
      <c r="C363" s="278">
        <v>15.35</v>
      </c>
      <c r="D363" s="279">
        <v>15.233333333333334</v>
      </c>
      <c r="E363" s="279">
        <v>14.916666666666668</v>
      </c>
      <c r="F363" s="279">
        <v>14.483333333333334</v>
      </c>
      <c r="G363" s="279">
        <v>14.166666666666668</v>
      </c>
      <c r="H363" s="279">
        <v>15.666666666666668</v>
      </c>
      <c r="I363" s="279">
        <v>15.983333333333334</v>
      </c>
      <c r="J363" s="279">
        <v>16.416666666666668</v>
      </c>
      <c r="K363" s="277">
        <v>15.55</v>
      </c>
      <c r="L363" s="277">
        <v>14.8</v>
      </c>
      <c r="M363" s="277">
        <v>14.33145</v>
      </c>
    </row>
    <row r="364" spans="1:13">
      <c r="A364" s="268">
        <v>354</v>
      </c>
      <c r="B364" s="277" t="s">
        <v>160</v>
      </c>
      <c r="C364" s="278">
        <v>1460.75</v>
      </c>
      <c r="D364" s="279">
        <v>1475.5166666666667</v>
      </c>
      <c r="E364" s="279">
        <v>1433.6833333333334</v>
      </c>
      <c r="F364" s="279">
        <v>1406.6166666666668</v>
      </c>
      <c r="G364" s="279">
        <v>1364.7833333333335</v>
      </c>
      <c r="H364" s="279">
        <v>1502.5833333333333</v>
      </c>
      <c r="I364" s="279">
        <v>1544.4166666666667</v>
      </c>
      <c r="J364" s="279">
        <v>1571.4833333333331</v>
      </c>
      <c r="K364" s="277">
        <v>1517.35</v>
      </c>
      <c r="L364" s="277">
        <v>1448.45</v>
      </c>
      <c r="M364" s="277">
        <v>20.54881</v>
      </c>
    </row>
    <row r="365" spans="1:13">
      <c r="A365" s="268">
        <v>355</v>
      </c>
      <c r="B365" s="277" t="s">
        <v>488</v>
      </c>
      <c r="C365" s="278">
        <v>975.8</v>
      </c>
      <c r="D365" s="279">
        <v>955.73333333333323</v>
      </c>
      <c r="E365" s="279">
        <v>928.06666666666649</v>
      </c>
      <c r="F365" s="279">
        <v>880.33333333333326</v>
      </c>
      <c r="G365" s="279">
        <v>852.66666666666652</v>
      </c>
      <c r="H365" s="279">
        <v>1003.4666666666665</v>
      </c>
      <c r="I365" s="279">
        <v>1031.1333333333332</v>
      </c>
      <c r="J365" s="279">
        <v>1078.8666666666663</v>
      </c>
      <c r="K365" s="277">
        <v>983.4</v>
      </c>
      <c r="L365" s="277">
        <v>908</v>
      </c>
      <c r="M365" s="277">
        <v>4.0354999999999999</v>
      </c>
    </row>
    <row r="366" spans="1:13">
      <c r="A366" s="268">
        <v>356</v>
      </c>
      <c r="B366" s="277" t="s">
        <v>161</v>
      </c>
      <c r="C366" s="278">
        <v>249.9</v>
      </c>
      <c r="D366" s="279">
        <v>249.93333333333331</v>
      </c>
      <c r="E366" s="279">
        <v>247.11666666666662</v>
      </c>
      <c r="F366" s="279">
        <v>244.33333333333331</v>
      </c>
      <c r="G366" s="279">
        <v>241.51666666666662</v>
      </c>
      <c r="H366" s="279">
        <v>252.71666666666661</v>
      </c>
      <c r="I366" s="279">
        <v>255.53333333333327</v>
      </c>
      <c r="J366" s="279">
        <v>258.31666666666661</v>
      </c>
      <c r="K366" s="277">
        <v>252.75</v>
      </c>
      <c r="L366" s="277">
        <v>247.15</v>
      </c>
      <c r="M366" s="277">
        <v>30.11975</v>
      </c>
    </row>
    <row r="367" spans="1:13">
      <c r="A367" s="268">
        <v>357</v>
      </c>
      <c r="B367" s="277" t="s">
        <v>162</v>
      </c>
      <c r="C367" s="278">
        <v>81.05</v>
      </c>
      <c r="D367" s="279">
        <v>81.283333333333346</v>
      </c>
      <c r="E367" s="279">
        <v>80.316666666666691</v>
      </c>
      <c r="F367" s="279">
        <v>79.583333333333343</v>
      </c>
      <c r="G367" s="279">
        <v>78.616666666666688</v>
      </c>
      <c r="H367" s="279">
        <v>82.016666666666694</v>
      </c>
      <c r="I367" s="279">
        <v>82.983333333333363</v>
      </c>
      <c r="J367" s="279">
        <v>83.716666666666697</v>
      </c>
      <c r="K367" s="277">
        <v>82.25</v>
      </c>
      <c r="L367" s="277">
        <v>80.55</v>
      </c>
      <c r="M367" s="277">
        <v>45.680660000000003</v>
      </c>
    </row>
    <row r="368" spans="1:13">
      <c r="A368" s="268">
        <v>358</v>
      </c>
      <c r="B368" s="277" t="s">
        <v>275</v>
      </c>
      <c r="C368" s="278">
        <v>4398.25</v>
      </c>
      <c r="D368" s="279">
        <v>4368.416666666667</v>
      </c>
      <c r="E368" s="279">
        <v>4306.8333333333339</v>
      </c>
      <c r="F368" s="279">
        <v>4215.416666666667</v>
      </c>
      <c r="G368" s="279">
        <v>4153.8333333333339</v>
      </c>
      <c r="H368" s="279">
        <v>4459.8333333333339</v>
      </c>
      <c r="I368" s="279">
        <v>4521.4166666666679</v>
      </c>
      <c r="J368" s="279">
        <v>4612.8333333333339</v>
      </c>
      <c r="K368" s="277">
        <v>4430</v>
      </c>
      <c r="L368" s="277">
        <v>4277</v>
      </c>
      <c r="M368" s="277">
        <v>1.0195000000000001</v>
      </c>
    </row>
    <row r="369" spans="1:13">
      <c r="A369" s="268">
        <v>359</v>
      </c>
      <c r="B369" s="277" t="s">
        <v>277</v>
      </c>
      <c r="C369" s="278">
        <v>10381.5</v>
      </c>
      <c r="D369" s="279">
        <v>10352.35</v>
      </c>
      <c r="E369" s="279">
        <v>10254.200000000001</v>
      </c>
      <c r="F369" s="279">
        <v>10126.9</v>
      </c>
      <c r="G369" s="279">
        <v>10028.75</v>
      </c>
      <c r="H369" s="279">
        <v>10479.650000000001</v>
      </c>
      <c r="I369" s="279">
        <v>10577.8</v>
      </c>
      <c r="J369" s="279">
        <v>10705.100000000002</v>
      </c>
      <c r="K369" s="277">
        <v>10450.5</v>
      </c>
      <c r="L369" s="277">
        <v>10225.049999999999</v>
      </c>
      <c r="M369" s="277">
        <v>3.2750000000000001E-2</v>
      </c>
    </row>
    <row r="370" spans="1:13">
      <c r="A370" s="268">
        <v>360</v>
      </c>
      <c r="B370" s="277" t="s">
        <v>494</v>
      </c>
      <c r="C370" s="278">
        <v>4413</v>
      </c>
      <c r="D370" s="279">
        <v>4367.3499999999995</v>
      </c>
      <c r="E370" s="279">
        <v>4218.6999999999989</v>
      </c>
      <c r="F370" s="279">
        <v>4024.3999999999996</v>
      </c>
      <c r="G370" s="279">
        <v>3875.7499999999991</v>
      </c>
      <c r="H370" s="279">
        <v>4561.6499999999987</v>
      </c>
      <c r="I370" s="279">
        <v>4710.2999999999984</v>
      </c>
      <c r="J370" s="279">
        <v>4904.5999999999985</v>
      </c>
      <c r="K370" s="277">
        <v>4516</v>
      </c>
      <c r="L370" s="277">
        <v>4173.05</v>
      </c>
      <c r="M370" s="277">
        <v>0.52371999999999996</v>
      </c>
    </row>
    <row r="371" spans="1:13">
      <c r="A371" s="268">
        <v>361</v>
      </c>
      <c r="B371" s="277" t="s">
        <v>489</v>
      </c>
      <c r="C371" s="278">
        <v>100.6</v>
      </c>
      <c r="D371" s="279">
        <v>98.783333333333346</v>
      </c>
      <c r="E371" s="279">
        <v>96.316666666666691</v>
      </c>
      <c r="F371" s="279">
        <v>92.033333333333346</v>
      </c>
      <c r="G371" s="279">
        <v>89.566666666666691</v>
      </c>
      <c r="H371" s="279">
        <v>103.06666666666669</v>
      </c>
      <c r="I371" s="279">
        <v>105.53333333333336</v>
      </c>
      <c r="J371" s="279">
        <v>109.81666666666669</v>
      </c>
      <c r="K371" s="277">
        <v>101.25</v>
      </c>
      <c r="L371" s="277">
        <v>94.5</v>
      </c>
      <c r="M371" s="277">
        <v>9.7565399999999993</v>
      </c>
    </row>
    <row r="372" spans="1:13">
      <c r="A372" s="268">
        <v>362</v>
      </c>
      <c r="B372" s="277" t="s">
        <v>490</v>
      </c>
      <c r="C372" s="278">
        <v>605.95000000000005</v>
      </c>
      <c r="D372" s="279">
        <v>608.23333333333335</v>
      </c>
      <c r="E372" s="279">
        <v>593.16666666666674</v>
      </c>
      <c r="F372" s="279">
        <v>580.38333333333344</v>
      </c>
      <c r="G372" s="279">
        <v>565.31666666666683</v>
      </c>
      <c r="H372" s="279">
        <v>621.01666666666665</v>
      </c>
      <c r="I372" s="279">
        <v>636.08333333333326</v>
      </c>
      <c r="J372" s="279">
        <v>648.86666666666656</v>
      </c>
      <c r="K372" s="277">
        <v>623.29999999999995</v>
      </c>
      <c r="L372" s="277">
        <v>595.45000000000005</v>
      </c>
      <c r="M372" s="277">
        <v>1.7170700000000001</v>
      </c>
    </row>
    <row r="373" spans="1:13">
      <c r="A373" s="268">
        <v>363</v>
      </c>
      <c r="B373" s="277" t="s">
        <v>163</v>
      </c>
      <c r="C373" s="278">
        <v>1345.3</v>
      </c>
      <c r="D373" s="279">
        <v>1351.8333333333333</v>
      </c>
      <c r="E373" s="279">
        <v>1334.5666666666666</v>
      </c>
      <c r="F373" s="279">
        <v>1323.8333333333333</v>
      </c>
      <c r="G373" s="279">
        <v>1306.5666666666666</v>
      </c>
      <c r="H373" s="279">
        <v>1362.5666666666666</v>
      </c>
      <c r="I373" s="279">
        <v>1379.8333333333335</v>
      </c>
      <c r="J373" s="279">
        <v>1390.5666666666666</v>
      </c>
      <c r="K373" s="277">
        <v>1369.1</v>
      </c>
      <c r="L373" s="277">
        <v>1341.1</v>
      </c>
      <c r="M373" s="277">
        <v>6.04305</v>
      </c>
    </row>
    <row r="374" spans="1:13">
      <c r="A374" s="268">
        <v>364</v>
      </c>
      <c r="B374" s="277" t="s">
        <v>273</v>
      </c>
      <c r="C374" s="278">
        <v>1840.4</v>
      </c>
      <c r="D374" s="279">
        <v>1825.9166666666667</v>
      </c>
      <c r="E374" s="279">
        <v>1784.4333333333334</v>
      </c>
      <c r="F374" s="279">
        <v>1728.4666666666667</v>
      </c>
      <c r="G374" s="279">
        <v>1686.9833333333333</v>
      </c>
      <c r="H374" s="279">
        <v>1881.8833333333334</v>
      </c>
      <c r="I374" s="279">
        <v>1923.3666666666666</v>
      </c>
      <c r="J374" s="279">
        <v>1979.3333333333335</v>
      </c>
      <c r="K374" s="277">
        <v>1867.4</v>
      </c>
      <c r="L374" s="277">
        <v>1769.95</v>
      </c>
      <c r="M374" s="277">
        <v>2.8892199999999999</v>
      </c>
    </row>
    <row r="375" spans="1:13">
      <c r="A375" s="268">
        <v>365</v>
      </c>
      <c r="B375" s="277" t="s">
        <v>164</v>
      </c>
      <c r="C375" s="278">
        <v>32.9</v>
      </c>
      <c r="D375" s="279">
        <v>32.699999999999996</v>
      </c>
      <c r="E375" s="279">
        <v>32.04999999999999</v>
      </c>
      <c r="F375" s="279">
        <v>31.199999999999996</v>
      </c>
      <c r="G375" s="279">
        <v>30.54999999999999</v>
      </c>
      <c r="H375" s="279">
        <v>33.54999999999999</v>
      </c>
      <c r="I375" s="279">
        <v>34.199999999999996</v>
      </c>
      <c r="J375" s="279">
        <v>35.04999999999999</v>
      </c>
      <c r="K375" s="277">
        <v>33.35</v>
      </c>
      <c r="L375" s="277">
        <v>31.85</v>
      </c>
      <c r="M375" s="277">
        <v>364.62844000000001</v>
      </c>
    </row>
    <row r="376" spans="1:13">
      <c r="A376" s="268">
        <v>366</v>
      </c>
      <c r="B376" s="277" t="s">
        <v>274</v>
      </c>
      <c r="C376" s="278">
        <v>209.1</v>
      </c>
      <c r="D376" s="279">
        <v>210.94999999999996</v>
      </c>
      <c r="E376" s="279">
        <v>206.19999999999993</v>
      </c>
      <c r="F376" s="279">
        <v>203.29999999999998</v>
      </c>
      <c r="G376" s="279">
        <v>198.54999999999995</v>
      </c>
      <c r="H376" s="279">
        <v>213.84999999999991</v>
      </c>
      <c r="I376" s="279">
        <v>218.59999999999997</v>
      </c>
      <c r="J376" s="279">
        <v>221.49999999999989</v>
      </c>
      <c r="K376" s="277">
        <v>215.7</v>
      </c>
      <c r="L376" s="277">
        <v>208.05</v>
      </c>
      <c r="M376" s="277">
        <v>2.6013799999999998</v>
      </c>
    </row>
    <row r="377" spans="1:13">
      <c r="A377" s="268">
        <v>367</v>
      </c>
      <c r="B377" s="277" t="s">
        <v>485</v>
      </c>
      <c r="C377" s="278">
        <v>130.94999999999999</v>
      </c>
      <c r="D377" s="279">
        <v>131.46666666666667</v>
      </c>
      <c r="E377" s="279">
        <v>129.93333333333334</v>
      </c>
      <c r="F377" s="279">
        <v>128.91666666666666</v>
      </c>
      <c r="G377" s="279">
        <v>127.38333333333333</v>
      </c>
      <c r="H377" s="279">
        <v>132.48333333333335</v>
      </c>
      <c r="I377" s="279">
        <v>134.01666666666671</v>
      </c>
      <c r="J377" s="279">
        <v>135.03333333333336</v>
      </c>
      <c r="K377" s="277">
        <v>133</v>
      </c>
      <c r="L377" s="277">
        <v>130.44999999999999</v>
      </c>
      <c r="M377" s="277">
        <v>0.67905000000000004</v>
      </c>
    </row>
    <row r="378" spans="1:13">
      <c r="A378" s="268">
        <v>368</v>
      </c>
      <c r="B378" s="277" t="s">
        <v>491</v>
      </c>
      <c r="C378" s="278">
        <v>829.35</v>
      </c>
      <c r="D378" s="279">
        <v>831.11666666666667</v>
      </c>
      <c r="E378" s="279">
        <v>813.23333333333335</v>
      </c>
      <c r="F378" s="279">
        <v>797.11666666666667</v>
      </c>
      <c r="G378" s="279">
        <v>779.23333333333335</v>
      </c>
      <c r="H378" s="279">
        <v>847.23333333333335</v>
      </c>
      <c r="I378" s="279">
        <v>865.11666666666679</v>
      </c>
      <c r="J378" s="279">
        <v>881.23333333333335</v>
      </c>
      <c r="K378" s="277">
        <v>849</v>
      </c>
      <c r="L378" s="277">
        <v>815</v>
      </c>
      <c r="M378" s="277">
        <v>3.1258900000000001</v>
      </c>
    </row>
    <row r="379" spans="1:13">
      <c r="A379" s="268">
        <v>369</v>
      </c>
      <c r="B379" s="277" t="s">
        <v>165</v>
      </c>
      <c r="C379" s="278">
        <v>178.55</v>
      </c>
      <c r="D379" s="279">
        <v>177.38333333333333</v>
      </c>
      <c r="E379" s="279">
        <v>175.26666666666665</v>
      </c>
      <c r="F379" s="279">
        <v>171.98333333333332</v>
      </c>
      <c r="G379" s="279">
        <v>169.86666666666665</v>
      </c>
      <c r="H379" s="279">
        <v>180.66666666666666</v>
      </c>
      <c r="I379" s="279">
        <v>182.78333333333333</v>
      </c>
      <c r="J379" s="279">
        <v>186.06666666666666</v>
      </c>
      <c r="K379" s="277">
        <v>179.5</v>
      </c>
      <c r="L379" s="277">
        <v>174.1</v>
      </c>
      <c r="M379" s="277">
        <v>70.318479999999994</v>
      </c>
    </row>
    <row r="380" spans="1:13">
      <c r="A380" s="268">
        <v>370</v>
      </c>
      <c r="B380" s="277" t="s">
        <v>492</v>
      </c>
      <c r="C380" s="278">
        <v>58.75</v>
      </c>
      <c r="D380" s="279">
        <v>59.35</v>
      </c>
      <c r="E380" s="279">
        <v>57.95</v>
      </c>
      <c r="F380" s="279">
        <v>57.15</v>
      </c>
      <c r="G380" s="279">
        <v>55.75</v>
      </c>
      <c r="H380" s="279">
        <v>60.150000000000006</v>
      </c>
      <c r="I380" s="279">
        <v>61.55</v>
      </c>
      <c r="J380" s="279">
        <v>62.350000000000009</v>
      </c>
      <c r="K380" s="277">
        <v>60.75</v>
      </c>
      <c r="L380" s="277">
        <v>58.55</v>
      </c>
      <c r="M380" s="277">
        <v>10.341889999999999</v>
      </c>
    </row>
    <row r="381" spans="1:13">
      <c r="A381" s="268">
        <v>371</v>
      </c>
      <c r="B381" s="277" t="s">
        <v>276</v>
      </c>
      <c r="C381" s="278">
        <v>200.4</v>
      </c>
      <c r="D381" s="279">
        <v>199.54999999999998</v>
      </c>
      <c r="E381" s="279">
        <v>195.09999999999997</v>
      </c>
      <c r="F381" s="279">
        <v>189.79999999999998</v>
      </c>
      <c r="G381" s="279">
        <v>185.34999999999997</v>
      </c>
      <c r="H381" s="279">
        <v>204.84999999999997</v>
      </c>
      <c r="I381" s="279">
        <v>209.29999999999995</v>
      </c>
      <c r="J381" s="279">
        <v>214.59999999999997</v>
      </c>
      <c r="K381" s="277">
        <v>204</v>
      </c>
      <c r="L381" s="277">
        <v>194.25</v>
      </c>
      <c r="M381" s="277">
        <v>8.94008</v>
      </c>
    </row>
    <row r="382" spans="1:13">
      <c r="A382" s="268">
        <v>372</v>
      </c>
      <c r="B382" s="277" t="s">
        <v>493</v>
      </c>
      <c r="C382" s="278">
        <v>45.45</v>
      </c>
      <c r="D382" s="279">
        <v>45.4</v>
      </c>
      <c r="E382" s="279">
        <v>44</v>
      </c>
      <c r="F382" s="279">
        <v>42.550000000000004</v>
      </c>
      <c r="G382" s="279">
        <v>41.150000000000006</v>
      </c>
      <c r="H382" s="279">
        <v>46.849999999999994</v>
      </c>
      <c r="I382" s="279">
        <v>48.249999999999986</v>
      </c>
      <c r="J382" s="279">
        <v>49.699999999999989</v>
      </c>
      <c r="K382" s="277">
        <v>46.8</v>
      </c>
      <c r="L382" s="277">
        <v>43.95</v>
      </c>
      <c r="M382" s="277">
        <v>1.5720000000000001</v>
      </c>
    </row>
    <row r="383" spans="1:13">
      <c r="A383" s="268">
        <v>373</v>
      </c>
      <c r="B383" s="277" t="s">
        <v>486</v>
      </c>
      <c r="C383" s="278">
        <v>51.65</v>
      </c>
      <c r="D383" s="279">
        <v>51.733333333333327</v>
      </c>
      <c r="E383" s="279">
        <v>51.266666666666652</v>
      </c>
      <c r="F383" s="279">
        <v>50.883333333333326</v>
      </c>
      <c r="G383" s="279">
        <v>50.41666666666665</v>
      </c>
      <c r="H383" s="279">
        <v>52.116666666666653</v>
      </c>
      <c r="I383" s="279">
        <v>52.583333333333336</v>
      </c>
      <c r="J383" s="279">
        <v>52.966666666666654</v>
      </c>
      <c r="K383" s="277">
        <v>52.2</v>
      </c>
      <c r="L383" s="277">
        <v>51.35</v>
      </c>
      <c r="M383" s="277">
        <v>12.1395</v>
      </c>
    </row>
    <row r="384" spans="1:13">
      <c r="A384" s="268">
        <v>374</v>
      </c>
      <c r="B384" s="277" t="s">
        <v>166</v>
      </c>
      <c r="C384" s="278">
        <v>1088.55</v>
      </c>
      <c r="D384" s="279">
        <v>1087.75</v>
      </c>
      <c r="E384" s="279">
        <v>1073</v>
      </c>
      <c r="F384" s="279">
        <v>1057.45</v>
      </c>
      <c r="G384" s="279">
        <v>1042.7</v>
      </c>
      <c r="H384" s="279">
        <v>1103.3</v>
      </c>
      <c r="I384" s="279">
        <v>1118.05</v>
      </c>
      <c r="J384" s="279">
        <v>1133.5999999999999</v>
      </c>
      <c r="K384" s="277">
        <v>1102.5</v>
      </c>
      <c r="L384" s="277">
        <v>1072.2</v>
      </c>
      <c r="M384" s="277">
        <v>7.8739299999999997</v>
      </c>
    </row>
    <row r="385" spans="1:13">
      <c r="A385" s="268">
        <v>375</v>
      </c>
      <c r="B385" s="277" t="s">
        <v>278</v>
      </c>
      <c r="C385" s="278">
        <v>362.4</v>
      </c>
      <c r="D385" s="279">
        <v>368.83333333333331</v>
      </c>
      <c r="E385" s="279">
        <v>353.21666666666664</v>
      </c>
      <c r="F385" s="279">
        <v>344.0333333333333</v>
      </c>
      <c r="G385" s="279">
        <v>328.41666666666663</v>
      </c>
      <c r="H385" s="279">
        <v>378.01666666666665</v>
      </c>
      <c r="I385" s="279">
        <v>393.63333333333333</v>
      </c>
      <c r="J385" s="279">
        <v>402.81666666666666</v>
      </c>
      <c r="K385" s="277">
        <v>384.45</v>
      </c>
      <c r="L385" s="277">
        <v>359.65</v>
      </c>
      <c r="M385" s="277">
        <v>10.13687</v>
      </c>
    </row>
    <row r="386" spans="1:13">
      <c r="A386" s="268">
        <v>376</v>
      </c>
      <c r="B386" s="277" t="s">
        <v>496</v>
      </c>
      <c r="C386" s="278">
        <v>363.1</v>
      </c>
      <c r="D386" s="279">
        <v>364.08333333333331</v>
      </c>
      <c r="E386" s="279">
        <v>359.51666666666665</v>
      </c>
      <c r="F386" s="279">
        <v>355.93333333333334</v>
      </c>
      <c r="G386" s="279">
        <v>351.36666666666667</v>
      </c>
      <c r="H386" s="279">
        <v>367.66666666666663</v>
      </c>
      <c r="I386" s="279">
        <v>372.23333333333335</v>
      </c>
      <c r="J386" s="279">
        <v>375.81666666666661</v>
      </c>
      <c r="K386" s="277">
        <v>368.65</v>
      </c>
      <c r="L386" s="277">
        <v>360.5</v>
      </c>
      <c r="M386" s="277">
        <v>2.7925900000000001</v>
      </c>
    </row>
    <row r="387" spans="1:13">
      <c r="A387" s="268">
        <v>377</v>
      </c>
      <c r="B387" s="277" t="s">
        <v>498</v>
      </c>
      <c r="C387" s="278">
        <v>91.9</v>
      </c>
      <c r="D387" s="279">
        <v>91.433333333333337</v>
      </c>
      <c r="E387" s="279">
        <v>89.866666666666674</v>
      </c>
      <c r="F387" s="279">
        <v>87.833333333333343</v>
      </c>
      <c r="G387" s="279">
        <v>86.26666666666668</v>
      </c>
      <c r="H387" s="279">
        <v>93.466666666666669</v>
      </c>
      <c r="I387" s="279">
        <v>95.033333333333331</v>
      </c>
      <c r="J387" s="279">
        <v>97.066666666666663</v>
      </c>
      <c r="K387" s="277">
        <v>93</v>
      </c>
      <c r="L387" s="277">
        <v>89.4</v>
      </c>
      <c r="M387" s="277">
        <v>13.612819999999999</v>
      </c>
    </row>
    <row r="388" spans="1:13">
      <c r="A388" s="268">
        <v>378</v>
      </c>
      <c r="B388" s="277" t="s">
        <v>279</v>
      </c>
      <c r="C388" s="278">
        <v>442</v>
      </c>
      <c r="D388" s="279">
        <v>449</v>
      </c>
      <c r="E388" s="279">
        <v>434</v>
      </c>
      <c r="F388" s="279">
        <v>426</v>
      </c>
      <c r="G388" s="279">
        <v>411</v>
      </c>
      <c r="H388" s="279">
        <v>457</v>
      </c>
      <c r="I388" s="279">
        <v>472</v>
      </c>
      <c r="J388" s="279">
        <v>480</v>
      </c>
      <c r="K388" s="277">
        <v>464</v>
      </c>
      <c r="L388" s="277">
        <v>441</v>
      </c>
      <c r="M388" s="277">
        <v>1.61422</v>
      </c>
    </row>
    <row r="389" spans="1:13">
      <c r="A389" s="268">
        <v>379</v>
      </c>
      <c r="B389" s="277" t="s">
        <v>499</v>
      </c>
      <c r="C389" s="278">
        <v>293.7</v>
      </c>
      <c r="D389" s="279">
        <v>293.08333333333331</v>
      </c>
      <c r="E389" s="279">
        <v>284.76666666666665</v>
      </c>
      <c r="F389" s="279">
        <v>275.83333333333331</v>
      </c>
      <c r="G389" s="279">
        <v>267.51666666666665</v>
      </c>
      <c r="H389" s="279">
        <v>302.01666666666665</v>
      </c>
      <c r="I389" s="279">
        <v>310.33333333333337</v>
      </c>
      <c r="J389" s="279">
        <v>319.26666666666665</v>
      </c>
      <c r="K389" s="277">
        <v>301.39999999999998</v>
      </c>
      <c r="L389" s="277">
        <v>284.14999999999998</v>
      </c>
      <c r="M389" s="277">
        <v>8.3667099999999994</v>
      </c>
    </row>
    <row r="390" spans="1:13">
      <c r="A390" s="268">
        <v>380</v>
      </c>
      <c r="B390" s="277" t="s">
        <v>167</v>
      </c>
      <c r="C390" s="278">
        <v>676</v>
      </c>
      <c r="D390" s="279">
        <v>682.19999999999993</v>
      </c>
      <c r="E390" s="279">
        <v>667.94999999999982</v>
      </c>
      <c r="F390" s="279">
        <v>659.89999999999986</v>
      </c>
      <c r="G390" s="279">
        <v>645.64999999999975</v>
      </c>
      <c r="H390" s="279">
        <v>690.24999999999989</v>
      </c>
      <c r="I390" s="279">
        <v>704.50000000000011</v>
      </c>
      <c r="J390" s="279">
        <v>712.55</v>
      </c>
      <c r="K390" s="277">
        <v>696.45</v>
      </c>
      <c r="L390" s="277">
        <v>674.15</v>
      </c>
      <c r="M390" s="277">
        <v>7.9082499999999998</v>
      </c>
    </row>
    <row r="391" spans="1:13">
      <c r="A391" s="268">
        <v>381</v>
      </c>
      <c r="B391" s="277" t="s">
        <v>501</v>
      </c>
      <c r="C391" s="278">
        <v>1126.4000000000001</v>
      </c>
      <c r="D391" s="279">
        <v>1120.8166666666666</v>
      </c>
      <c r="E391" s="279">
        <v>1048.7833333333333</v>
      </c>
      <c r="F391" s="279">
        <v>971.16666666666674</v>
      </c>
      <c r="G391" s="279">
        <v>899.13333333333344</v>
      </c>
      <c r="H391" s="279">
        <v>1198.4333333333332</v>
      </c>
      <c r="I391" s="279">
        <v>1270.4666666666665</v>
      </c>
      <c r="J391" s="279">
        <v>1348.083333333333</v>
      </c>
      <c r="K391" s="277">
        <v>1192.8499999999999</v>
      </c>
      <c r="L391" s="277">
        <v>1043.2</v>
      </c>
      <c r="M391" s="277">
        <v>0.49875999999999998</v>
      </c>
    </row>
    <row r="392" spans="1:13">
      <c r="A392" s="268">
        <v>382</v>
      </c>
      <c r="B392" s="277" t="s">
        <v>502</v>
      </c>
      <c r="C392" s="278">
        <v>236</v>
      </c>
      <c r="D392" s="279">
        <v>236.76666666666665</v>
      </c>
      <c r="E392" s="279">
        <v>232.58333333333331</v>
      </c>
      <c r="F392" s="279">
        <v>229.16666666666666</v>
      </c>
      <c r="G392" s="279">
        <v>224.98333333333332</v>
      </c>
      <c r="H392" s="279">
        <v>240.18333333333331</v>
      </c>
      <c r="I392" s="279">
        <v>244.36666666666665</v>
      </c>
      <c r="J392" s="279">
        <v>247.7833333333333</v>
      </c>
      <c r="K392" s="277">
        <v>240.95</v>
      </c>
      <c r="L392" s="277">
        <v>233.35</v>
      </c>
      <c r="M392" s="277">
        <v>5.4689500000000004</v>
      </c>
    </row>
    <row r="393" spans="1:13">
      <c r="A393" s="268">
        <v>383</v>
      </c>
      <c r="B393" s="277" t="s">
        <v>168</v>
      </c>
      <c r="C393" s="278">
        <v>162.94999999999999</v>
      </c>
      <c r="D393" s="279">
        <v>164.9</v>
      </c>
      <c r="E393" s="279">
        <v>160.25</v>
      </c>
      <c r="F393" s="279">
        <v>157.54999999999998</v>
      </c>
      <c r="G393" s="279">
        <v>152.89999999999998</v>
      </c>
      <c r="H393" s="279">
        <v>167.60000000000002</v>
      </c>
      <c r="I393" s="279">
        <v>172.25000000000006</v>
      </c>
      <c r="J393" s="279">
        <v>174.95000000000005</v>
      </c>
      <c r="K393" s="277">
        <v>169.55</v>
      </c>
      <c r="L393" s="277">
        <v>162.19999999999999</v>
      </c>
      <c r="M393" s="277">
        <v>177.56168</v>
      </c>
    </row>
    <row r="394" spans="1:13">
      <c r="A394" s="268">
        <v>384</v>
      </c>
      <c r="B394" s="277" t="s">
        <v>500</v>
      </c>
      <c r="C394" s="278">
        <v>46.75</v>
      </c>
      <c r="D394" s="279">
        <v>46.70000000000001</v>
      </c>
      <c r="E394" s="279">
        <v>46.250000000000021</v>
      </c>
      <c r="F394" s="279">
        <v>45.750000000000014</v>
      </c>
      <c r="G394" s="279">
        <v>45.300000000000026</v>
      </c>
      <c r="H394" s="279">
        <v>47.200000000000017</v>
      </c>
      <c r="I394" s="279">
        <v>47.650000000000006</v>
      </c>
      <c r="J394" s="279">
        <v>48.150000000000013</v>
      </c>
      <c r="K394" s="277">
        <v>47.15</v>
      </c>
      <c r="L394" s="277">
        <v>46.2</v>
      </c>
      <c r="M394" s="277">
        <v>7.5677899999999996</v>
      </c>
    </row>
    <row r="395" spans="1:13">
      <c r="A395" s="268">
        <v>385</v>
      </c>
      <c r="B395" s="277" t="s">
        <v>169</v>
      </c>
      <c r="C395" s="278">
        <v>100.45</v>
      </c>
      <c r="D395" s="279">
        <v>100.81666666666668</v>
      </c>
      <c r="E395" s="279">
        <v>98.983333333333348</v>
      </c>
      <c r="F395" s="279">
        <v>97.516666666666666</v>
      </c>
      <c r="G395" s="279">
        <v>95.683333333333337</v>
      </c>
      <c r="H395" s="279">
        <v>102.28333333333336</v>
      </c>
      <c r="I395" s="279">
        <v>104.1166666666667</v>
      </c>
      <c r="J395" s="279">
        <v>105.58333333333337</v>
      </c>
      <c r="K395" s="277">
        <v>102.65</v>
      </c>
      <c r="L395" s="277">
        <v>99.35</v>
      </c>
      <c r="M395" s="277">
        <v>52.292850000000001</v>
      </c>
    </row>
    <row r="396" spans="1:13">
      <c r="A396" s="268">
        <v>386</v>
      </c>
      <c r="B396" s="277" t="s">
        <v>503</v>
      </c>
      <c r="C396" s="278">
        <v>88.75</v>
      </c>
      <c r="D396" s="279">
        <v>89.516666666666666</v>
      </c>
      <c r="E396" s="279">
        <v>87.233333333333334</v>
      </c>
      <c r="F396" s="279">
        <v>85.716666666666669</v>
      </c>
      <c r="G396" s="279">
        <v>83.433333333333337</v>
      </c>
      <c r="H396" s="279">
        <v>91.033333333333331</v>
      </c>
      <c r="I396" s="279">
        <v>93.316666666666663</v>
      </c>
      <c r="J396" s="279">
        <v>94.833333333333329</v>
      </c>
      <c r="K396" s="277">
        <v>91.8</v>
      </c>
      <c r="L396" s="277">
        <v>88</v>
      </c>
      <c r="M396" s="277">
        <v>2.3251599999999999</v>
      </c>
    </row>
    <row r="397" spans="1:13">
      <c r="A397" s="268">
        <v>387</v>
      </c>
      <c r="B397" s="277" t="s">
        <v>504</v>
      </c>
      <c r="C397" s="278">
        <v>594.54999999999995</v>
      </c>
      <c r="D397" s="279">
        <v>598.01666666666665</v>
      </c>
      <c r="E397" s="279">
        <v>586.0333333333333</v>
      </c>
      <c r="F397" s="279">
        <v>577.51666666666665</v>
      </c>
      <c r="G397" s="279">
        <v>565.5333333333333</v>
      </c>
      <c r="H397" s="279">
        <v>606.5333333333333</v>
      </c>
      <c r="I397" s="279">
        <v>618.51666666666665</v>
      </c>
      <c r="J397" s="279">
        <v>627.0333333333333</v>
      </c>
      <c r="K397" s="277">
        <v>610</v>
      </c>
      <c r="L397" s="277">
        <v>589.5</v>
      </c>
      <c r="M397" s="277">
        <v>5.4902300000000004</v>
      </c>
    </row>
    <row r="398" spans="1:13">
      <c r="A398" s="268">
        <v>388</v>
      </c>
      <c r="B398" s="277" t="s">
        <v>505</v>
      </c>
      <c r="C398" s="278">
        <v>9.85</v>
      </c>
      <c r="D398" s="279">
        <v>9.5833333333333339</v>
      </c>
      <c r="E398" s="279">
        <v>9.2666666666666675</v>
      </c>
      <c r="F398" s="279">
        <v>8.6833333333333336</v>
      </c>
      <c r="G398" s="279">
        <v>8.3666666666666671</v>
      </c>
      <c r="H398" s="279">
        <v>10.166666666666668</v>
      </c>
      <c r="I398" s="279">
        <v>10.483333333333334</v>
      </c>
      <c r="J398" s="279">
        <v>11.066666666666668</v>
      </c>
      <c r="K398" s="277">
        <v>9.9</v>
      </c>
      <c r="L398" s="277">
        <v>9</v>
      </c>
      <c r="M398" s="277">
        <v>10.863799999999999</v>
      </c>
    </row>
    <row r="399" spans="1:13">
      <c r="A399" s="268">
        <v>389</v>
      </c>
      <c r="B399" s="277" t="s">
        <v>170</v>
      </c>
      <c r="C399" s="278">
        <v>2009</v>
      </c>
      <c r="D399" s="279">
        <v>2023.0333333333335</v>
      </c>
      <c r="E399" s="279">
        <v>1989.0666666666671</v>
      </c>
      <c r="F399" s="279">
        <v>1969.1333333333334</v>
      </c>
      <c r="G399" s="279">
        <v>1935.166666666667</v>
      </c>
      <c r="H399" s="279">
        <v>2042.9666666666672</v>
      </c>
      <c r="I399" s="279">
        <v>2076.9333333333338</v>
      </c>
      <c r="J399" s="279">
        <v>2096.8666666666672</v>
      </c>
      <c r="K399" s="277">
        <v>2057</v>
      </c>
      <c r="L399" s="277">
        <v>2003.1</v>
      </c>
      <c r="M399" s="277">
        <v>215.60137</v>
      </c>
    </row>
    <row r="400" spans="1:13">
      <c r="A400" s="268">
        <v>390</v>
      </c>
      <c r="B400" s="277" t="s">
        <v>506</v>
      </c>
      <c r="C400" s="278">
        <v>29.1</v>
      </c>
      <c r="D400" s="279">
        <v>28.333333333333332</v>
      </c>
      <c r="E400" s="279">
        <v>27.466666666666665</v>
      </c>
      <c r="F400" s="279">
        <v>25.833333333333332</v>
      </c>
      <c r="G400" s="279">
        <v>24.966666666666665</v>
      </c>
      <c r="H400" s="279">
        <v>29.966666666666665</v>
      </c>
      <c r="I400" s="279">
        <v>30.833333333333332</v>
      </c>
      <c r="J400" s="279">
        <v>32.466666666666669</v>
      </c>
      <c r="K400" s="277">
        <v>29.2</v>
      </c>
      <c r="L400" s="277">
        <v>26.7</v>
      </c>
      <c r="M400" s="277">
        <v>51.376010000000001</v>
      </c>
    </row>
    <row r="401" spans="1:13">
      <c r="A401" s="268">
        <v>391</v>
      </c>
      <c r="B401" s="277" t="s">
        <v>519</v>
      </c>
      <c r="C401" s="278">
        <v>9.15</v>
      </c>
      <c r="D401" s="279">
        <v>9.0666666666666682</v>
      </c>
      <c r="E401" s="279">
        <v>8.9833333333333361</v>
      </c>
      <c r="F401" s="279">
        <v>8.8166666666666682</v>
      </c>
      <c r="G401" s="279">
        <v>8.7333333333333361</v>
      </c>
      <c r="H401" s="279">
        <v>9.2333333333333361</v>
      </c>
      <c r="I401" s="279">
        <v>9.3166666666666682</v>
      </c>
      <c r="J401" s="279">
        <v>9.4833333333333361</v>
      </c>
      <c r="K401" s="277">
        <v>9.15</v>
      </c>
      <c r="L401" s="277">
        <v>8.9</v>
      </c>
      <c r="M401" s="277">
        <v>15.13321</v>
      </c>
    </row>
    <row r="402" spans="1:13">
      <c r="A402" s="268">
        <v>392</v>
      </c>
      <c r="B402" s="277" t="s">
        <v>508</v>
      </c>
      <c r="C402" s="278">
        <v>149.5</v>
      </c>
      <c r="D402" s="279">
        <v>147.08333333333334</v>
      </c>
      <c r="E402" s="279">
        <v>142.41666666666669</v>
      </c>
      <c r="F402" s="279">
        <v>135.33333333333334</v>
      </c>
      <c r="G402" s="279">
        <v>130.66666666666669</v>
      </c>
      <c r="H402" s="279">
        <v>154.16666666666669</v>
      </c>
      <c r="I402" s="279">
        <v>158.83333333333337</v>
      </c>
      <c r="J402" s="279">
        <v>165.91666666666669</v>
      </c>
      <c r="K402" s="277">
        <v>151.75</v>
      </c>
      <c r="L402" s="277">
        <v>140</v>
      </c>
      <c r="M402" s="277">
        <v>4.4676600000000004</v>
      </c>
    </row>
    <row r="403" spans="1:13">
      <c r="A403" s="268">
        <v>393</v>
      </c>
      <c r="B403" s="277" t="s">
        <v>2316</v>
      </c>
      <c r="C403" s="278">
        <v>93.8</v>
      </c>
      <c r="D403" s="279">
        <v>93.966666666666654</v>
      </c>
      <c r="E403" s="279">
        <v>90.933333333333309</v>
      </c>
      <c r="F403" s="279">
        <v>88.066666666666649</v>
      </c>
      <c r="G403" s="279">
        <v>85.033333333333303</v>
      </c>
      <c r="H403" s="279">
        <v>96.833333333333314</v>
      </c>
      <c r="I403" s="279">
        <v>99.866666666666646</v>
      </c>
      <c r="J403" s="279">
        <v>102.73333333333332</v>
      </c>
      <c r="K403" s="277">
        <v>97</v>
      </c>
      <c r="L403" s="277">
        <v>91.1</v>
      </c>
      <c r="M403" s="277">
        <v>3.6255799999999998</v>
      </c>
    </row>
    <row r="404" spans="1:13">
      <c r="A404" s="268">
        <v>394</v>
      </c>
      <c r="B404" s="277" t="s">
        <v>495</v>
      </c>
      <c r="C404" s="278">
        <v>237.2</v>
      </c>
      <c r="D404" s="279">
        <v>238.04999999999998</v>
      </c>
      <c r="E404" s="279">
        <v>235.54999999999995</v>
      </c>
      <c r="F404" s="279">
        <v>233.89999999999998</v>
      </c>
      <c r="G404" s="279">
        <v>231.39999999999995</v>
      </c>
      <c r="H404" s="279">
        <v>239.69999999999996</v>
      </c>
      <c r="I404" s="279">
        <v>242.20000000000002</v>
      </c>
      <c r="J404" s="279">
        <v>243.84999999999997</v>
      </c>
      <c r="K404" s="277">
        <v>240.55</v>
      </c>
      <c r="L404" s="277">
        <v>236.4</v>
      </c>
      <c r="M404" s="277">
        <v>2.6212200000000001</v>
      </c>
    </row>
    <row r="405" spans="1:13">
      <c r="A405" s="268">
        <v>395</v>
      </c>
      <c r="B405" s="277" t="s">
        <v>507</v>
      </c>
      <c r="C405" s="278">
        <v>3.45</v>
      </c>
      <c r="D405" s="279">
        <v>3.4</v>
      </c>
      <c r="E405" s="279">
        <v>3.3499999999999996</v>
      </c>
      <c r="F405" s="279">
        <v>3.2499999999999996</v>
      </c>
      <c r="G405" s="279">
        <v>3.1999999999999993</v>
      </c>
      <c r="H405" s="279">
        <v>3.5</v>
      </c>
      <c r="I405" s="279">
        <v>3.55</v>
      </c>
      <c r="J405" s="279">
        <v>3.6500000000000004</v>
      </c>
      <c r="K405" s="277">
        <v>3.45</v>
      </c>
      <c r="L405" s="277">
        <v>3.3</v>
      </c>
      <c r="M405" s="277">
        <v>328.28800999999999</v>
      </c>
    </row>
    <row r="406" spans="1:13">
      <c r="A406" s="268">
        <v>396</v>
      </c>
      <c r="B406" s="277" t="s">
        <v>497</v>
      </c>
      <c r="C406" s="278">
        <v>19.149999999999999</v>
      </c>
      <c r="D406" s="279">
        <v>19.216666666666665</v>
      </c>
      <c r="E406" s="279">
        <v>18.983333333333331</v>
      </c>
      <c r="F406" s="279">
        <v>18.816666666666666</v>
      </c>
      <c r="G406" s="279">
        <v>18.583333333333332</v>
      </c>
      <c r="H406" s="279">
        <v>19.383333333333329</v>
      </c>
      <c r="I406" s="279">
        <v>19.616666666666664</v>
      </c>
      <c r="J406" s="279">
        <v>19.783333333333328</v>
      </c>
      <c r="K406" s="277">
        <v>19.45</v>
      </c>
      <c r="L406" s="277">
        <v>19.05</v>
      </c>
      <c r="M406" s="277">
        <v>29.68581</v>
      </c>
    </row>
    <row r="407" spans="1:13">
      <c r="A407" s="268">
        <v>397</v>
      </c>
      <c r="B407" s="277" t="s">
        <v>512</v>
      </c>
      <c r="C407" s="278">
        <v>43.2</v>
      </c>
      <c r="D407" s="279">
        <v>42.733333333333327</v>
      </c>
      <c r="E407" s="279">
        <v>41.716666666666654</v>
      </c>
      <c r="F407" s="279">
        <v>40.233333333333327</v>
      </c>
      <c r="G407" s="279">
        <v>39.216666666666654</v>
      </c>
      <c r="H407" s="279">
        <v>44.216666666666654</v>
      </c>
      <c r="I407" s="279">
        <v>45.23333333333332</v>
      </c>
      <c r="J407" s="279">
        <v>46.716666666666654</v>
      </c>
      <c r="K407" s="277">
        <v>43.75</v>
      </c>
      <c r="L407" s="277">
        <v>41.25</v>
      </c>
      <c r="M407" s="277">
        <v>3.3401399999999999</v>
      </c>
    </row>
    <row r="408" spans="1:13">
      <c r="A408" s="268">
        <v>398</v>
      </c>
      <c r="B408" s="277" t="s">
        <v>171</v>
      </c>
      <c r="C408" s="278">
        <v>34.35</v>
      </c>
      <c r="D408" s="279">
        <v>34.233333333333327</v>
      </c>
      <c r="E408" s="279">
        <v>33.716666666666654</v>
      </c>
      <c r="F408" s="279">
        <v>33.083333333333329</v>
      </c>
      <c r="G408" s="279">
        <v>32.566666666666656</v>
      </c>
      <c r="H408" s="279">
        <v>34.866666666666653</v>
      </c>
      <c r="I408" s="279">
        <v>35.383333333333319</v>
      </c>
      <c r="J408" s="279">
        <v>36.016666666666652</v>
      </c>
      <c r="K408" s="277">
        <v>34.75</v>
      </c>
      <c r="L408" s="277">
        <v>33.6</v>
      </c>
      <c r="M408" s="277">
        <v>291.60597000000001</v>
      </c>
    </row>
    <row r="409" spans="1:13">
      <c r="A409" s="268">
        <v>399</v>
      </c>
      <c r="B409" s="277" t="s">
        <v>513</v>
      </c>
      <c r="C409" s="278">
        <v>8298.35</v>
      </c>
      <c r="D409" s="279">
        <v>8190.7833333333328</v>
      </c>
      <c r="E409" s="279">
        <v>7956.5666666666657</v>
      </c>
      <c r="F409" s="279">
        <v>7614.7833333333328</v>
      </c>
      <c r="G409" s="279">
        <v>7380.5666666666657</v>
      </c>
      <c r="H409" s="279">
        <v>8532.5666666666657</v>
      </c>
      <c r="I409" s="279">
        <v>8766.7833333333328</v>
      </c>
      <c r="J409" s="279">
        <v>9108.5666666666657</v>
      </c>
      <c r="K409" s="277">
        <v>8425</v>
      </c>
      <c r="L409" s="277">
        <v>7849</v>
      </c>
      <c r="M409" s="277">
        <v>0.93488000000000004</v>
      </c>
    </row>
    <row r="410" spans="1:13">
      <c r="A410" s="268">
        <v>400</v>
      </c>
      <c r="B410" s="277" t="s">
        <v>280</v>
      </c>
      <c r="C410" s="278">
        <v>875.1</v>
      </c>
      <c r="D410" s="279">
        <v>886.23333333333323</v>
      </c>
      <c r="E410" s="279">
        <v>861.46666666666647</v>
      </c>
      <c r="F410" s="279">
        <v>847.83333333333326</v>
      </c>
      <c r="G410" s="279">
        <v>823.06666666666649</v>
      </c>
      <c r="H410" s="279">
        <v>899.86666666666645</v>
      </c>
      <c r="I410" s="279">
        <v>924.6333333333331</v>
      </c>
      <c r="J410" s="279">
        <v>938.26666666666642</v>
      </c>
      <c r="K410" s="277">
        <v>911</v>
      </c>
      <c r="L410" s="277">
        <v>872.6</v>
      </c>
      <c r="M410" s="277">
        <v>12.91032</v>
      </c>
    </row>
    <row r="411" spans="1:13">
      <c r="A411" s="268">
        <v>401</v>
      </c>
      <c r="B411" s="277" t="s">
        <v>172</v>
      </c>
      <c r="C411" s="278">
        <v>192.25</v>
      </c>
      <c r="D411" s="279">
        <v>192.30000000000004</v>
      </c>
      <c r="E411" s="279">
        <v>190.00000000000009</v>
      </c>
      <c r="F411" s="279">
        <v>187.75000000000006</v>
      </c>
      <c r="G411" s="279">
        <v>185.4500000000001</v>
      </c>
      <c r="H411" s="279">
        <v>194.55000000000007</v>
      </c>
      <c r="I411" s="279">
        <v>196.85000000000002</v>
      </c>
      <c r="J411" s="279">
        <v>199.10000000000005</v>
      </c>
      <c r="K411" s="277">
        <v>194.6</v>
      </c>
      <c r="L411" s="277">
        <v>190.05</v>
      </c>
      <c r="M411" s="277">
        <v>724.57669999999996</v>
      </c>
    </row>
    <row r="412" spans="1:13">
      <c r="A412" s="268">
        <v>402</v>
      </c>
      <c r="B412" s="277" t="s">
        <v>514</v>
      </c>
      <c r="C412" s="278">
        <v>3562.55</v>
      </c>
      <c r="D412" s="279">
        <v>3579.1</v>
      </c>
      <c r="E412" s="279">
        <v>3525.45</v>
      </c>
      <c r="F412" s="279">
        <v>3488.35</v>
      </c>
      <c r="G412" s="279">
        <v>3434.7</v>
      </c>
      <c r="H412" s="279">
        <v>3616.2</v>
      </c>
      <c r="I412" s="279">
        <v>3669.8500000000004</v>
      </c>
      <c r="J412" s="279">
        <v>3706.95</v>
      </c>
      <c r="K412" s="277">
        <v>3632.75</v>
      </c>
      <c r="L412" s="277">
        <v>3542</v>
      </c>
      <c r="M412" s="277">
        <v>7.2359999999999994E-2</v>
      </c>
    </row>
    <row r="413" spans="1:13">
      <c r="A413" s="268">
        <v>403</v>
      </c>
      <c r="B413" s="277" t="s">
        <v>516</v>
      </c>
      <c r="C413" s="278">
        <v>1405.3</v>
      </c>
      <c r="D413" s="279">
        <v>1403.0166666666667</v>
      </c>
      <c r="E413" s="279">
        <v>1381.0333333333333</v>
      </c>
      <c r="F413" s="279">
        <v>1356.7666666666667</v>
      </c>
      <c r="G413" s="279">
        <v>1334.7833333333333</v>
      </c>
      <c r="H413" s="279">
        <v>1427.2833333333333</v>
      </c>
      <c r="I413" s="279">
        <v>1449.2666666666664</v>
      </c>
      <c r="J413" s="279">
        <v>1473.5333333333333</v>
      </c>
      <c r="K413" s="277">
        <v>1425</v>
      </c>
      <c r="L413" s="277">
        <v>1378.75</v>
      </c>
      <c r="M413" s="277">
        <v>6.5379999999999994E-2</v>
      </c>
    </row>
    <row r="414" spans="1:13">
      <c r="A414" s="268">
        <v>404</v>
      </c>
      <c r="B414" s="277" t="s">
        <v>517</v>
      </c>
      <c r="C414" s="278">
        <v>592.15</v>
      </c>
      <c r="D414" s="279">
        <v>584.0333333333333</v>
      </c>
      <c r="E414" s="279">
        <v>568.11666666666656</v>
      </c>
      <c r="F414" s="279">
        <v>544.08333333333326</v>
      </c>
      <c r="G414" s="279">
        <v>528.16666666666652</v>
      </c>
      <c r="H414" s="279">
        <v>608.06666666666661</v>
      </c>
      <c r="I414" s="279">
        <v>623.98333333333335</v>
      </c>
      <c r="J414" s="279">
        <v>648.01666666666665</v>
      </c>
      <c r="K414" s="277">
        <v>599.95000000000005</v>
      </c>
      <c r="L414" s="277">
        <v>560</v>
      </c>
      <c r="M414" s="277">
        <v>7.0583799999999997</v>
      </c>
    </row>
    <row r="415" spans="1:13">
      <c r="A415" s="268">
        <v>405</v>
      </c>
      <c r="B415" s="277" t="s">
        <v>509</v>
      </c>
      <c r="C415" s="278">
        <v>72.75</v>
      </c>
      <c r="D415" s="279">
        <v>72.466666666666654</v>
      </c>
      <c r="E415" s="279">
        <v>71.333333333333314</v>
      </c>
      <c r="F415" s="279">
        <v>69.916666666666657</v>
      </c>
      <c r="G415" s="279">
        <v>68.783333333333317</v>
      </c>
      <c r="H415" s="279">
        <v>73.883333333333312</v>
      </c>
      <c r="I415" s="279">
        <v>75.016666666666666</v>
      </c>
      <c r="J415" s="279">
        <v>76.433333333333309</v>
      </c>
      <c r="K415" s="277">
        <v>73.599999999999994</v>
      </c>
      <c r="L415" s="277">
        <v>71.05</v>
      </c>
      <c r="M415" s="277">
        <v>5.8348599999999999</v>
      </c>
    </row>
    <row r="416" spans="1:13">
      <c r="A416" s="268">
        <v>406</v>
      </c>
      <c r="B416" s="277" t="s">
        <v>518</v>
      </c>
      <c r="C416" s="278">
        <v>153.94999999999999</v>
      </c>
      <c r="D416" s="279">
        <v>155.28333333333333</v>
      </c>
      <c r="E416" s="279">
        <v>152.16666666666666</v>
      </c>
      <c r="F416" s="279">
        <v>150.38333333333333</v>
      </c>
      <c r="G416" s="279">
        <v>147.26666666666665</v>
      </c>
      <c r="H416" s="279">
        <v>157.06666666666666</v>
      </c>
      <c r="I416" s="279">
        <v>160.18333333333334</v>
      </c>
      <c r="J416" s="279">
        <v>161.96666666666667</v>
      </c>
      <c r="K416" s="277">
        <v>158.4</v>
      </c>
      <c r="L416" s="277">
        <v>153.5</v>
      </c>
      <c r="M416" s="277">
        <v>0.70020000000000004</v>
      </c>
    </row>
    <row r="417" spans="1:13">
      <c r="A417" s="268">
        <v>407</v>
      </c>
      <c r="B417" s="277" t="s">
        <v>173</v>
      </c>
      <c r="C417" s="278">
        <v>21747.25</v>
      </c>
      <c r="D417" s="279">
        <v>21700.433333333334</v>
      </c>
      <c r="E417" s="279">
        <v>21536.816666666669</v>
      </c>
      <c r="F417" s="279">
        <v>21326.383333333335</v>
      </c>
      <c r="G417" s="279">
        <v>21162.76666666667</v>
      </c>
      <c r="H417" s="279">
        <v>21910.866666666669</v>
      </c>
      <c r="I417" s="279">
        <v>22074.483333333337</v>
      </c>
      <c r="J417" s="279">
        <v>22284.916666666668</v>
      </c>
      <c r="K417" s="277">
        <v>21864.05</v>
      </c>
      <c r="L417" s="277">
        <v>21490</v>
      </c>
      <c r="M417" s="277">
        <v>0.29526999999999998</v>
      </c>
    </row>
    <row r="418" spans="1:13">
      <c r="A418" s="268">
        <v>408</v>
      </c>
      <c r="B418" s="277" t="s">
        <v>520</v>
      </c>
      <c r="C418" s="278">
        <v>660.45</v>
      </c>
      <c r="D418" s="279">
        <v>660.69999999999993</v>
      </c>
      <c r="E418" s="279">
        <v>656.39999999999986</v>
      </c>
      <c r="F418" s="279">
        <v>652.34999999999991</v>
      </c>
      <c r="G418" s="279">
        <v>648.04999999999984</v>
      </c>
      <c r="H418" s="279">
        <v>664.74999999999989</v>
      </c>
      <c r="I418" s="279">
        <v>669.04999999999984</v>
      </c>
      <c r="J418" s="279">
        <v>673.09999999999991</v>
      </c>
      <c r="K418" s="277">
        <v>665</v>
      </c>
      <c r="L418" s="277">
        <v>656.65</v>
      </c>
      <c r="M418" s="277">
        <v>0.17849000000000001</v>
      </c>
    </row>
    <row r="419" spans="1:13">
      <c r="A419" s="268">
        <v>409</v>
      </c>
      <c r="B419" s="277" t="s">
        <v>174</v>
      </c>
      <c r="C419" s="278">
        <v>1149.6500000000001</v>
      </c>
      <c r="D419" s="279">
        <v>1156.4166666666667</v>
      </c>
      <c r="E419" s="279">
        <v>1139.2333333333336</v>
      </c>
      <c r="F419" s="279">
        <v>1128.8166666666668</v>
      </c>
      <c r="G419" s="279">
        <v>1111.6333333333337</v>
      </c>
      <c r="H419" s="279">
        <v>1166.8333333333335</v>
      </c>
      <c r="I419" s="279">
        <v>1184.0166666666664</v>
      </c>
      <c r="J419" s="279">
        <v>1194.4333333333334</v>
      </c>
      <c r="K419" s="277">
        <v>1173.5999999999999</v>
      </c>
      <c r="L419" s="277">
        <v>1146</v>
      </c>
      <c r="M419" s="277">
        <v>6.2571000000000003</v>
      </c>
    </row>
    <row r="420" spans="1:13">
      <c r="A420" s="268">
        <v>410</v>
      </c>
      <c r="B420" s="277" t="s">
        <v>515</v>
      </c>
      <c r="C420" s="278">
        <v>362.8</v>
      </c>
      <c r="D420" s="279">
        <v>363.08333333333331</v>
      </c>
      <c r="E420" s="279">
        <v>356.16666666666663</v>
      </c>
      <c r="F420" s="279">
        <v>349.5333333333333</v>
      </c>
      <c r="G420" s="279">
        <v>342.61666666666662</v>
      </c>
      <c r="H420" s="279">
        <v>369.71666666666664</v>
      </c>
      <c r="I420" s="279">
        <v>376.63333333333327</v>
      </c>
      <c r="J420" s="279">
        <v>383.26666666666665</v>
      </c>
      <c r="K420" s="277">
        <v>370</v>
      </c>
      <c r="L420" s="277">
        <v>356.45</v>
      </c>
      <c r="M420" s="277">
        <v>0.98092000000000001</v>
      </c>
    </row>
    <row r="421" spans="1:13">
      <c r="A421" s="268">
        <v>411</v>
      </c>
      <c r="B421" s="277" t="s">
        <v>510</v>
      </c>
      <c r="C421" s="278">
        <v>22.1</v>
      </c>
      <c r="D421" s="279">
        <v>22.116666666666664</v>
      </c>
      <c r="E421" s="279">
        <v>22.033333333333328</v>
      </c>
      <c r="F421" s="279">
        <v>21.966666666666665</v>
      </c>
      <c r="G421" s="279">
        <v>21.883333333333329</v>
      </c>
      <c r="H421" s="279">
        <v>22.183333333333326</v>
      </c>
      <c r="I421" s="279">
        <v>22.266666666666662</v>
      </c>
      <c r="J421" s="279">
        <v>22.333333333333325</v>
      </c>
      <c r="K421" s="277">
        <v>22.2</v>
      </c>
      <c r="L421" s="277">
        <v>22.05</v>
      </c>
      <c r="M421" s="277">
        <v>4.1045400000000001</v>
      </c>
    </row>
    <row r="422" spans="1:13">
      <c r="A422" s="268">
        <v>412</v>
      </c>
      <c r="B422" s="277" t="s">
        <v>511</v>
      </c>
      <c r="C422" s="278">
        <v>1473.15</v>
      </c>
      <c r="D422" s="279">
        <v>1474.0333333333335</v>
      </c>
      <c r="E422" s="279">
        <v>1460.7666666666671</v>
      </c>
      <c r="F422" s="279">
        <v>1448.3833333333337</v>
      </c>
      <c r="G422" s="279">
        <v>1435.1166666666672</v>
      </c>
      <c r="H422" s="279">
        <v>1486.416666666667</v>
      </c>
      <c r="I422" s="279">
        <v>1499.6833333333334</v>
      </c>
      <c r="J422" s="279">
        <v>1512.0666666666668</v>
      </c>
      <c r="K422" s="277">
        <v>1487.3</v>
      </c>
      <c r="L422" s="277">
        <v>1461.65</v>
      </c>
      <c r="M422" s="277">
        <v>0.11128</v>
      </c>
    </row>
    <row r="423" spans="1:13">
      <c r="A423" s="268">
        <v>413</v>
      </c>
      <c r="B423" s="277" t="s">
        <v>521</v>
      </c>
      <c r="C423" s="278">
        <v>210.65</v>
      </c>
      <c r="D423" s="279">
        <v>213.35</v>
      </c>
      <c r="E423" s="279">
        <v>207.29999999999998</v>
      </c>
      <c r="F423" s="279">
        <v>203.95</v>
      </c>
      <c r="G423" s="279">
        <v>197.89999999999998</v>
      </c>
      <c r="H423" s="279">
        <v>216.7</v>
      </c>
      <c r="I423" s="279">
        <v>222.75</v>
      </c>
      <c r="J423" s="279">
        <v>226.1</v>
      </c>
      <c r="K423" s="277">
        <v>219.4</v>
      </c>
      <c r="L423" s="277">
        <v>210</v>
      </c>
      <c r="M423" s="277">
        <v>2.05796</v>
      </c>
    </row>
    <row r="424" spans="1:13">
      <c r="A424" s="268">
        <v>414</v>
      </c>
      <c r="B424" s="277" t="s">
        <v>522</v>
      </c>
      <c r="C424" s="278">
        <v>983.6</v>
      </c>
      <c r="D424" s="279">
        <v>991.5333333333333</v>
      </c>
      <c r="E424" s="279">
        <v>968.06666666666661</v>
      </c>
      <c r="F424" s="279">
        <v>952.5333333333333</v>
      </c>
      <c r="G424" s="279">
        <v>929.06666666666661</v>
      </c>
      <c r="H424" s="279">
        <v>1007.0666666666666</v>
      </c>
      <c r="I424" s="279">
        <v>1030.5333333333333</v>
      </c>
      <c r="J424" s="279">
        <v>1046.0666666666666</v>
      </c>
      <c r="K424" s="277">
        <v>1015</v>
      </c>
      <c r="L424" s="277">
        <v>976</v>
      </c>
      <c r="M424" s="277">
        <v>1.1673199999999999</v>
      </c>
    </row>
    <row r="425" spans="1:13">
      <c r="A425" s="268">
        <v>415</v>
      </c>
      <c r="B425" s="277" t="s">
        <v>523</v>
      </c>
      <c r="C425" s="278">
        <v>269.14999999999998</v>
      </c>
      <c r="D425" s="279">
        <v>269.3</v>
      </c>
      <c r="E425" s="279">
        <v>263.85000000000002</v>
      </c>
      <c r="F425" s="279">
        <v>258.55</v>
      </c>
      <c r="G425" s="279">
        <v>253.10000000000002</v>
      </c>
      <c r="H425" s="279">
        <v>274.60000000000002</v>
      </c>
      <c r="I425" s="279">
        <v>280.04999999999995</v>
      </c>
      <c r="J425" s="279">
        <v>285.35000000000002</v>
      </c>
      <c r="K425" s="277">
        <v>274.75</v>
      </c>
      <c r="L425" s="277">
        <v>264</v>
      </c>
      <c r="M425" s="277">
        <v>5.3170500000000001</v>
      </c>
    </row>
    <row r="426" spans="1:13">
      <c r="A426" s="268">
        <v>416</v>
      </c>
      <c r="B426" s="277" t="s">
        <v>524</v>
      </c>
      <c r="C426" s="278">
        <v>6.75</v>
      </c>
      <c r="D426" s="279">
        <v>6.8</v>
      </c>
      <c r="E426" s="279">
        <v>6.6999999999999993</v>
      </c>
      <c r="F426" s="279">
        <v>6.6499999999999995</v>
      </c>
      <c r="G426" s="279">
        <v>6.5499999999999989</v>
      </c>
      <c r="H426" s="279">
        <v>6.85</v>
      </c>
      <c r="I426" s="279">
        <v>6.9499999999999993</v>
      </c>
      <c r="J426" s="279">
        <v>7</v>
      </c>
      <c r="K426" s="277">
        <v>6.9</v>
      </c>
      <c r="L426" s="277">
        <v>6.75</v>
      </c>
      <c r="M426" s="277">
        <v>102.49138000000001</v>
      </c>
    </row>
    <row r="427" spans="1:13">
      <c r="A427" s="268">
        <v>417</v>
      </c>
      <c r="B427" s="277" t="s">
        <v>2517</v>
      </c>
      <c r="C427" s="278">
        <v>622.45000000000005</v>
      </c>
      <c r="D427" s="279">
        <v>622.6</v>
      </c>
      <c r="E427" s="279">
        <v>614.85</v>
      </c>
      <c r="F427" s="279">
        <v>607.25</v>
      </c>
      <c r="G427" s="279">
        <v>599.5</v>
      </c>
      <c r="H427" s="279">
        <v>630.20000000000005</v>
      </c>
      <c r="I427" s="279">
        <v>637.95000000000005</v>
      </c>
      <c r="J427" s="279">
        <v>645.55000000000007</v>
      </c>
      <c r="K427" s="277">
        <v>630.35</v>
      </c>
      <c r="L427" s="277">
        <v>615</v>
      </c>
      <c r="M427" s="277">
        <v>0.22724</v>
      </c>
    </row>
    <row r="428" spans="1:13">
      <c r="A428" s="268">
        <v>418</v>
      </c>
      <c r="B428" s="277" t="s">
        <v>527</v>
      </c>
      <c r="C428" s="278">
        <v>178.5</v>
      </c>
      <c r="D428" s="279">
        <v>177.96666666666667</v>
      </c>
      <c r="E428" s="279">
        <v>173.93333333333334</v>
      </c>
      <c r="F428" s="279">
        <v>169.36666666666667</v>
      </c>
      <c r="G428" s="279">
        <v>165.33333333333334</v>
      </c>
      <c r="H428" s="279">
        <v>182.53333333333333</v>
      </c>
      <c r="I428" s="279">
        <v>186.56666666666669</v>
      </c>
      <c r="J428" s="279">
        <v>191.13333333333333</v>
      </c>
      <c r="K428" s="277">
        <v>182</v>
      </c>
      <c r="L428" s="277">
        <v>173.4</v>
      </c>
      <c r="M428" s="277">
        <v>20.207979999999999</v>
      </c>
    </row>
    <row r="429" spans="1:13">
      <c r="A429" s="268">
        <v>419</v>
      </c>
      <c r="B429" s="277" t="s">
        <v>2526</v>
      </c>
      <c r="C429" s="278">
        <v>46.1</v>
      </c>
      <c r="D429" s="279">
        <v>46.5</v>
      </c>
      <c r="E429" s="279">
        <v>45.6</v>
      </c>
      <c r="F429" s="279">
        <v>45.1</v>
      </c>
      <c r="G429" s="279">
        <v>44.2</v>
      </c>
      <c r="H429" s="279">
        <v>47</v>
      </c>
      <c r="I429" s="279">
        <v>47.900000000000006</v>
      </c>
      <c r="J429" s="279">
        <v>48.4</v>
      </c>
      <c r="K429" s="277">
        <v>47.4</v>
      </c>
      <c r="L429" s="277">
        <v>46</v>
      </c>
      <c r="M429" s="277">
        <v>12.09376</v>
      </c>
    </row>
    <row r="430" spans="1:13">
      <c r="A430" s="268">
        <v>420</v>
      </c>
      <c r="B430" s="277" t="s">
        <v>175</v>
      </c>
      <c r="C430" s="278">
        <v>3833.4</v>
      </c>
      <c r="D430" s="279">
        <v>3832.4</v>
      </c>
      <c r="E430" s="279">
        <v>3786</v>
      </c>
      <c r="F430" s="279">
        <v>3738.6</v>
      </c>
      <c r="G430" s="279">
        <v>3692.2</v>
      </c>
      <c r="H430" s="279">
        <v>3879.8</v>
      </c>
      <c r="I430" s="279">
        <v>3926.2000000000007</v>
      </c>
      <c r="J430" s="279">
        <v>3973.6000000000004</v>
      </c>
      <c r="K430" s="277">
        <v>3878.8</v>
      </c>
      <c r="L430" s="277">
        <v>3785</v>
      </c>
      <c r="M430" s="277">
        <v>2.2866</v>
      </c>
    </row>
    <row r="431" spans="1:13">
      <c r="A431" s="268">
        <v>421</v>
      </c>
      <c r="B431" s="277" t="s">
        <v>176</v>
      </c>
      <c r="C431" s="278">
        <v>671</v>
      </c>
      <c r="D431" s="279">
        <v>681.33333333333337</v>
      </c>
      <c r="E431" s="279">
        <v>658.16666666666674</v>
      </c>
      <c r="F431" s="279">
        <v>645.33333333333337</v>
      </c>
      <c r="G431" s="279">
        <v>622.16666666666674</v>
      </c>
      <c r="H431" s="279">
        <v>694.16666666666674</v>
      </c>
      <c r="I431" s="279">
        <v>717.33333333333348</v>
      </c>
      <c r="J431" s="279">
        <v>730.16666666666674</v>
      </c>
      <c r="K431" s="277">
        <v>704.5</v>
      </c>
      <c r="L431" s="277">
        <v>668.5</v>
      </c>
      <c r="M431" s="277">
        <v>31.998570000000001</v>
      </c>
    </row>
    <row r="432" spans="1:13">
      <c r="A432" s="268">
        <v>422</v>
      </c>
      <c r="B432" s="277" t="s">
        <v>177</v>
      </c>
      <c r="C432" s="286">
        <v>455.8</v>
      </c>
      <c r="D432" s="287">
        <v>452.40000000000003</v>
      </c>
      <c r="E432" s="287">
        <v>440.40000000000009</v>
      </c>
      <c r="F432" s="287">
        <v>425.00000000000006</v>
      </c>
      <c r="G432" s="287">
        <v>413.00000000000011</v>
      </c>
      <c r="H432" s="287">
        <v>467.80000000000007</v>
      </c>
      <c r="I432" s="287">
        <v>479.79999999999995</v>
      </c>
      <c r="J432" s="287">
        <v>495.20000000000005</v>
      </c>
      <c r="K432" s="288">
        <v>464.4</v>
      </c>
      <c r="L432" s="288">
        <v>437</v>
      </c>
      <c r="M432" s="288">
        <v>21.506340000000002</v>
      </c>
    </row>
    <row r="433" spans="1:13">
      <c r="A433" s="268">
        <v>423</v>
      </c>
      <c r="B433" s="277" t="s">
        <v>525</v>
      </c>
      <c r="C433" s="277">
        <v>88.7</v>
      </c>
      <c r="D433" s="279">
        <v>89.633333333333326</v>
      </c>
      <c r="E433" s="279">
        <v>87.266666666666652</v>
      </c>
      <c r="F433" s="279">
        <v>85.833333333333329</v>
      </c>
      <c r="G433" s="279">
        <v>83.466666666666654</v>
      </c>
      <c r="H433" s="279">
        <v>91.066666666666649</v>
      </c>
      <c r="I433" s="279">
        <v>93.433333333333323</v>
      </c>
      <c r="J433" s="279">
        <v>94.866666666666646</v>
      </c>
      <c r="K433" s="277">
        <v>92</v>
      </c>
      <c r="L433" s="277">
        <v>88.2</v>
      </c>
      <c r="M433" s="277">
        <v>2.2741799999999999</v>
      </c>
    </row>
    <row r="434" spans="1:13">
      <c r="A434" s="268">
        <v>424</v>
      </c>
      <c r="B434" s="277" t="s">
        <v>281</v>
      </c>
      <c r="C434" s="277">
        <v>116.3</v>
      </c>
      <c r="D434" s="279">
        <v>117.86666666666667</v>
      </c>
      <c r="E434" s="279">
        <v>113.93333333333335</v>
      </c>
      <c r="F434" s="279">
        <v>111.56666666666668</v>
      </c>
      <c r="G434" s="279">
        <v>107.63333333333335</v>
      </c>
      <c r="H434" s="279">
        <v>120.23333333333335</v>
      </c>
      <c r="I434" s="279">
        <v>124.16666666666669</v>
      </c>
      <c r="J434" s="279">
        <v>126.53333333333335</v>
      </c>
      <c r="K434" s="277">
        <v>121.8</v>
      </c>
      <c r="L434" s="277">
        <v>115.5</v>
      </c>
      <c r="M434" s="277">
        <v>14.95415</v>
      </c>
    </row>
    <row r="435" spans="1:13">
      <c r="A435" s="268">
        <v>425</v>
      </c>
      <c r="B435" s="277" t="s">
        <v>526</v>
      </c>
      <c r="C435" s="277">
        <v>418.4</v>
      </c>
      <c r="D435" s="279">
        <v>419.16666666666669</v>
      </c>
      <c r="E435" s="279">
        <v>410.33333333333337</v>
      </c>
      <c r="F435" s="279">
        <v>402.26666666666671</v>
      </c>
      <c r="G435" s="279">
        <v>393.43333333333339</v>
      </c>
      <c r="H435" s="279">
        <v>427.23333333333335</v>
      </c>
      <c r="I435" s="279">
        <v>436.06666666666672</v>
      </c>
      <c r="J435" s="279">
        <v>444.13333333333333</v>
      </c>
      <c r="K435" s="277">
        <v>428</v>
      </c>
      <c r="L435" s="277">
        <v>411.1</v>
      </c>
      <c r="M435" s="277">
        <v>6.3670400000000003</v>
      </c>
    </row>
    <row r="436" spans="1:13">
      <c r="A436" s="268">
        <v>426</v>
      </c>
      <c r="B436" s="277" t="s">
        <v>528</v>
      </c>
      <c r="C436" s="277">
        <v>1552.7</v>
      </c>
      <c r="D436" s="279">
        <v>1548.5</v>
      </c>
      <c r="E436" s="279">
        <v>1526.85</v>
      </c>
      <c r="F436" s="279">
        <v>1501</v>
      </c>
      <c r="G436" s="279">
        <v>1479.35</v>
      </c>
      <c r="H436" s="279">
        <v>1574.35</v>
      </c>
      <c r="I436" s="279">
        <v>1596</v>
      </c>
      <c r="J436" s="279">
        <v>1621.85</v>
      </c>
      <c r="K436" s="277">
        <v>1570.15</v>
      </c>
      <c r="L436" s="277">
        <v>1522.65</v>
      </c>
      <c r="M436" s="277">
        <v>6.5100000000000002E-3</v>
      </c>
    </row>
    <row r="437" spans="1:13">
      <c r="A437" s="268">
        <v>427</v>
      </c>
      <c r="B437" s="277" t="s">
        <v>529</v>
      </c>
      <c r="C437" s="277">
        <v>1276.9000000000001</v>
      </c>
      <c r="D437" s="279">
        <v>1279.3333333333333</v>
      </c>
      <c r="E437" s="279">
        <v>1269.7666666666664</v>
      </c>
      <c r="F437" s="279">
        <v>1262.6333333333332</v>
      </c>
      <c r="G437" s="279">
        <v>1253.0666666666664</v>
      </c>
      <c r="H437" s="279">
        <v>1286.4666666666665</v>
      </c>
      <c r="I437" s="279">
        <v>1296.0333333333335</v>
      </c>
      <c r="J437" s="279">
        <v>1303.1666666666665</v>
      </c>
      <c r="K437" s="277">
        <v>1288.9000000000001</v>
      </c>
      <c r="L437" s="277">
        <v>1272.2</v>
      </c>
      <c r="M437" s="277">
        <v>0.43169999999999997</v>
      </c>
    </row>
    <row r="438" spans="1:13">
      <c r="A438" s="268">
        <v>428</v>
      </c>
      <c r="B438" s="277" t="s">
        <v>530</v>
      </c>
      <c r="C438" s="277">
        <v>410.35</v>
      </c>
      <c r="D438" s="279">
        <v>412.56666666666666</v>
      </c>
      <c r="E438" s="279">
        <v>406.7833333333333</v>
      </c>
      <c r="F438" s="279">
        <v>403.21666666666664</v>
      </c>
      <c r="G438" s="279">
        <v>397.43333333333328</v>
      </c>
      <c r="H438" s="279">
        <v>416.13333333333333</v>
      </c>
      <c r="I438" s="279">
        <v>421.91666666666674</v>
      </c>
      <c r="J438" s="279">
        <v>425.48333333333335</v>
      </c>
      <c r="K438" s="277">
        <v>418.35</v>
      </c>
      <c r="L438" s="277">
        <v>409</v>
      </c>
      <c r="M438" s="277">
        <v>0.31014999999999998</v>
      </c>
    </row>
    <row r="439" spans="1:13">
      <c r="A439" s="268">
        <v>429</v>
      </c>
      <c r="B439" s="277" t="s">
        <v>178</v>
      </c>
      <c r="C439" s="277">
        <v>519.4</v>
      </c>
      <c r="D439" s="279">
        <v>525.46666666666658</v>
      </c>
      <c r="E439" s="279">
        <v>510.73333333333312</v>
      </c>
      <c r="F439" s="279">
        <v>502.06666666666649</v>
      </c>
      <c r="G439" s="279">
        <v>487.33333333333303</v>
      </c>
      <c r="H439" s="279">
        <v>534.13333333333321</v>
      </c>
      <c r="I439" s="279">
        <v>548.86666666666656</v>
      </c>
      <c r="J439" s="279">
        <v>557.5333333333333</v>
      </c>
      <c r="K439" s="277">
        <v>540.20000000000005</v>
      </c>
      <c r="L439" s="277">
        <v>516.79999999999995</v>
      </c>
      <c r="M439" s="277">
        <v>253.48259999999999</v>
      </c>
    </row>
    <row r="440" spans="1:13">
      <c r="A440" s="268">
        <v>430</v>
      </c>
      <c r="B440" s="277" t="s">
        <v>531</v>
      </c>
      <c r="C440" s="277">
        <v>182.05</v>
      </c>
      <c r="D440" s="279">
        <v>182.93333333333331</v>
      </c>
      <c r="E440" s="279">
        <v>179.16666666666663</v>
      </c>
      <c r="F440" s="279">
        <v>176.28333333333333</v>
      </c>
      <c r="G440" s="279">
        <v>172.51666666666665</v>
      </c>
      <c r="H440" s="279">
        <v>185.81666666666661</v>
      </c>
      <c r="I440" s="279">
        <v>189.58333333333331</v>
      </c>
      <c r="J440" s="279">
        <v>192.46666666666658</v>
      </c>
      <c r="K440" s="277">
        <v>186.7</v>
      </c>
      <c r="L440" s="277">
        <v>180.05</v>
      </c>
      <c r="M440" s="277">
        <v>3.27657</v>
      </c>
    </row>
    <row r="441" spans="1:13">
      <c r="A441" s="268">
        <v>431</v>
      </c>
      <c r="B441" s="277" t="s">
        <v>179</v>
      </c>
      <c r="C441" s="277">
        <v>385.45</v>
      </c>
      <c r="D441" s="279">
        <v>388.01666666666665</v>
      </c>
      <c r="E441" s="279">
        <v>380.83333333333331</v>
      </c>
      <c r="F441" s="279">
        <v>376.21666666666664</v>
      </c>
      <c r="G441" s="279">
        <v>369.0333333333333</v>
      </c>
      <c r="H441" s="279">
        <v>392.63333333333333</v>
      </c>
      <c r="I441" s="279">
        <v>399.81666666666672</v>
      </c>
      <c r="J441" s="279">
        <v>404.43333333333334</v>
      </c>
      <c r="K441" s="277">
        <v>395.2</v>
      </c>
      <c r="L441" s="277">
        <v>383.4</v>
      </c>
      <c r="M441" s="277">
        <v>12.31509</v>
      </c>
    </row>
    <row r="442" spans="1:13">
      <c r="A442" s="268">
        <v>432</v>
      </c>
      <c r="B442" s="277" t="s">
        <v>532</v>
      </c>
      <c r="C442" s="277">
        <v>151.4</v>
      </c>
      <c r="D442" s="279">
        <v>151.96666666666667</v>
      </c>
      <c r="E442" s="279">
        <v>150.03333333333333</v>
      </c>
      <c r="F442" s="279">
        <v>148.66666666666666</v>
      </c>
      <c r="G442" s="279">
        <v>146.73333333333332</v>
      </c>
      <c r="H442" s="279">
        <v>153.33333333333334</v>
      </c>
      <c r="I442" s="279">
        <v>155.26666666666668</v>
      </c>
      <c r="J442" s="279">
        <v>156.63333333333335</v>
      </c>
      <c r="K442" s="277">
        <v>153.9</v>
      </c>
      <c r="L442" s="277">
        <v>150.6</v>
      </c>
      <c r="M442" s="277">
        <v>0.92315999999999998</v>
      </c>
    </row>
    <row r="443" spans="1:13">
      <c r="A443" s="268">
        <v>433</v>
      </c>
      <c r="B443" s="277" t="s">
        <v>533</v>
      </c>
      <c r="C443" s="277">
        <v>1297.5999999999999</v>
      </c>
      <c r="D443" s="279">
        <v>1295.4333333333334</v>
      </c>
      <c r="E443" s="279">
        <v>1281.1666666666667</v>
      </c>
      <c r="F443" s="279">
        <v>1264.7333333333333</v>
      </c>
      <c r="G443" s="279">
        <v>1250.4666666666667</v>
      </c>
      <c r="H443" s="279">
        <v>1311.8666666666668</v>
      </c>
      <c r="I443" s="279">
        <v>1326.1333333333332</v>
      </c>
      <c r="J443" s="279">
        <v>1342.5666666666668</v>
      </c>
      <c r="K443" s="277">
        <v>1309.7</v>
      </c>
      <c r="L443" s="277">
        <v>1279</v>
      </c>
      <c r="M443" s="277">
        <v>1.79399</v>
      </c>
    </row>
    <row r="444" spans="1:13">
      <c r="A444" s="268">
        <v>434</v>
      </c>
      <c r="B444" s="277" t="s">
        <v>534</v>
      </c>
      <c r="C444" s="277">
        <v>4.3499999999999996</v>
      </c>
      <c r="D444" s="279">
        <v>4.3666666666666671</v>
      </c>
      <c r="E444" s="279">
        <v>4.2833333333333341</v>
      </c>
      <c r="F444" s="279">
        <v>4.2166666666666668</v>
      </c>
      <c r="G444" s="279">
        <v>4.1333333333333337</v>
      </c>
      <c r="H444" s="279">
        <v>4.4333333333333345</v>
      </c>
      <c r="I444" s="279">
        <v>4.5166666666666666</v>
      </c>
      <c r="J444" s="279">
        <v>4.5833333333333348</v>
      </c>
      <c r="K444" s="277">
        <v>4.45</v>
      </c>
      <c r="L444" s="277">
        <v>4.3</v>
      </c>
      <c r="M444" s="277">
        <v>71.266229999999993</v>
      </c>
    </row>
    <row r="445" spans="1:13">
      <c r="A445" s="268">
        <v>435</v>
      </c>
      <c r="B445" s="277" t="s">
        <v>535</v>
      </c>
      <c r="C445" s="277">
        <v>134</v>
      </c>
      <c r="D445" s="279">
        <v>133.45000000000002</v>
      </c>
      <c r="E445" s="279">
        <v>130.55000000000004</v>
      </c>
      <c r="F445" s="279">
        <v>127.10000000000002</v>
      </c>
      <c r="G445" s="279">
        <v>124.20000000000005</v>
      </c>
      <c r="H445" s="279">
        <v>136.90000000000003</v>
      </c>
      <c r="I445" s="279">
        <v>139.80000000000001</v>
      </c>
      <c r="J445" s="279">
        <v>143.25000000000003</v>
      </c>
      <c r="K445" s="277">
        <v>136.35</v>
      </c>
      <c r="L445" s="277">
        <v>130</v>
      </c>
      <c r="M445" s="277">
        <v>2.4272399999999998</v>
      </c>
    </row>
    <row r="446" spans="1:13">
      <c r="A446" s="268">
        <v>436</v>
      </c>
      <c r="B446" s="277" t="s">
        <v>536</v>
      </c>
      <c r="C446" s="277">
        <v>838.65</v>
      </c>
      <c r="D446" s="279">
        <v>841.15</v>
      </c>
      <c r="E446" s="279">
        <v>832.5</v>
      </c>
      <c r="F446" s="279">
        <v>826.35</v>
      </c>
      <c r="G446" s="279">
        <v>817.7</v>
      </c>
      <c r="H446" s="279">
        <v>847.3</v>
      </c>
      <c r="I446" s="279">
        <v>855.94999999999982</v>
      </c>
      <c r="J446" s="279">
        <v>862.09999999999991</v>
      </c>
      <c r="K446" s="277">
        <v>849.8</v>
      </c>
      <c r="L446" s="277">
        <v>835</v>
      </c>
      <c r="M446" s="277">
        <v>0.11179</v>
      </c>
    </row>
    <row r="447" spans="1:13">
      <c r="A447" s="268">
        <v>437</v>
      </c>
      <c r="B447" s="277" t="s">
        <v>282</v>
      </c>
      <c r="C447" s="277">
        <v>478.3</v>
      </c>
      <c r="D447" s="279">
        <v>485.86666666666662</v>
      </c>
      <c r="E447" s="279">
        <v>467.73333333333323</v>
      </c>
      <c r="F447" s="279">
        <v>457.16666666666663</v>
      </c>
      <c r="G447" s="279">
        <v>439.03333333333325</v>
      </c>
      <c r="H447" s="279">
        <v>496.43333333333322</v>
      </c>
      <c r="I447" s="279">
        <v>514.56666666666661</v>
      </c>
      <c r="J447" s="279">
        <v>525.13333333333321</v>
      </c>
      <c r="K447" s="277">
        <v>504</v>
      </c>
      <c r="L447" s="277">
        <v>475.3</v>
      </c>
      <c r="M447" s="277">
        <v>9.3116500000000002</v>
      </c>
    </row>
    <row r="448" spans="1:13">
      <c r="A448" s="268">
        <v>438</v>
      </c>
      <c r="B448" s="277" t="s">
        <v>542</v>
      </c>
      <c r="C448" s="277">
        <v>43.35</v>
      </c>
      <c r="D448" s="279">
        <v>42.75</v>
      </c>
      <c r="E448" s="279">
        <v>40.950000000000003</v>
      </c>
      <c r="F448" s="279">
        <v>38.550000000000004</v>
      </c>
      <c r="G448" s="279">
        <v>36.750000000000007</v>
      </c>
      <c r="H448" s="279">
        <v>45.15</v>
      </c>
      <c r="I448" s="279">
        <v>46.949999999999996</v>
      </c>
      <c r="J448" s="279">
        <v>49.349999999999994</v>
      </c>
      <c r="K448" s="277">
        <v>44.55</v>
      </c>
      <c r="L448" s="277">
        <v>40.35</v>
      </c>
      <c r="M448" s="277">
        <v>6.9476399999999998</v>
      </c>
    </row>
    <row r="449" spans="1:13">
      <c r="A449" s="268">
        <v>439</v>
      </c>
      <c r="B449" s="277" t="s">
        <v>2609</v>
      </c>
      <c r="C449" s="277">
        <v>12692.6</v>
      </c>
      <c r="D449" s="279">
        <v>12427.866666666667</v>
      </c>
      <c r="E449" s="279">
        <v>11865.733333333334</v>
      </c>
      <c r="F449" s="279">
        <v>11038.866666666667</v>
      </c>
      <c r="G449" s="279">
        <v>10476.733333333334</v>
      </c>
      <c r="H449" s="279">
        <v>13254.733333333334</v>
      </c>
      <c r="I449" s="279">
        <v>13816.866666666669</v>
      </c>
      <c r="J449" s="279">
        <v>14643.733333333334</v>
      </c>
      <c r="K449" s="277">
        <v>12990</v>
      </c>
      <c r="L449" s="277">
        <v>11601</v>
      </c>
      <c r="M449" s="277">
        <v>4.8250000000000001E-2</v>
      </c>
    </row>
    <row r="450" spans="1:13">
      <c r="A450" s="268">
        <v>440</v>
      </c>
      <c r="B450" s="277" t="s">
        <v>182</v>
      </c>
      <c r="C450" s="277">
        <v>957.7</v>
      </c>
      <c r="D450" s="279">
        <v>950.75</v>
      </c>
      <c r="E450" s="279">
        <v>939.5</v>
      </c>
      <c r="F450" s="279">
        <v>921.3</v>
      </c>
      <c r="G450" s="279">
        <v>910.05</v>
      </c>
      <c r="H450" s="279">
        <v>968.95</v>
      </c>
      <c r="I450" s="279">
        <v>980.2</v>
      </c>
      <c r="J450" s="279">
        <v>998.40000000000009</v>
      </c>
      <c r="K450" s="277">
        <v>962</v>
      </c>
      <c r="L450" s="277">
        <v>932.55</v>
      </c>
      <c r="M450" s="277">
        <v>5.80206</v>
      </c>
    </row>
    <row r="451" spans="1:13">
      <c r="A451" s="268">
        <v>441</v>
      </c>
      <c r="B451" s="277" t="s">
        <v>3465</v>
      </c>
      <c r="C451" s="277">
        <v>434.1</v>
      </c>
      <c r="D451" s="279">
        <v>433.93333333333334</v>
      </c>
      <c r="E451" s="279">
        <v>427.86666666666667</v>
      </c>
      <c r="F451" s="279">
        <v>421.63333333333333</v>
      </c>
      <c r="G451" s="279">
        <v>415.56666666666666</v>
      </c>
      <c r="H451" s="279">
        <v>440.16666666666669</v>
      </c>
      <c r="I451" s="279">
        <v>446.23333333333341</v>
      </c>
      <c r="J451" s="279">
        <v>452.4666666666667</v>
      </c>
      <c r="K451" s="277">
        <v>440</v>
      </c>
      <c r="L451" s="277">
        <v>427.7</v>
      </c>
      <c r="M451" s="277">
        <v>29.172930000000001</v>
      </c>
    </row>
    <row r="452" spans="1:13">
      <c r="A452" s="268">
        <v>442</v>
      </c>
      <c r="B452" s="277" t="s">
        <v>543</v>
      </c>
      <c r="C452" s="277">
        <v>725.85</v>
      </c>
      <c r="D452" s="279">
        <v>729.55000000000007</v>
      </c>
      <c r="E452" s="279">
        <v>721.30000000000018</v>
      </c>
      <c r="F452" s="279">
        <v>716.75000000000011</v>
      </c>
      <c r="G452" s="279">
        <v>708.50000000000023</v>
      </c>
      <c r="H452" s="279">
        <v>734.10000000000014</v>
      </c>
      <c r="I452" s="279">
        <v>742.34999999999991</v>
      </c>
      <c r="J452" s="279">
        <v>746.90000000000009</v>
      </c>
      <c r="K452" s="277">
        <v>737.8</v>
      </c>
      <c r="L452" s="277">
        <v>725</v>
      </c>
      <c r="M452" s="277">
        <v>0.1055</v>
      </c>
    </row>
    <row r="453" spans="1:13">
      <c r="A453" s="268">
        <v>443</v>
      </c>
      <c r="B453" s="277" t="s">
        <v>183</v>
      </c>
      <c r="C453" s="277">
        <v>113.05</v>
      </c>
      <c r="D453" s="279">
        <v>110.11666666666667</v>
      </c>
      <c r="E453" s="279">
        <v>105.83333333333334</v>
      </c>
      <c r="F453" s="279">
        <v>98.616666666666674</v>
      </c>
      <c r="G453" s="279">
        <v>94.333333333333343</v>
      </c>
      <c r="H453" s="279">
        <v>117.33333333333334</v>
      </c>
      <c r="I453" s="279">
        <v>121.61666666666667</v>
      </c>
      <c r="J453" s="279">
        <v>128.83333333333334</v>
      </c>
      <c r="K453" s="277">
        <v>114.4</v>
      </c>
      <c r="L453" s="277">
        <v>102.9</v>
      </c>
      <c r="M453" s="277">
        <v>1947.6584700000001</v>
      </c>
    </row>
    <row r="454" spans="1:13">
      <c r="A454" s="268">
        <v>444</v>
      </c>
      <c r="B454" s="277" t="s">
        <v>184</v>
      </c>
      <c r="C454" s="277">
        <v>39.799999999999997</v>
      </c>
      <c r="D454" s="279">
        <v>39.266666666666666</v>
      </c>
      <c r="E454" s="279">
        <v>37.783333333333331</v>
      </c>
      <c r="F454" s="279">
        <v>35.766666666666666</v>
      </c>
      <c r="G454" s="279">
        <v>34.283333333333331</v>
      </c>
      <c r="H454" s="279">
        <v>41.283333333333331</v>
      </c>
      <c r="I454" s="279">
        <v>42.766666666666666</v>
      </c>
      <c r="J454" s="279">
        <v>44.783333333333331</v>
      </c>
      <c r="K454" s="277">
        <v>40.75</v>
      </c>
      <c r="L454" s="277">
        <v>37.25</v>
      </c>
      <c r="M454" s="277">
        <v>228.08905999999999</v>
      </c>
    </row>
    <row r="455" spans="1:13">
      <c r="A455" s="268">
        <v>445</v>
      </c>
      <c r="B455" s="277" t="s">
        <v>185</v>
      </c>
      <c r="C455" s="277">
        <v>48.75</v>
      </c>
      <c r="D455" s="279">
        <v>48.866666666666667</v>
      </c>
      <c r="E455" s="279">
        <v>48.233333333333334</v>
      </c>
      <c r="F455" s="279">
        <v>47.716666666666669</v>
      </c>
      <c r="G455" s="279">
        <v>47.083333333333336</v>
      </c>
      <c r="H455" s="279">
        <v>49.383333333333333</v>
      </c>
      <c r="I455" s="279">
        <v>50.016666666666673</v>
      </c>
      <c r="J455" s="279">
        <v>50.533333333333331</v>
      </c>
      <c r="K455" s="277">
        <v>49.5</v>
      </c>
      <c r="L455" s="277">
        <v>48.35</v>
      </c>
      <c r="M455" s="277">
        <v>105.60742999999999</v>
      </c>
    </row>
    <row r="456" spans="1:13">
      <c r="A456" s="268">
        <v>446</v>
      </c>
      <c r="B456" s="277" t="s">
        <v>186</v>
      </c>
      <c r="C456" s="277">
        <v>373.5</v>
      </c>
      <c r="D456" s="279">
        <v>370.8</v>
      </c>
      <c r="E456" s="279">
        <v>364.75</v>
      </c>
      <c r="F456" s="279">
        <v>356</v>
      </c>
      <c r="G456" s="279">
        <v>349.95</v>
      </c>
      <c r="H456" s="279">
        <v>379.55</v>
      </c>
      <c r="I456" s="279">
        <v>385.60000000000008</v>
      </c>
      <c r="J456" s="279">
        <v>394.35</v>
      </c>
      <c r="K456" s="277">
        <v>376.85</v>
      </c>
      <c r="L456" s="277">
        <v>362.05</v>
      </c>
      <c r="M456" s="277">
        <v>111.37571</v>
      </c>
    </row>
    <row r="457" spans="1:13">
      <c r="A457" s="268">
        <v>447</v>
      </c>
      <c r="B457" s="277" t="s">
        <v>2625</v>
      </c>
      <c r="C457" s="277">
        <v>21.7</v>
      </c>
      <c r="D457" s="279">
        <v>20.95</v>
      </c>
      <c r="E457" s="279">
        <v>19.849999999999998</v>
      </c>
      <c r="F457" s="279">
        <v>18</v>
      </c>
      <c r="G457" s="279">
        <v>16.899999999999999</v>
      </c>
      <c r="H457" s="279">
        <v>22.799999999999997</v>
      </c>
      <c r="I457" s="279">
        <v>23.9</v>
      </c>
      <c r="J457" s="279">
        <v>25.749999999999996</v>
      </c>
      <c r="K457" s="277">
        <v>22.05</v>
      </c>
      <c r="L457" s="277">
        <v>19.100000000000001</v>
      </c>
      <c r="M457" s="277">
        <v>37.514890000000001</v>
      </c>
    </row>
    <row r="458" spans="1:13">
      <c r="A458" s="268">
        <v>448</v>
      </c>
      <c r="B458" s="277" t="s">
        <v>537</v>
      </c>
      <c r="C458" s="277">
        <v>695.7</v>
      </c>
      <c r="D458" s="279">
        <v>699.94999999999993</v>
      </c>
      <c r="E458" s="279">
        <v>675.89999999999986</v>
      </c>
      <c r="F458" s="279">
        <v>656.09999999999991</v>
      </c>
      <c r="G458" s="279">
        <v>632.04999999999984</v>
      </c>
      <c r="H458" s="279">
        <v>719.74999999999989</v>
      </c>
      <c r="I458" s="279">
        <v>743.79999999999984</v>
      </c>
      <c r="J458" s="279">
        <v>763.59999999999991</v>
      </c>
      <c r="K458" s="277">
        <v>724</v>
      </c>
      <c r="L458" s="277">
        <v>680.15</v>
      </c>
      <c r="M458" s="277">
        <v>0.18282000000000001</v>
      </c>
    </row>
    <row r="459" spans="1:13">
      <c r="A459" s="268">
        <v>449</v>
      </c>
      <c r="B459" s="277" t="s">
        <v>538</v>
      </c>
      <c r="C459" s="277">
        <v>327.95</v>
      </c>
      <c r="D459" s="279">
        <v>329.15000000000003</v>
      </c>
      <c r="E459" s="279">
        <v>325.30000000000007</v>
      </c>
      <c r="F459" s="279">
        <v>322.65000000000003</v>
      </c>
      <c r="G459" s="279">
        <v>318.80000000000007</v>
      </c>
      <c r="H459" s="279">
        <v>331.80000000000007</v>
      </c>
      <c r="I459" s="279">
        <v>335.65000000000009</v>
      </c>
      <c r="J459" s="279">
        <v>338.30000000000007</v>
      </c>
      <c r="K459" s="277">
        <v>333</v>
      </c>
      <c r="L459" s="277">
        <v>326.5</v>
      </c>
      <c r="M459" s="277">
        <v>3.4770000000000002E-2</v>
      </c>
    </row>
    <row r="460" spans="1:13">
      <c r="A460" s="268">
        <v>450</v>
      </c>
      <c r="B460" s="277" t="s">
        <v>187</v>
      </c>
      <c r="C460" s="277">
        <v>2254.15</v>
      </c>
      <c r="D460" s="279">
        <v>2262.9</v>
      </c>
      <c r="E460" s="279">
        <v>2221.9500000000003</v>
      </c>
      <c r="F460" s="279">
        <v>2189.75</v>
      </c>
      <c r="G460" s="279">
        <v>2148.8000000000002</v>
      </c>
      <c r="H460" s="279">
        <v>2295.1000000000004</v>
      </c>
      <c r="I460" s="279">
        <v>2336.0500000000002</v>
      </c>
      <c r="J460" s="279">
        <v>2368.2500000000005</v>
      </c>
      <c r="K460" s="277">
        <v>2303.85</v>
      </c>
      <c r="L460" s="277">
        <v>2230.6999999999998</v>
      </c>
      <c r="M460" s="277">
        <v>40.124450000000003</v>
      </c>
    </row>
    <row r="461" spans="1:13">
      <c r="A461" s="268">
        <v>451</v>
      </c>
      <c r="B461" s="277" t="s">
        <v>544</v>
      </c>
      <c r="C461" s="277">
        <v>1908.2</v>
      </c>
      <c r="D461" s="279">
        <v>1894.1499999999999</v>
      </c>
      <c r="E461" s="279">
        <v>1870.2999999999997</v>
      </c>
      <c r="F461" s="279">
        <v>1832.3999999999999</v>
      </c>
      <c r="G461" s="279">
        <v>1808.5499999999997</v>
      </c>
      <c r="H461" s="279">
        <v>1932.0499999999997</v>
      </c>
      <c r="I461" s="279">
        <v>1955.8999999999996</v>
      </c>
      <c r="J461" s="279">
        <v>1993.7999999999997</v>
      </c>
      <c r="K461" s="277">
        <v>1918</v>
      </c>
      <c r="L461" s="277">
        <v>1856.25</v>
      </c>
      <c r="M461" s="277">
        <v>1.22123</v>
      </c>
    </row>
    <row r="462" spans="1:13">
      <c r="A462" s="268">
        <v>452</v>
      </c>
      <c r="B462" s="277" t="s">
        <v>188</v>
      </c>
      <c r="C462" s="277">
        <v>673.6</v>
      </c>
      <c r="D462" s="279">
        <v>676.7</v>
      </c>
      <c r="E462" s="279">
        <v>666.45</v>
      </c>
      <c r="F462" s="279">
        <v>659.3</v>
      </c>
      <c r="G462" s="279">
        <v>649.04999999999995</v>
      </c>
      <c r="H462" s="279">
        <v>683.85000000000014</v>
      </c>
      <c r="I462" s="279">
        <v>694.10000000000014</v>
      </c>
      <c r="J462" s="279">
        <v>701.25000000000023</v>
      </c>
      <c r="K462" s="277">
        <v>686.95</v>
      </c>
      <c r="L462" s="277">
        <v>669.55</v>
      </c>
      <c r="M462" s="277">
        <v>30.929970000000001</v>
      </c>
    </row>
    <row r="463" spans="1:13">
      <c r="A463" s="268">
        <v>453</v>
      </c>
      <c r="B463" s="277" t="s">
        <v>545</v>
      </c>
      <c r="C463" s="277">
        <v>178.45</v>
      </c>
      <c r="D463" s="279">
        <v>180.46666666666667</v>
      </c>
      <c r="E463" s="279">
        <v>174.93333333333334</v>
      </c>
      <c r="F463" s="279">
        <v>171.41666666666666</v>
      </c>
      <c r="G463" s="279">
        <v>165.88333333333333</v>
      </c>
      <c r="H463" s="279">
        <v>183.98333333333335</v>
      </c>
      <c r="I463" s="279">
        <v>189.51666666666671</v>
      </c>
      <c r="J463" s="279">
        <v>193.03333333333336</v>
      </c>
      <c r="K463" s="277">
        <v>186</v>
      </c>
      <c r="L463" s="277">
        <v>176.95</v>
      </c>
      <c r="M463" s="277">
        <v>5.3740000000000003E-2</v>
      </c>
    </row>
    <row r="464" spans="1:13">
      <c r="A464" s="268">
        <v>454</v>
      </c>
      <c r="B464" s="277" t="s">
        <v>546</v>
      </c>
      <c r="C464" s="277">
        <v>742.8</v>
      </c>
      <c r="D464" s="279">
        <v>741</v>
      </c>
      <c r="E464" s="279">
        <v>732.15</v>
      </c>
      <c r="F464" s="279">
        <v>721.5</v>
      </c>
      <c r="G464" s="279">
        <v>712.65</v>
      </c>
      <c r="H464" s="279">
        <v>751.65</v>
      </c>
      <c r="I464" s="279">
        <v>760.49999999999989</v>
      </c>
      <c r="J464" s="279">
        <v>771.15</v>
      </c>
      <c r="K464" s="277">
        <v>749.85</v>
      </c>
      <c r="L464" s="277">
        <v>730.35</v>
      </c>
      <c r="M464" s="277">
        <v>0.36101</v>
      </c>
    </row>
    <row r="465" spans="1:13">
      <c r="A465" s="268">
        <v>455</v>
      </c>
      <c r="B465" s="277" t="s">
        <v>547</v>
      </c>
      <c r="C465" s="277">
        <v>676.65</v>
      </c>
      <c r="D465" s="279">
        <v>668.86666666666667</v>
      </c>
      <c r="E465" s="279">
        <v>639.0333333333333</v>
      </c>
      <c r="F465" s="279">
        <v>601.41666666666663</v>
      </c>
      <c r="G465" s="279">
        <v>571.58333333333326</v>
      </c>
      <c r="H465" s="279">
        <v>706.48333333333335</v>
      </c>
      <c r="I465" s="279">
        <v>736.31666666666661</v>
      </c>
      <c r="J465" s="279">
        <v>773.93333333333339</v>
      </c>
      <c r="K465" s="277">
        <v>698.7</v>
      </c>
      <c r="L465" s="277">
        <v>631.25</v>
      </c>
      <c r="M465" s="277">
        <v>3.3753899999999999</v>
      </c>
    </row>
    <row r="466" spans="1:13">
      <c r="A466" s="268">
        <v>456</v>
      </c>
      <c r="B466" s="277" t="s">
        <v>552</v>
      </c>
      <c r="C466" s="277">
        <v>522.54999999999995</v>
      </c>
      <c r="D466" s="279">
        <v>519.26666666666665</v>
      </c>
      <c r="E466" s="279">
        <v>508.5333333333333</v>
      </c>
      <c r="F466" s="279">
        <v>494.51666666666665</v>
      </c>
      <c r="G466" s="279">
        <v>483.7833333333333</v>
      </c>
      <c r="H466" s="279">
        <v>533.2833333333333</v>
      </c>
      <c r="I466" s="279">
        <v>544.01666666666665</v>
      </c>
      <c r="J466" s="279">
        <v>558.0333333333333</v>
      </c>
      <c r="K466" s="277">
        <v>530</v>
      </c>
      <c r="L466" s="277">
        <v>505.25</v>
      </c>
      <c r="M466" s="277">
        <v>0.61909000000000003</v>
      </c>
    </row>
    <row r="467" spans="1:13">
      <c r="A467" s="268">
        <v>457</v>
      </c>
      <c r="B467" s="277" t="s">
        <v>548</v>
      </c>
      <c r="C467" s="277">
        <v>36.049999999999997</v>
      </c>
      <c r="D467" s="279">
        <v>36.483333333333334</v>
      </c>
      <c r="E467" s="279">
        <v>35.366666666666667</v>
      </c>
      <c r="F467" s="279">
        <v>34.68333333333333</v>
      </c>
      <c r="G467" s="279">
        <v>33.566666666666663</v>
      </c>
      <c r="H467" s="279">
        <v>37.166666666666671</v>
      </c>
      <c r="I467" s="279">
        <v>38.283333333333346</v>
      </c>
      <c r="J467" s="279">
        <v>38.966666666666676</v>
      </c>
      <c r="K467" s="277">
        <v>37.6</v>
      </c>
      <c r="L467" s="277">
        <v>35.799999999999997</v>
      </c>
      <c r="M467" s="277">
        <v>3.3477600000000001</v>
      </c>
    </row>
    <row r="468" spans="1:13">
      <c r="A468" s="268">
        <v>458</v>
      </c>
      <c r="B468" s="277" t="s">
        <v>549</v>
      </c>
      <c r="C468" s="277">
        <v>1018.1</v>
      </c>
      <c r="D468" s="279">
        <v>1000.3333333333334</v>
      </c>
      <c r="E468" s="279">
        <v>973.06666666666683</v>
      </c>
      <c r="F468" s="279">
        <v>928.03333333333342</v>
      </c>
      <c r="G468" s="279">
        <v>900.76666666666688</v>
      </c>
      <c r="H468" s="279">
        <v>1045.3666666666668</v>
      </c>
      <c r="I468" s="279">
        <v>1072.6333333333334</v>
      </c>
      <c r="J468" s="279">
        <v>1117.6666666666667</v>
      </c>
      <c r="K468" s="277">
        <v>1027.5999999999999</v>
      </c>
      <c r="L468" s="277">
        <v>955.3</v>
      </c>
      <c r="M468" s="277">
        <v>0.79291999999999996</v>
      </c>
    </row>
    <row r="469" spans="1:13">
      <c r="A469" s="268">
        <v>459</v>
      </c>
      <c r="B469" s="277" t="s">
        <v>189</v>
      </c>
      <c r="C469" s="277">
        <v>1077.3499999999999</v>
      </c>
      <c r="D469" s="279">
        <v>1071.6666666666667</v>
      </c>
      <c r="E469" s="279">
        <v>1048.6833333333334</v>
      </c>
      <c r="F469" s="279">
        <v>1020.0166666666667</v>
      </c>
      <c r="G469" s="279">
        <v>997.0333333333333</v>
      </c>
      <c r="H469" s="279">
        <v>1100.3333333333335</v>
      </c>
      <c r="I469" s="279">
        <v>1123.3166666666666</v>
      </c>
      <c r="J469" s="279">
        <v>1151.9833333333336</v>
      </c>
      <c r="K469" s="277">
        <v>1094.6500000000001</v>
      </c>
      <c r="L469" s="277">
        <v>1043</v>
      </c>
      <c r="M469" s="277">
        <v>76.466530000000006</v>
      </c>
    </row>
    <row r="470" spans="1:13">
      <c r="A470" s="268">
        <v>460</v>
      </c>
      <c r="B470" s="277" t="s">
        <v>190</v>
      </c>
      <c r="C470" s="277">
        <v>2727.95</v>
      </c>
      <c r="D470" s="279">
        <v>2717.2999999999997</v>
      </c>
      <c r="E470" s="279">
        <v>2660.6499999999996</v>
      </c>
      <c r="F470" s="279">
        <v>2593.35</v>
      </c>
      <c r="G470" s="279">
        <v>2536.6999999999998</v>
      </c>
      <c r="H470" s="279">
        <v>2784.5999999999995</v>
      </c>
      <c r="I470" s="279">
        <v>2841.25</v>
      </c>
      <c r="J470" s="279">
        <v>2908.5499999999993</v>
      </c>
      <c r="K470" s="277">
        <v>2773.95</v>
      </c>
      <c r="L470" s="277">
        <v>2650</v>
      </c>
      <c r="M470" s="277">
        <v>21.393650000000001</v>
      </c>
    </row>
    <row r="471" spans="1:13">
      <c r="A471" s="268">
        <v>461</v>
      </c>
      <c r="B471" s="277" t="s">
        <v>191</v>
      </c>
      <c r="C471" s="277">
        <v>327.95</v>
      </c>
      <c r="D471" s="279">
        <v>330.71666666666664</v>
      </c>
      <c r="E471" s="279">
        <v>323.5333333333333</v>
      </c>
      <c r="F471" s="279">
        <v>319.11666666666667</v>
      </c>
      <c r="G471" s="279">
        <v>311.93333333333334</v>
      </c>
      <c r="H471" s="279">
        <v>335.13333333333327</v>
      </c>
      <c r="I471" s="279">
        <v>342.31666666666655</v>
      </c>
      <c r="J471" s="279">
        <v>346.73333333333323</v>
      </c>
      <c r="K471" s="277">
        <v>337.9</v>
      </c>
      <c r="L471" s="277">
        <v>326.3</v>
      </c>
      <c r="M471" s="277">
        <v>19.653960000000001</v>
      </c>
    </row>
    <row r="472" spans="1:13">
      <c r="A472" s="268">
        <v>462</v>
      </c>
      <c r="B472" s="277" t="s">
        <v>550</v>
      </c>
      <c r="C472" s="277">
        <v>553.5</v>
      </c>
      <c r="D472" s="279">
        <v>556.25</v>
      </c>
      <c r="E472" s="279">
        <v>547.79999999999995</v>
      </c>
      <c r="F472" s="279">
        <v>542.09999999999991</v>
      </c>
      <c r="G472" s="279">
        <v>533.64999999999986</v>
      </c>
      <c r="H472" s="279">
        <v>561.95000000000005</v>
      </c>
      <c r="I472" s="279">
        <v>570.40000000000009</v>
      </c>
      <c r="J472" s="279">
        <v>576.10000000000014</v>
      </c>
      <c r="K472" s="277">
        <v>564.70000000000005</v>
      </c>
      <c r="L472" s="277">
        <v>550.54999999999995</v>
      </c>
      <c r="M472" s="277">
        <v>1.1822600000000001</v>
      </c>
    </row>
    <row r="473" spans="1:13">
      <c r="A473" s="268">
        <v>463</v>
      </c>
      <c r="B473" s="277" t="s">
        <v>551</v>
      </c>
      <c r="C473" s="277">
        <v>6.6</v>
      </c>
      <c r="D473" s="279">
        <v>6.583333333333333</v>
      </c>
      <c r="E473" s="279">
        <v>6.4666666666666659</v>
      </c>
      <c r="F473" s="279">
        <v>6.333333333333333</v>
      </c>
      <c r="G473" s="279">
        <v>6.2166666666666659</v>
      </c>
      <c r="H473" s="279">
        <v>6.7166666666666659</v>
      </c>
      <c r="I473" s="279">
        <v>6.833333333333333</v>
      </c>
      <c r="J473" s="279">
        <v>6.9666666666666659</v>
      </c>
      <c r="K473" s="277">
        <v>6.7</v>
      </c>
      <c r="L473" s="277">
        <v>6.45</v>
      </c>
      <c r="M473" s="277">
        <v>49.758389999999999</v>
      </c>
    </row>
    <row r="474" spans="1:13">
      <c r="A474" s="268">
        <v>464</v>
      </c>
      <c r="B474" s="277" t="s">
        <v>704</v>
      </c>
      <c r="C474" s="277">
        <v>64.650000000000006</v>
      </c>
      <c r="D474" s="279">
        <v>64.316666666666663</v>
      </c>
      <c r="E474" s="279">
        <v>62.833333333333329</v>
      </c>
      <c r="F474" s="279">
        <v>61.016666666666666</v>
      </c>
      <c r="G474" s="279">
        <v>59.533333333333331</v>
      </c>
      <c r="H474" s="279">
        <v>66.133333333333326</v>
      </c>
      <c r="I474" s="279">
        <v>67.616666666666674</v>
      </c>
      <c r="J474" s="279">
        <v>69.433333333333323</v>
      </c>
      <c r="K474" s="277">
        <v>65.8</v>
      </c>
      <c r="L474" s="277">
        <v>62.5</v>
      </c>
      <c r="M474" s="277">
        <v>0.52481</v>
      </c>
    </row>
    <row r="475" spans="1:13">
      <c r="A475" s="268">
        <v>465</v>
      </c>
      <c r="B475" s="277" t="s">
        <v>539</v>
      </c>
      <c r="C475" s="277">
        <v>5594.9</v>
      </c>
      <c r="D475" s="279">
        <v>5648.333333333333</v>
      </c>
      <c r="E475" s="279">
        <v>5496.6666666666661</v>
      </c>
      <c r="F475" s="279">
        <v>5398.4333333333334</v>
      </c>
      <c r="G475" s="279">
        <v>5246.7666666666664</v>
      </c>
      <c r="H475" s="279">
        <v>5746.5666666666657</v>
      </c>
      <c r="I475" s="279">
        <v>5898.2333333333318</v>
      </c>
      <c r="J475" s="279">
        <v>5996.4666666666653</v>
      </c>
      <c r="K475" s="277">
        <v>5800</v>
      </c>
      <c r="L475" s="277">
        <v>5550.1</v>
      </c>
      <c r="M475" s="277">
        <v>9.468E-2</v>
      </c>
    </row>
    <row r="476" spans="1:13">
      <c r="A476" s="268">
        <v>466</v>
      </c>
      <c r="B476" s="245" t="s">
        <v>541</v>
      </c>
      <c r="C476" s="277">
        <v>32.950000000000003</v>
      </c>
      <c r="D476" s="279">
        <v>33</v>
      </c>
      <c r="E476" s="279">
        <v>32.700000000000003</v>
      </c>
      <c r="F476" s="279">
        <v>32.450000000000003</v>
      </c>
      <c r="G476" s="279">
        <v>32.150000000000006</v>
      </c>
      <c r="H476" s="279">
        <v>33.25</v>
      </c>
      <c r="I476" s="279">
        <v>33.549999999999997</v>
      </c>
      <c r="J476" s="279">
        <v>33.799999999999997</v>
      </c>
      <c r="K476" s="277">
        <v>33.299999999999997</v>
      </c>
      <c r="L476" s="277">
        <v>32.75</v>
      </c>
      <c r="M476" s="277">
        <v>24.539809999999999</v>
      </c>
    </row>
    <row r="477" spans="1:13">
      <c r="A477" s="268">
        <v>467</v>
      </c>
      <c r="B477" s="245" t="s">
        <v>192</v>
      </c>
      <c r="C477" s="277">
        <v>396.2</v>
      </c>
      <c r="D477" s="279">
        <v>394.46666666666664</v>
      </c>
      <c r="E477" s="279">
        <v>389.7833333333333</v>
      </c>
      <c r="F477" s="279">
        <v>383.36666666666667</v>
      </c>
      <c r="G477" s="279">
        <v>378.68333333333334</v>
      </c>
      <c r="H477" s="279">
        <v>400.88333333333327</v>
      </c>
      <c r="I477" s="279">
        <v>405.56666666666655</v>
      </c>
      <c r="J477" s="279">
        <v>411.98333333333323</v>
      </c>
      <c r="K477" s="277">
        <v>399.15</v>
      </c>
      <c r="L477" s="277">
        <v>388.05</v>
      </c>
      <c r="M477" s="277">
        <v>41.242849999999997</v>
      </c>
    </row>
    <row r="478" spans="1:13">
      <c r="A478" s="268">
        <v>468</v>
      </c>
      <c r="B478" s="245" t="s">
        <v>540</v>
      </c>
      <c r="C478" s="277">
        <v>202.1</v>
      </c>
      <c r="D478" s="279">
        <v>201.58333333333334</v>
      </c>
      <c r="E478" s="279">
        <v>198.16666666666669</v>
      </c>
      <c r="F478" s="279">
        <v>194.23333333333335</v>
      </c>
      <c r="G478" s="279">
        <v>190.81666666666669</v>
      </c>
      <c r="H478" s="279">
        <v>205.51666666666668</v>
      </c>
      <c r="I478" s="279">
        <v>208.93333333333337</v>
      </c>
      <c r="J478" s="279">
        <v>212.86666666666667</v>
      </c>
      <c r="K478" s="277">
        <v>205</v>
      </c>
      <c r="L478" s="277">
        <v>197.65</v>
      </c>
      <c r="M478" s="277">
        <v>0.46604000000000001</v>
      </c>
    </row>
    <row r="479" spans="1:13">
      <c r="A479" s="268">
        <v>469</v>
      </c>
      <c r="B479" s="245" t="s">
        <v>193</v>
      </c>
      <c r="C479" s="277">
        <v>946.2</v>
      </c>
      <c r="D479" s="279">
        <v>952.0333333333333</v>
      </c>
      <c r="E479" s="279">
        <v>937.16666666666663</v>
      </c>
      <c r="F479" s="279">
        <v>928.13333333333333</v>
      </c>
      <c r="G479" s="279">
        <v>913.26666666666665</v>
      </c>
      <c r="H479" s="279">
        <v>961.06666666666661</v>
      </c>
      <c r="I479" s="279">
        <v>975.93333333333339</v>
      </c>
      <c r="J479" s="279">
        <v>984.96666666666658</v>
      </c>
      <c r="K479" s="277">
        <v>966.9</v>
      </c>
      <c r="L479" s="277">
        <v>943</v>
      </c>
      <c r="M479" s="277">
        <v>2.1798199999999999</v>
      </c>
    </row>
    <row r="480" spans="1:13">
      <c r="A480" s="268">
        <v>470</v>
      </c>
      <c r="B480" s="245" t="s">
        <v>553</v>
      </c>
      <c r="C480" s="277">
        <v>14.1</v>
      </c>
      <c r="D480" s="279">
        <v>14.083333333333334</v>
      </c>
      <c r="E480" s="279">
        <v>13.816666666666668</v>
      </c>
      <c r="F480" s="279">
        <v>13.533333333333335</v>
      </c>
      <c r="G480" s="279">
        <v>13.266666666666669</v>
      </c>
      <c r="H480" s="279">
        <v>14.366666666666667</v>
      </c>
      <c r="I480" s="279">
        <v>14.633333333333333</v>
      </c>
      <c r="J480" s="279">
        <v>14.916666666666666</v>
      </c>
      <c r="K480" s="277">
        <v>14.35</v>
      </c>
      <c r="L480" s="277">
        <v>13.8</v>
      </c>
      <c r="M480" s="277">
        <v>42.538319999999999</v>
      </c>
    </row>
    <row r="481" spans="1:13">
      <c r="A481" s="268">
        <v>471</v>
      </c>
      <c r="B481" s="245" t="s">
        <v>554</v>
      </c>
      <c r="C481" s="277">
        <v>277.10000000000002</v>
      </c>
      <c r="D481" s="279">
        <v>273.88333333333338</v>
      </c>
      <c r="E481" s="279">
        <v>268.76666666666677</v>
      </c>
      <c r="F481" s="279">
        <v>260.43333333333339</v>
      </c>
      <c r="G481" s="279">
        <v>255.31666666666678</v>
      </c>
      <c r="H481" s="279">
        <v>282.21666666666675</v>
      </c>
      <c r="I481" s="279">
        <v>287.33333333333343</v>
      </c>
      <c r="J481" s="279">
        <v>295.66666666666674</v>
      </c>
      <c r="K481" s="277">
        <v>279</v>
      </c>
      <c r="L481" s="277">
        <v>265.55</v>
      </c>
      <c r="M481" s="277">
        <v>1.9567099999999999</v>
      </c>
    </row>
    <row r="482" spans="1:13">
      <c r="A482" s="268">
        <v>472</v>
      </c>
      <c r="B482" s="245" t="s">
        <v>194</v>
      </c>
      <c r="C482" s="277">
        <v>227.05</v>
      </c>
      <c r="D482" s="279">
        <v>229.29999999999998</v>
      </c>
      <c r="E482" s="279">
        <v>222.89999999999998</v>
      </c>
      <c r="F482" s="277">
        <v>218.75</v>
      </c>
      <c r="G482" s="279">
        <v>212.35</v>
      </c>
      <c r="H482" s="279">
        <v>233.44999999999996</v>
      </c>
      <c r="I482" s="277">
        <v>239.85</v>
      </c>
      <c r="J482" s="279">
        <v>243.99999999999994</v>
      </c>
      <c r="K482" s="279">
        <v>235.7</v>
      </c>
      <c r="L482" s="277">
        <v>225.15</v>
      </c>
      <c r="M482" s="279">
        <v>41.87453</v>
      </c>
    </row>
    <row r="483" spans="1:13">
      <c r="A483" s="268">
        <v>473</v>
      </c>
      <c r="B483" s="245" t="s">
        <v>195</v>
      </c>
      <c r="C483" s="277">
        <v>4045.55</v>
      </c>
      <c r="D483" s="279">
        <v>4076.0499999999997</v>
      </c>
      <c r="E483" s="279">
        <v>3997.0999999999995</v>
      </c>
      <c r="F483" s="277">
        <v>3948.6499999999996</v>
      </c>
      <c r="G483" s="279">
        <v>3869.6999999999994</v>
      </c>
      <c r="H483" s="279">
        <v>4124.5</v>
      </c>
      <c r="I483" s="277">
        <v>4203.4499999999989</v>
      </c>
      <c r="J483" s="279">
        <v>4251.8999999999996</v>
      </c>
      <c r="K483" s="279">
        <v>4155</v>
      </c>
      <c r="L483" s="277">
        <v>4027.6</v>
      </c>
      <c r="M483" s="279">
        <v>4.9018199999999998</v>
      </c>
    </row>
    <row r="484" spans="1:13">
      <c r="A484" s="268">
        <v>474</v>
      </c>
      <c r="B484" s="245" t="s">
        <v>196</v>
      </c>
      <c r="C484" s="245">
        <v>29.05</v>
      </c>
      <c r="D484" s="289">
        <v>29.116666666666664</v>
      </c>
      <c r="E484" s="289">
        <v>28.833333333333329</v>
      </c>
      <c r="F484" s="289">
        <v>28.616666666666664</v>
      </c>
      <c r="G484" s="289">
        <v>28.333333333333329</v>
      </c>
      <c r="H484" s="289">
        <v>29.333333333333329</v>
      </c>
      <c r="I484" s="289">
        <v>29.616666666666667</v>
      </c>
      <c r="J484" s="289">
        <v>29.833333333333329</v>
      </c>
      <c r="K484" s="289">
        <v>29.4</v>
      </c>
      <c r="L484" s="289">
        <v>28.9</v>
      </c>
      <c r="M484" s="289">
        <v>25.209140000000001</v>
      </c>
    </row>
    <row r="485" spans="1:13">
      <c r="A485" s="268">
        <v>475</v>
      </c>
      <c r="B485" s="245" t="s">
        <v>197</v>
      </c>
      <c r="C485" s="245">
        <v>452.15</v>
      </c>
      <c r="D485" s="289">
        <v>460.75</v>
      </c>
      <c r="E485" s="289">
        <v>436.6</v>
      </c>
      <c r="F485" s="289">
        <v>421.05</v>
      </c>
      <c r="G485" s="289">
        <v>396.90000000000003</v>
      </c>
      <c r="H485" s="289">
        <v>476.3</v>
      </c>
      <c r="I485" s="289">
        <v>500.45</v>
      </c>
      <c r="J485" s="289">
        <v>516</v>
      </c>
      <c r="K485" s="289">
        <v>484.9</v>
      </c>
      <c r="L485" s="289">
        <v>445.2</v>
      </c>
      <c r="M485" s="289">
        <v>144.44377</v>
      </c>
    </row>
    <row r="486" spans="1:13">
      <c r="A486" s="268">
        <v>476</v>
      </c>
      <c r="B486" s="245" t="s">
        <v>560</v>
      </c>
      <c r="C486" s="289">
        <v>1338.2</v>
      </c>
      <c r="D486" s="289">
        <v>1343.4166666666667</v>
      </c>
      <c r="E486" s="289">
        <v>1323.8333333333335</v>
      </c>
      <c r="F486" s="289">
        <v>1309.4666666666667</v>
      </c>
      <c r="G486" s="289">
        <v>1289.8833333333334</v>
      </c>
      <c r="H486" s="289">
        <v>1357.7833333333335</v>
      </c>
      <c r="I486" s="289">
        <v>1377.366666666667</v>
      </c>
      <c r="J486" s="289">
        <v>1391.7333333333336</v>
      </c>
      <c r="K486" s="289">
        <v>1363</v>
      </c>
      <c r="L486" s="289">
        <v>1329.05</v>
      </c>
      <c r="M486" s="289">
        <v>0.18223</v>
      </c>
    </row>
    <row r="487" spans="1:13">
      <c r="A487" s="268">
        <v>477</v>
      </c>
      <c r="B487" s="245" t="s">
        <v>561</v>
      </c>
      <c r="C487" s="289">
        <v>29.65</v>
      </c>
      <c r="D487" s="289">
        <v>29.649999999999995</v>
      </c>
      <c r="E487" s="289">
        <v>29.649999999999991</v>
      </c>
      <c r="F487" s="289">
        <v>29.649999999999995</v>
      </c>
      <c r="G487" s="289">
        <v>29.649999999999991</v>
      </c>
      <c r="H487" s="289">
        <v>29.649999999999991</v>
      </c>
      <c r="I487" s="289">
        <v>29.65</v>
      </c>
      <c r="J487" s="289">
        <v>29.649999999999991</v>
      </c>
      <c r="K487" s="289">
        <v>29.65</v>
      </c>
      <c r="L487" s="289">
        <v>29.65</v>
      </c>
      <c r="M487" s="289">
        <v>5.29955</v>
      </c>
    </row>
    <row r="488" spans="1:13">
      <c r="A488" s="268">
        <v>478</v>
      </c>
      <c r="B488" s="245" t="s">
        <v>285</v>
      </c>
      <c r="C488" s="289">
        <v>198.45</v>
      </c>
      <c r="D488" s="289">
        <v>198.75</v>
      </c>
      <c r="E488" s="289">
        <v>194.7</v>
      </c>
      <c r="F488" s="289">
        <v>190.95</v>
      </c>
      <c r="G488" s="289">
        <v>186.89999999999998</v>
      </c>
      <c r="H488" s="289">
        <v>202.5</v>
      </c>
      <c r="I488" s="289">
        <v>206.55</v>
      </c>
      <c r="J488" s="289">
        <v>210.3</v>
      </c>
      <c r="K488" s="289">
        <v>202.8</v>
      </c>
      <c r="L488" s="289">
        <v>195</v>
      </c>
      <c r="M488" s="289">
        <v>1.4431400000000001</v>
      </c>
    </row>
    <row r="489" spans="1:13">
      <c r="A489" s="268">
        <v>479</v>
      </c>
      <c r="B489" s="245" t="s">
        <v>563</v>
      </c>
      <c r="C489" s="289">
        <v>683.8</v>
      </c>
      <c r="D489" s="289">
        <v>691.80000000000007</v>
      </c>
      <c r="E489" s="289">
        <v>672.00000000000011</v>
      </c>
      <c r="F489" s="289">
        <v>660.2</v>
      </c>
      <c r="G489" s="289">
        <v>640.40000000000009</v>
      </c>
      <c r="H489" s="289">
        <v>703.60000000000014</v>
      </c>
      <c r="I489" s="289">
        <v>723.40000000000009</v>
      </c>
      <c r="J489" s="289">
        <v>735.20000000000016</v>
      </c>
      <c r="K489" s="289">
        <v>711.6</v>
      </c>
      <c r="L489" s="289">
        <v>680</v>
      </c>
      <c r="M489" s="289">
        <v>2.28329</v>
      </c>
    </row>
    <row r="490" spans="1:13">
      <c r="A490" s="268">
        <v>480</v>
      </c>
      <c r="B490" s="245" t="s">
        <v>198</v>
      </c>
      <c r="C490" s="289">
        <v>115.3</v>
      </c>
      <c r="D490" s="289">
        <v>115.08333333333333</v>
      </c>
      <c r="E490" s="289">
        <v>112.91666666666666</v>
      </c>
      <c r="F490" s="289">
        <v>110.53333333333333</v>
      </c>
      <c r="G490" s="289">
        <v>108.36666666666666</v>
      </c>
      <c r="H490" s="289">
        <v>117.46666666666665</v>
      </c>
      <c r="I490" s="289">
        <v>119.63333333333331</v>
      </c>
      <c r="J490" s="289">
        <v>122.01666666666665</v>
      </c>
      <c r="K490" s="289">
        <v>117.25</v>
      </c>
      <c r="L490" s="289">
        <v>112.7</v>
      </c>
      <c r="M490" s="289">
        <v>185.29048</v>
      </c>
    </row>
    <row r="491" spans="1:13">
      <c r="A491" s="268">
        <v>481</v>
      </c>
      <c r="B491" s="245" t="s">
        <v>564</v>
      </c>
      <c r="C491" s="289">
        <v>1055.9000000000001</v>
      </c>
      <c r="D491" s="289">
        <v>1054.0833333333333</v>
      </c>
      <c r="E491" s="289">
        <v>1034.3166666666666</v>
      </c>
      <c r="F491" s="289">
        <v>1012.7333333333333</v>
      </c>
      <c r="G491" s="289">
        <v>992.9666666666667</v>
      </c>
      <c r="H491" s="289">
        <v>1075.6666666666665</v>
      </c>
      <c r="I491" s="289">
        <v>1095.4333333333334</v>
      </c>
      <c r="J491" s="289">
        <v>1117.0166666666664</v>
      </c>
      <c r="K491" s="289">
        <v>1073.8499999999999</v>
      </c>
      <c r="L491" s="289">
        <v>1032.5</v>
      </c>
      <c r="M491" s="289">
        <v>0.58377000000000001</v>
      </c>
    </row>
    <row r="492" spans="1:13">
      <c r="A492" s="268">
        <v>482</v>
      </c>
      <c r="B492" s="245" t="s">
        <v>284</v>
      </c>
      <c r="C492" s="289">
        <v>161.94999999999999</v>
      </c>
      <c r="D492" s="289">
        <v>162.26666666666665</v>
      </c>
      <c r="E492" s="289">
        <v>161.18333333333331</v>
      </c>
      <c r="F492" s="289">
        <v>160.41666666666666</v>
      </c>
      <c r="G492" s="289">
        <v>159.33333333333331</v>
      </c>
      <c r="H492" s="289">
        <v>163.0333333333333</v>
      </c>
      <c r="I492" s="289">
        <v>164.11666666666667</v>
      </c>
      <c r="J492" s="289">
        <v>164.8833333333333</v>
      </c>
      <c r="K492" s="289">
        <v>163.35</v>
      </c>
      <c r="L492" s="289">
        <v>161.5</v>
      </c>
      <c r="M492" s="289">
        <v>1.7540199999999999</v>
      </c>
    </row>
    <row r="493" spans="1:13">
      <c r="A493" s="268">
        <v>483</v>
      </c>
      <c r="B493" s="245" t="s">
        <v>565</v>
      </c>
      <c r="C493" s="289">
        <v>992.8</v>
      </c>
      <c r="D493" s="289">
        <v>984.94999999999993</v>
      </c>
      <c r="E493" s="289">
        <v>970.89999999999986</v>
      </c>
      <c r="F493" s="289">
        <v>948.99999999999989</v>
      </c>
      <c r="G493" s="289">
        <v>934.94999999999982</v>
      </c>
      <c r="H493" s="289">
        <v>1006.8499999999999</v>
      </c>
      <c r="I493" s="289">
        <v>1020.8999999999999</v>
      </c>
      <c r="J493" s="289">
        <v>1042.8</v>
      </c>
      <c r="K493" s="289">
        <v>999</v>
      </c>
      <c r="L493" s="289">
        <v>963.05</v>
      </c>
      <c r="M493" s="289">
        <v>1.95787</v>
      </c>
    </row>
    <row r="494" spans="1:13">
      <c r="A494" s="268">
        <v>484</v>
      </c>
      <c r="B494" s="245" t="s">
        <v>556</v>
      </c>
      <c r="C494" s="289">
        <v>265.75</v>
      </c>
      <c r="D494" s="289">
        <v>266.91666666666669</v>
      </c>
      <c r="E494" s="289">
        <v>262.03333333333336</v>
      </c>
      <c r="F494" s="289">
        <v>258.31666666666666</v>
      </c>
      <c r="G494" s="289">
        <v>253.43333333333334</v>
      </c>
      <c r="H494" s="289">
        <v>270.63333333333338</v>
      </c>
      <c r="I494" s="289">
        <v>275.51666666666671</v>
      </c>
      <c r="J494" s="289">
        <v>279.23333333333341</v>
      </c>
      <c r="K494" s="289">
        <v>271.8</v>
      </c>
      <c r="L494" s="289">
        <v>263.2</v>
      </c>
      <c r="M494" s="289">
        <v>3.9429799999999999</v>
      </c>
    </row>
    <row r="495" spans="1:13">
      <c r="A495" s="268">
        <v>485</v>
      </c>
      <c r="B495" s="245" t="s">
        <v>555</v>
      </c>
      <c r="C495" s="289">
        <v>1762.45</v>
      </c>
      <c r="D495" s="289">
        <v>1777.4833333333333</v>
      </c>
      <c r="E495" s="289">
        <v>1739.9666666666667</v>
      </c>
      <c r="F495" s="289">
        <v>1717.4833333333333</v>
      </c>
      <c r="G495" s="289">
        <v>1679.9666666666667</v>
      </c>
      <c r="H495" s="289">
        <v>1799.9666666666667</v>
      </c>
      <c r="I495" s="289">
        <v>1837.4833333333336</v>
      </c>
      <c r="J495" s="289">
        <v>1859.9666666666667</v>
      </c>
      <c r="K495" s="289">
        <v>1815</v>
      </c>
      <c r="L495" s="289">
        <v>1755</v>
      </c>
      <c r="M495" s="289">
        <v>5.6899999999999999E-2</v>
      </c>
    </row>
    <row r="496" spans="1:13">
      <c r="A496" s="268">
        <v>486</v>
      </c>
      <c r="B496" s="245" t="s">
        <v>199</v>
      </c>
      <c r="C496" s="289">
        <v>595.70000000000005</v>
      </c>
      <c r="D496" s="289">
        <v>595.98333333333335</v>
      </c>
      <c r="E496" s="289">
        <v>591.2166666666667</v>
      </c>
      <c r="F496" s="289">
        <v>586.73333333333335</v>
      </c>
      <c r="G496" s="289">
        <v>581.9666666666667</v>
      </c>
      <c r="H496" s="289">
        <v>600.4666666666667</v>
      </c>
      <c r="I496" s="289">
        <v>605.23333333333335</v>
      </c>
      <c r="J496" s="289">
        <v>609.7166666666667</v>
      </c>
      <c r="K496" s="289">
        <v>600.75</v>
      </c>
      <c r="L496" s="289">
        <v>591.5</v>
      </c>
      <c r="M496" s="289">
        <v>8.2951200000000007</v>
      </c>
    </row>
    <row r="497" spans="1:13">
      <c r="A497" s="268">
        <v>487</v>
      </c>
      <c r="B497" s="245" t="s">
        <v>557</v>
      </c>
      <c r="C497" s="289">
        <v>146.94999999999999</v>
      </c>
      <c r="D497" s="289">
        <v>147.23333333333332</v>
      </c>
      <c r="E497" s="289">
        <v>143.71666666666664</v>
      </c>
      <c r="F497" s="289">
        <v>140.48333333333332</v>
      </c>
      <c r="G497" s="289">
        <v>136.96666666666664</v>
      </c>
      <c r="H497" s="289">
        <v>150.46666666666664</v>
      </c>
      <c r="I497" s="289">
        <v>153.98333333333335</v>
      </c>
      <c r="J497" s="289">
        <v>157.21666666666664</v>
      </c>
      <c r="K497" s="289">
        <v>150.75</v>
      </c>
      <c r="L497" s="289">
        <v>144</v>
      </c>
      <c r="M497" s="289">
        <v>0.44347999999999999</v>
      </c>
    </row>
    <row r="498" spans="1:13">
      <c r="A498" s="268">
        <v>488</v>
      </c>
      <c r="B498" s="245" t="s">
        <v>558</v>
      </c>
      <c r="C498" s="289">
        <v>3236.35</v>
      </c>
      <c r="D498" s="289">
        <v>3245.4500000000003</v>
      </c>
      <c r="E498" s="289">
        <v>3190.9000000000005</v>
      </c>
      <c r="F498" s="289">
        <v>3145.4500000000003</v>
      </c>
      <c r="G498" s="289">
        <v>3090.9000000000005</v>
      </c>
      <c r="H498" s="289">
        <v>3290.9000000000005</v>
      </c>
      <c r="I498" s="289">
        <v>3345.4500000000007</v>
      </c>
      <c r="J498" s="289">
        <v>3390.9000000000005</v>
      </c>
      <c r="K498" s="289">
        <v>3300</v>
      </c>
      <c r="L498" s="289">
        <v>3200</v>
      </c>
      <c r="M498" s="289">
        <v>0.17682999999999999</v>
      </c>
    </row>
    <row r="499" spans="1:13">
      <c r="A499" s="268">
        <v>489</v>
      </c>
      <c r="B499" s="245" t="s">
        <v>562</v>
      </c>
      <c r="C499" s="289">
        <v>670.2</v>
      </c>
      <c r="D499" s="289">
        <v>665.69999999999993</v>
      </c>
      <c r="E499" s="289">
        <v>655.84999999999991</v>
      </c>
      <c r="F499" s="289">
        <v>641.5</v>
      </c>
      <c r="G499" s="289">
        <v>631.65</v>
      </c>
      <c r="H499" s="289">
        <v>680.04999999999984</v>
      </c>
      <c r="I499" s="289">
        <v>689.9</v>
      </c>
      <c r="J499" s="289">
        <v>704.24999999999977</v>
      </c>
      <c r="K499" s="289">
        <v>675.55</v>
      </c>
      <c r="L499" s="289">
        <v>651.35</v>
      </c>
      <c r="M499" s="289">
        <v>0.20136000000000001</v>
      </c>
    </row>
    <row r="500" spans="1:13">
      <c r="A500" s="268">
        <v>490</v>
      </c>
      <c r="B500" s="245" t="s">
        <v>559</v>
      </c>
      <c r="C500" s="289">
        <v>120.15</v>
      </c>
      <c r="D500" s="289">
        <v>120.10000000000001</v>
      </c>
      <c r="E500" s="289">
        <v>120.05000000000001</v>
      </c>
      <c r="F500" s="289">
        <v>119.95</v>
      </c>
      <c r="G500" s="289">
        <v>119.9</v>
      </c>
      <c r="H500" s="289">
        <v>120.20000000000002</v>
      </c>
      <c r="I500" s="289">
        <v>120.25</v>
      </c>
      <c r="J500" s="289">
        <v>120.35000000000002</v>
      </c>
      <c r="K500" s="289">
        <v>120.15</v>
      </c>
      <c r="L500" s="289">
        <v>120</v>
      </c>
      <c r="M500" s="289">
        <v>0.43263000000000001</v>
      </c>
    </row>
    <row r="501" spans="1:13">
      <c r="A501" s="268">
        <v>491</v>
      </c>
      <c r="B501" s="245" t="s">
        <v>566</v>
      </c>
      <c r="C501" s="289">
        <v>6949.95</v>
      </c>
      <c r="D501" s="289">
        <v>6947.9666666666662</v>
      </c>
      <c r="E501" s="289">
        <v>6942.0333333333328</v>
      </c>
      <c r="F501" s="289">
        <v>6934.1166666666668</v>
      </c>
      <c r="G501" s="289">
        <v>6928.1833333333334</v>
      </c>
      <c r="H501" s="289">
        <v>6955.8833333333323</v>
      </c>
      <c r="I501" s="289">
        <v>6961.8166666666648</v>
      </c>
      <c r="J501" s="289">
        <v>6969.7333333333318</v>
      </c>
      <c r="K501" s="289">
        <v>6953.9</v>
      </c>
      <c r="L501" s="289">
        <v>6940.05</v>
      </c>
      <c r="M501" s="289">
        <v>1.2789999999999999E-2</v>
      </c>
    </row>
    <row r="502" spans="1:13">
      <c r="A502" s="268">
        <v>492</v>
      </c>
      <c r="B502" s="245" t="s">
        <v>567</v>
      </c>
      <c r="C502" s="289">
        <v>92.15</v>
      </c>
      <c r="D502" s="289">
        <v>90</v>
      </c>
      <c r="E502" s="289">
        <v>87.85</v>
      </c>
      <c r="F502" s="289">
        <v>83.55</v>
      </c>
      <c r="G502" s="289">
        <v>81.399999999999991</v>
      </c>
      <c r="H502" s="289">
        <v>94.3</v>
      </c>
      <c r="I502" s="289">
        <v>96.45</v>
      </c>
      <c r="J502" s="289">
        <v>100.75</v>
      </c>
      <c r="K502" s="289">
        <v>92.15</v>
      </c>
      <c r="L502" s="289">
        <v>85.7</v>
      </c>
      <c r="M502" s="289">
        <v>15.236330000000001</v>
      </c>
    </row>
    <row r="503" spans="1:13">
      <c r="A503" s="268">
        <v>493</v>
      </c>
      <c r="B503" s="245" t="s">
        <v>568</v>
      </c>
      <c r="C503" s="289">
        <v>41.15</v>
      </c>
      <c r="D503" s="289">
        <v>40.85</v>
      </c>
      <c r="E503" s="289">
        <v>40.550000000000004</v>
      </c>
      <c r="F503" s="289">
        <v>39.950000000000003</v>
      </c>
      <c r="G503" s="289">
        <v>39.650000000000006</v>
      </c>
      <c r="H503" s="289">
        <v>41.45</v>
      </c>
      <c r="I503" s="289">
        <v>41.75</v>
      </c>
      <c r="J503" s="289">
        <v>42.35</v>
      </c>
      <c r="K503" s="289">
        <v>41.15</v>
      </c>
      <c r="L503" s="289">
        <v>40.25</v>
      </c>
      <c r="M503" s="289">
        <v>12.511480000000001</v>
      </c>
    </row>
    <row r="504" spans="1:13">
      <c r="A504" s="268">
        <v>494</v>
      </c>
      <c r="B504" s="245" t="s">
        <v>2852</v>
      </c>
      <c r="C504" s="289">
        <v>365.65</v>
      </c>
      <c r="D504" s="289">
        <v>365.2166666666667</v>
      </c>
      <c r="E504" s="289">
        <v>358.13333333333338</v>
      </c>
      <c r="F504" s="289">
        <v>350.61666666666667</v>
      </c>
      <c r="G504" s="289">
        <v>343.53333333333336</v>
      </c>
      <c r="H504" s="289">
        <v>372.73333333333341</v>
      </c>
      <c r="I504" s="289">
        <v>379.81666666666666</v>
      </c>
      <c r="J504" s="289">
        <v>387.33333333333343</v>
      </c>
      <c r="K504" s="289">
        <v>372.3</v>
      </c>
      <c r="L504" s="289">
        <v>357.7</v>
      </c>
      <c r="M504" s="289">
        <v>4.2395399999999999</v>
      </c>
    </row>
    <row r="505" spans="1:13">
      <c r="A505" s="268">
        <v>495</v>
      </c>
      <c r="B505" s="245" t="s">
        <v>569</v>
      </c>
      <c r="C505" s="289">
        <v>2117.4499999999998</v>
      </c>
      <c r="D505" s="289">
        <v>2110.5</v>
      </c>
      <c r="E505" s="289">
        <v>2083</v>
      </c>
      <c r="F505" s="289">
        <v>2048.5500000000002</v>
      </c>
      <c r="G505" s="289">
        <v>2021.0500000000002</v>
      </c>
      <c r="H505" s="289">
        <v>2144.9499999999998</v>
      </c>
      <c r="I505" s="289">
        <v>2172.4499999999998</v>
      </c>
      <c r="J505" s="289">
        <v>2206.8999999999996</v>
      </c>
      <c r="K505" s="289">
        <v>2138</v>
      </c>
      <c r="L505" s="289">
        <v>2076.0500000000002</v>
      </c>
      <c r="M505" s="289">
        <v>0.33115</v>
      </c>
    </row>
    <row r="506" spans="1:13">
      <c r="A506" s="268">
        <v>496</v>
      </c>
      <c r="B506" s="245" t="s">
        <v>200</v>
      </c>
      <c r="C506" s="289">
        <v>281.55</v>
      </c>
      <c r="D506" s="289">
        <v>281.95</v>
      </c>
      <c r="E506" s="289">
        <v>279.09999999999997</v>
      </c>
      <c r="F506" s="289">
        <v>276.64999999999998</v>
      </c>
      <c r="G506" s="289">
        <v>273.79999999999995</v>
      </c>
      <c r="H506" s="289">
        <v>284.39999999999998</v>
      </c>
      <c r="I506" s="289">
        <v>287.25</v>
      </c>
      <c r="J506" s="289">
        <v>289.7</v>
      </c>
      <c r="K506" s="289">
        <v>284.8</v>
      </c>
      <c r="L506" s="289">
        <v>279.5</v>
      </c>
      <c r="M506" s="289">
        <v>89.088310000000007</v>
      </c>
    </row>
    <row r="507" spans="1:13">
      <c r="A507" s="268">
        <v>497</v>
      </c>
      <c r="B507" s="245" t="s">
        <v>570</v>
      </c>
      <c r="C507" s="289">
        <v>303.60000000000002</v>
      </c>
      <c r="D507" s="289">
        <v>294.40000000000003</v>
      </c>
      <c r="E507" s="289">
        <v>285.20000000000005</v>
      </c>
      <c r="F507" s="289">
        <v>266.8</v>
      </c>
      <c r="G507" s="289">
        <v>257.60000000000002</v>
      </c>
      <c r="H507" s="289">
        <v>312.80000000000007</v>
      </c>
      <c r="I507" s="289">
        <v>322</v>
      </c>
      <c r="J507" s="289">
        <v>340.40000000000009</v>
      </c>
      <c r="K507" s="289">
        <v>303.60000000000002</v>
      </c>
      <c r="L507" s="289">
        <v>276</v>
      </c>
      <c r="M507" s="289">
        <v>40.164569999999998</v>
      </c>
    </row>
    <row r="508" spans="1:13">
      <c r="A508" s="268">
        <v>498</v>
      </c>
      <c r="B508" s="245" t="s">
        <v>201</v>
      </c>
      <c r="C508" s="289">
        <v>12</v>
      </c>
      <c r="D508" s="289">
        <v>11.983333333333334</v>
      </c>
      <c r="E508" s="289">
        <v>11.916666666666668</v>
      </c>
      <c r="F508" s="289">
        <v>11.833333333333334</v>
      </c>
      <c r="G508" s="289">
        <v>11.766666666666667</v>
      </c>
      <c r="H508" s="289">
        <v>12.066666666666668</v>
      </c>
      <c r="I508" s="289">
        <v>12.133333333333335</v>
      </c>
      <c r="J508" s="289">
        <v>12.216666666666669</v>
      </c>
      <c r="K508" s="289">
        <v>12.05</v>
      </c>
      <c r="L508" s="289">
        <v>11.9</v>
      </c>
      <c r="M508" s="289">
        <v>903.38900999999998</v>
      </c>
    </row>
    <row r="509" spans="1:13">
      <c r="A509" s="268">
        <v>499</v>
      </c>
      <c r="B509" s="245" t="s">
        <v>202</v>
      </c>
      <c r="C509" s="289">
        <v>134.94999999999999</v>
      </c>
      <c r="D509" s="289">
        <v>136.43333333333331</v>
      </c>
      <c r="E509" s="289">
        <v>133.16666666666663</v>
      </c>
      <c r="F509" s="289">
        <v>131.38333333333333</v>
      </c>
      <c r="G509" s="289">
        <v>128.11666666666665</v>
      </c>
      <c r="H509" s="289">
        <v>138.21666666666661</v>
      </c>
      <c r="I509" s="289">
        <v>141.48333333333332</v>
      </c>
      <c r="J509" s="289">
        <v>143.26666666666659</v>
      </c>
      <c r="K509" s="289">
        <v>139.69999999999999</v>
      </c>
      <c r="L509" s="289">
        <v>134.65</v>
      </c>
      <c r="M509" s="289">
        <v>147.21379999999999</v>
      </c>
    </row>
    <row r="510" spans="1:13">
      <c r="A510" s="268">
        <v>500</v>
      </c>
      <c r="B510" s="245" t="s">
        <v>571</v>
      </c>
      <c r="C510" s="289">
        <v>166.7</v>
      </c>
      <c r="D510" s="289">
        <v>164.68333333333331</v>
      </c>
      <c r="E510" s="289">
        <v>162.01666666666662</v>
      </c>
      <c r="F510" s="289">
        <v>157.33333333333331</v>
      </c>
      <c r="G510" s="289">
        <v>154.66666666666663</v>
      </c>
      <c r="H510" s="289">
        <v>169.36666666666662</v>
      </c>
      <c r="I510" s="289">
        <v>172.0333333333333</v>
      </c>
      <c r="J510" s="289">
        <v>176.71666666666661</v>
      </c>
      <c r="K510" s="289">
        <v>167.35</v>
      </c>
      <c r="L510" s="289">
        <v>160</v>
      </c>
      <c r="M510" s="289">
        <v>3.3811100000000001</v>
      </c>
    </row>
    <row r="511" spans="1:13">
      <c r="A511" s="268">
        <v>501</v>
      </c>
      <c r="B511" s="245" t="s">
        <v>572</v>
      </c>
      <c r="C511" s="289">
        <v>1722.55</v>
      </c>
      <c r="D511" s="289">
        <v>1692.5</v>
      </c>
      <c r="E511" s="289">
        <v>1645.05</v>
      </c>
      <c r="F511" s="289">
        <v>1567.55</v>
      </c>
      <c r="G511" s="289">
        <v>1520.1</v>
      </c>
      <c r="H511" s="289">
        <v>1770</v>
      </c>
      <c r="I511" s="289">
        <v>1817.4499999999998</v>
      </c>
      <c r="J511" s="289">
        <v>1894.95</v>
      </c>
      <c r="K511" s="289">
        <v>1739.95</v>
      </c>
      <c r="L511" s="289">
        <v>1615</v>
      </c>
      <c r="M511" s="289">
        <v>2.2989999999999999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22" sqref="D21:D22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32"/>
      <c r="B5" s="532"/>
      <c r="C5" s="533"/>
      <c r="D5" s="533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34" t="s">
        <v>574</v>
      </c>
      <c r="C7" s="534"/>
      <c r="D7" s="262">
        <f>Main!B10</f>
        <v>44047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44046</v>
      </c>
      <c r="B10" s="267">
        <v>540718</v>
      </c>
      <c r="C10" s="268" t="s">
        <v>3675</v>
      </c>
      <c r="D10" s="268" t="s">
        <v>3676</v>
      </c>
      <c r="E10" s="268" t="s">
        <v>584</v>
      </c>
      <c r="F10" s="383">
        <v>18000</v>
      </c>
      <c r="G10" s="267">
        <v>14.88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44046</v>
      </c>
      <c r="B11" s="267">
        <v>540718</v>
      </c>
      <c r="C11" s="268" t="s">
        <v>3675</v>
      </c>
      <c r="D11" s="268" t="s">
        <v>3677</v>
      </c>
      <c r="E11" s="268" t="s">
        <v>584</v>
      </c>
      <c r="F11" s="383">
        <v>24000</v>
      </c>
      <c r="G11" s="267">
        <v>14.88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44046</v>
      </c>
      <c r="B12" s="267">
        <v>540718</v>
      </c>
      <c r="C12" s="268" t="s">
        <v>3675</v>
      </c>
      <c r="D12" s="268" t="s">
        <v>3678</v>
      </c>
      <c r="E12" s="268" t="s">
        <v>584</v>
      </c>
      <c r="F12" s="383">
        <v>156000</v>
      </c>
      <c r="G12" s="267">
        <v>14.88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44046</v>
      </c>
      <c r="B13" s="267">
        <v>540718</v>
      </c>
      <c r="C13" s="268" t="s">
        <v>3675</v>
      </c>
      <c r="D13" s="268" t="s">
        <v>3679</v>
      </c>
      <c r="E13" s="268" t="s">
        <v>583</v>
      </c>
      <c r="F13" s="383">
        <v>198000</v>
      </c>
      <c r="G13" s="267">
        <v>14.88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44046</v>
      </c>
      <c r="B14" s="267">
        <v>508869</v>
      </c>
      <c r="C14" s="268" t="s">
        <v>47</v>
      </c>
      <c r="D14" s="268" t="s">
        <v>3680</v>
      </c>
      <c r="E14" s="268" t="s">
        <v>584</v>
      </c>
      <c r="F14" s="383">
        <v>2397380</v>
      </c>
      <c r="G14" s="267">
        <v>1600.43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44046</v>
      </c>
      <c r="B15" s="267">
        <v>524412</v>
      </c>
      <c r="C15" s="268" t="s">
        <v>3681</v>
      </c>
      <c r="D15" s="268" t="s">
        <v>3682</v>
      </c>
      <c r="E15" s="268" t="s">
        <v>583</v>
      </c>
      <c r="F15" s="383">
        <v>180154</v>
      </c>
      <c r="G15" s="267">
        <v>21.36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44046</v>
      </c>
      <c r="B16" s="267">
        <v>524412</v>
      </c>
      <c r="C16" s="268" t="s">
        <v>3681</v>
      </c>
      <c r="D16" s="268" t="s">
        <v>3682</v>
      </c>
      <c r="E16" s="268" t="s">
        <v>584</v>
      </c>
      <c r="F16" s="383">
        <v>155154</v>
      </c>
      <c r="G16" s="267">
        <v>21.18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44046</v>
      </c>
      <c r="B17" s="267">
        <v>540024</v>
      </c>
      <c r="C17" s="268" t="s">
        <v>3683</v>
      </c>
      <c r="D17" s="268" t="s">
        <v>3684</v>
      </c>
      <c r="E17" s="268" t="s">
        <v>583</v>
      </c>
      <c r="F17" s="383">
        <v>111000</v>
      </c>
      <c r="G17" s="267">
        <v>9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44046</v>
      </c>
      <c r="B18" s="267">
        <v>540024</v>
      </c>
      <c r="C18" s="268" t="s">
        <v>3683</v>
      </c>
      <c r="D18" s="268" t="s">
        <v>3685</v>
      </c>
      <c r="E18" s="268" t="s">
        <v>584</v>
      </c>
      <c r="F18" s="383">
        <v>44444</v>
      </c>
      <c r="G18" s="267">
        <v>9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44046</v>
      </c>
      <c r="B19" s="267">
        <v>541153</v>
      </c>
      <c r="C19" s="268" t="s">
        <v>233</v>
      </c>
      <c r="D19" s="268" t="s">
        <v>3686</v>
      </c>
      <c r="E19" s="268" t="s">
        <v>584</v>
      </c>
      <c r="F19" s="383">
        <v>84341798</v>
      </c>
      <c r="G19" s="267">
        <v>313.16000000000003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44046</v>
      </c>
      <c r="B20" s="267">
        <v>541153</v>
      </c>
      <c r="C20" s="268" t="s">
        <v>233</v>
      </c>
      <c r="D20" s="268" t="s">
        <v>3687</v>
      </c>
      <c r="E20" s="268" t="s">
        <v>583</v>
      </c>
      <c r="F20" s="383">
        <v>8175000</v>
      </c>
      <c r="G20" s="267">
        <v>313.10000000000002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44046</v>
      </c>
      <c r="B21" s="267">
        <v>541153</v>
      </c>
      <c r="C21" s="268" t="s">
        <v>233</v>
      </c>
      <c r="D21" s="268" t="s">
        <v>3688</v>
      </c>
      <c r="E21" s="268" t="s">
        <v>583</v>
      </c>
      <c r="F21" s="383">
        <v>24580000</v>
      </c>
      <c r="G21" s="267">
        <v>313.10000000000002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44046</v>
      </c>
      <c r="B22" s="267">
        <v>541153</v>
      </c>
      <c r="C22" s="268" t="s">
        <v>233</v>
      </c>
      <c r="D22" s="268" t="s">
        <v>3686</v>
      </c>
      <c r="E22" s="268" t="s">
        <v>584</v>
      </c>
      <c r="F22" s="383">
        <v>84341797</v>
      </c>
      <c r="G22" s="267">
        <v>313.14999999999998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44046</v>
      </c>
      <c r="B23" s="267">
        <v>541153</v>
      </c>
      <c r="C23" s="268" t="s">
        <v>233</v>
      </c>
      <c r="D23" s="268" t="s">
        <v>3686</v>
      </c>
      <c r="E23" s="268" t="s">
        <v>584</v>
      </c>
      <c r="F23" s="383">
        <v>84341797</v>
      </c>
      <c r="G23" s="267">
        <v>313.88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44046</v>
      </c>
      <c r="B24" s="267">
        <v>541153</v>
      </c>
      <c r="C24" s="268" t="s">
        <v>233</v>
      </c>
      <c r="D24" s="268" t="s">
        <v>3689</v>
      </c>
      <c r="E24" s="268" t="s">
        <v>583</v>
      </c>
      <c r="F24" s="383">
        <v>9300000</v>
      </c>
      <c r="G24" s="267">
        <v>315.98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44046</v>
      </c>
      <c r="B25" s="267">
        <v>541153</v>
      </c>
      <c r="C25" s="268" t="s">
        <v>233</v>
      </c>
      <c r="D25" s="268" t="s">
        <v>3690</v>
      </c>
      <c r="E25" s="268" t="s">
        <v>583</v>
      </c>
      <c r="F25" s="383">
        <v>8866779</v>
      </c>
      <c r="G25" s="267">
        <v>314.14999999999998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44046</v>
      </c>
      <c r="B26" s="267">
        <v>541153</v>
      </c>
      <c r="C26" s="268" t="s">
        <v>233</v>
      </c>
      <c r="D26" s="268" t="s">
        <v>3690</v>
      </c>
      <c r="E26" s="268" t="s">
        <v>584</v>
      </c>
      <c r="F26" s="383">
        <v>3036009</v>
      </c>
      <c r="G26" s="267">
        <v>314.19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44046</v>
      </c>
      <c r="B27" s="267">
        <v>541153</v>
      </c>
      <c r="C27" s="268" t="s">
        <v>233</v>
      </c>
      <c r="D27" s="268" t="s">
        <v>3691</v>
      </c>
      <c r="E27" s="268" t="s">
        <v>583</v>
      </c>
      <c r="F27" s="383">
        <v>16476130</v>
      </c>
      <c r="G27" s="267">
        <v>313.10000000000002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44046</v>
      </c>
      <c r="B28" s="267">
        <v>541153</v>
      </c>
      <c r="C28" s="268" t="s">
        <v>233</v>
      </c>
      <c r="D28" s="268" t="s">
        <v>3686</v>
      </c>
      <c r="E28" s="268" t="s">
        <v>584</v>
      </c>
      <c r="F28" s="383">
        <v>84341797</v>
      </c>
      <c r="G28" s="267">
        <v>313.22000000000003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44046</v>
      </c>
      <c r="B29" s="267">
        <v>541153</v>
      </c>
      <c r="C29" s="268" t="s">
        <v>233</v>
      </c>
      <c r="D29" s="268" t="s">
        <v>3692</v>
      </c>
      <c r="E29" s="268" t="s">
        <v>583</v>
      </c>
      <c r="F29" s="383">
        <v>12517684</v>
      </c>
      <c r="G29" s="267">
        <v>313.10000000000002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44046</v>
      </c>
      <c r="B30" s="267">
        <v>541153</v>
      </c>
      <c r="C30" s="268" t="s">
        <v>233</v>
      </c>
      <c r="D30" s="268" t="s">
        <v>3693</v>
      </c>
      <c r="E30" s="268" t="s">
        <v>583</v>
      </c>
      <c r="F30" s="383">
        <v>16450000</v>
      </c>
      <c r="G30" s="267">
        <v>313.10000000000002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44046</v>
      </c>
      <c r="B31" s="267">
        <v>541153</v>
      </c>
      <c r="C31" s="268" t="s">
        <v>233</v>
      </c>
      <c r="D31" s="268" t="s">
        <v>3691</v>
      </c>
      <c r="E31" s="268" t="s">
        <v>583</v>
      </c>
      <c r="F31" s="383">
        <v>23600000</v>
      </c>
      <c r="G31" s="267">
        <v>313.10000000000002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44046</v>
      </c>
      <c r="B32" s="267">
        <v>541153</v>
      </c>
      <c r="C32" s="268" t="s">
        <v>233</v>
      </c>
      <c r="D32" s="268" t="s">
        <v>3694</v>
      </c>
      <c r="E32" s="268" t="s">
        <v>583</v>
      </c>
      <c r="F32" s="383">
        <v>25568728</v>
      </c>
      <c r="G32" s="267">
        <v>313.10000000000002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44046</v>
      </c>
      <c r="B33" s="267">
        <v>541153</v>
      </c>
      <c r="C33" s="268" t="s">
        <v>233</v>
      </c>
      <c r="D33" s="268" t="s">
        <v>3695</v>
      </c>
      <c r="E33" s="268" t="s">
        <v>583</v>
      </c>
      <c r="F33" s="383">
        <v>11962324</v>
      </c>
      <c r="G33" s="267">
        <v>313.10000000000002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44046</v>
      </c>
      <c r="B34" s="267">
        <v>540377</v>
      </c>
      <c r="C34" s="268" t="s">
        <v>3696</v>
      </c>
      <c r="D34" s="268" t="s">
        <v>3679</v>
      </c>
      <c r="E34" s="268" t="s">
        <v>583</v>
      </c>
      <c r="F34" s="383">
        <v>720000</v>
      </c>
      <c r="G34" s="267">
        <v>9.61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44046</v>
      </c>
      <c r="B35" s="267">
        <v>540377</v>
      </c>
      <c r="C35" s="268" t="s">
        <v>3696</v>
      </c>
      <c r="D35" s="268" t="s">
        <v>3697</v>
      </c>
      <c r="E35" s="268" t="s">
        <v>584</v>
      </c>
      <c r="F35" s="383">
        <v>360000</v>
      </c>
      <c r="G35" s="267">
        <v>9.61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44046</v>
      </c>
      <c r="B36" s="267">
        <v>540377</v>
      </c>
      <c r="C36" s="268" t="s">
        <v>3696</v>
      </c>
      <c r="D36" s="268" t="s">
        <v>3678</v>
      </c>
      <c r="E36" s="268" t="s">
        <v>584</v>
      </c>
      <c r="F36" s="383">
        <v>360000</v>
      </c>
      <c r="G36" s="267">
        <v>9.61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44046</v>
      </c>
      <c r="B37" s="267">
        <v>535136</v>
      </c>
      <c r="C37" s="268" t="s">
        <v>3698</v>
      </c>
      <c r="D37" s="268" t="s">
        <v>3699</v>
      </c>
      <c r="E37" s="268" t="s">
        <v>583</v>
      </c>
      <c r="F37" s="383">
        <v>58500</v>
      </c>
      <c r="G37" s="267">
        <v>10.68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44046</v>
      </c>
      <c r="B38" s="267">
        <v>535136</v>
      </c>
      <c r="C38" s="268" t="s">
        <v>3698</v>
      </c>
      <c r="D38" s="268" t="s">
        <v>3700</v>
      </c>
      <c r="E38" s="268" t="s">
        <v>583</v>
      </c>
      <c r="F38" s="383">
        <v>58500</v>
      </c>
      <c r="G38" s="267">
        <v>10.68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44046</v>
      </c>
      <c r="B39" s="267">
        <v>535136</v>
      </c>
      <c r="C39" s="268" t="s">
        <v>3698</v>
      </c>
      <c r="D39" s="268" t="s">
        <v>3701</v>
      </c>
      <c r="E39" s="268" t="s">
        <v>584</v>
      </c>
      <c r="F39" s="383">
        <v>106456</v>
      </c>
      <c r="G39" s="267">
        <v>10.68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44046</v>
      </c>
      <c r="B40" s="267">
        <v>506919</v>
      </c>
      <c r="C40" s="268" t="s">
        <v>3702</v>
      </c>
      <c r="D40" s="268" t="s">
        <v>3703</v>
      </c>
      <c r="E40" s="268" t="s">
        <v>584</v>
      </c>
      <c r="F40" s="383">
        <v>24991</v>
      </c>
      <c r="G40" s="267">
        <v>79.23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44046</v>
      </c>
      <c r="B41" s="267">
        <v>512217</v>
      </c>
      <c r="C41" s="268" t="s">
        <v>3657</v>
      </c>
      <c r="D41" s="268" t="s">
        <v>3658</v>
      </c>
      <c r="E41" s="268" t="s">
        <v>583</v>
      </c>
      <c r="F41" s="383">
        <v>33743</v>
      </c>
      <c r="G41" s="267">
        <v>13.14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44046</v>
      </c>
      <c r="B42" s="267">
        <v>512217</v>
      </c>
      <c r="C42" s="268" t="s">
        <v>3657</v>
      </c>
      <c r="D42" s="268" t="s">
        <v>3658</v>
      </c>
      <c r="E42" s="268" t="s">
        <v>584</v>
      </c>
      <c r="F42" s="383">
        <v>19923</v>
      </c>
      <c r="G42" s="267">
        <v>12.9</v>
      </c>
      <c r="H42" s="345" t="s">
        <v>314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44046</v>
      </c>
      <c r="B43" s="267">
        <v>519230</v>
      </c>
      <c r="C43" s="268" t="s">
        <v>3704</v>
      </c>
      <c r="D43" s="268" t="s">
        <v>3705</v>
      </c>
      <c r="E43" s="268" t="s">
        <v>583</v>
      </c>
      <c r="F43" s="383">
        <v>50000</v>
      </c>
      <c r="G43" s="267">
        <v>2.1</v>
      </c>
      <c r="H43" s="345" t="s">
        <v>314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44046</v>
      </c>
      <c r="B44" s="267">
        <v>519230</v>
      </c>
      <c r="C44" s="268" t="s">
        <v>3704</v>
      </c>
      <c r="D44" s="268" t="s">
        <v>3705</v>
      </c>
      <c r="E44" s="268" t="s">
        <v>584</v>
      </c>
      <c r="F44" s="383">
        <v>50000</v>
      </c>
      <c r="G44" s="267">
        <v>2.1</v>
      </c>
      <c r="H44" s="345" t="s">
        <v>314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44046</v>
      </c>
      <c r="B45" s="267">
        <v>519230</v>
      </c>
      <c r="C45" s="268" t="s">
        <v>3704</v>
      </c>
      <c r="D45" s="268" t="s">
        <v>3706</v>
      </c>
      <c r="E45" s="268" t="s">
        <v>583</v>
      </c>
      <c r="F45" s="383">
        <v>43500</v>
      </c>
      <c r="G45" s="267">
        <v>2.1</v>
      </c>
      <c r="H45" s="345" t="s">
        <v>314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44046</v>
      </c>
      <c r="B46" s="267">
        <v>519230</v>
      </c>
      <c r="C46" s="268" t="s">
        <v>3704</v>
      </c>
      <c r="D46" s="268" t="s">
        <v>3706</v>
      </c>
      <c r="E46" s="268" t="s">
        <v>584</v>
      </c>
      <c r="F46" s="383">
        <v>43500</v>
      </c>
      <c r="G46" s="267">
        <v>2.1</v>
      </c>
      <c r="H46" s="345" t="s">
        <v>314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44046</v>
      </c>
      <c r="B47" s="267">
        <v>539561</v>
      </c>
      <c r="C47" s="268" t="s">
        <v>3707</v>
      </c>
      <c r="D47" s="268" t="s">
        <v>3708</v>
      </c>
      <c r="E47" s="268" t="s">
        <v>583</v>
      </c>
      <c r="F47" s="383">
        <v>21837</v>
      </c>
      <c r="G47" s="267">
        <v>25.13</v>
      </c>
      <c r="H47" s="345" t="s">
        <v>314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44046</v>
      </c>
      <c r="B48" s="267" t="s">
        <v>454</v>
      </c>
      <c r="C48" s="268" t="s">
        <v>3709</v>
      </c>
      <c r="D48" s="268" t="s">
        <v>3659</v>
      </c>
      <c r="E48" s="268" t="s">
        <v>583</v>
      </c>
      <c r="F48" s="383">
        <v>643600</v>
      </c>
      <c r="G48" s="267">
        <v>1011.41</v>
      </c>
      <c r="H48" s="345" t="s">
        <v>2953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44046</v>
      </c>
      <c r="B49" s="267" t="s">
        <v>1856</v>
      </c>
      <c r="C49" s="268" t="s">
        <v>3710</v>
      </c>
      <c r="D49" s="268" t="s">
        <v>3711</v>
      </c>
      <c r="E49" s="268" t="s">
        <v>583</v>
      </c>
      <c r="F49" s="383">
        <v>152637</v>
      </c>
      <c r="G49" s="267">
        <v>207.44</v>
      </c>
      <c r="H49" s="345" t="s">
        <v>2953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44046</v>
      </c>
      <c r="B50" s="267" t="s">
        <v>3661</v>
      </c>
      <c r="C50" s="268" t="s">
        <v>3662</v>
      </c>
      <c r="D50" s="268" t="s">
        <v>3712</v>
      </c>
      <c r="E50" s="268" t="s">
        <v>583</v>
      </c>
      <c r="F50" s="383">
        <v>62219</v>
      </c>
      <c r="G50" s="267">
        <v>24.49</v>
      </c>
      <c r="H50" s="345" t="s">
        <v>2953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44046</v>
      </c>
      <c r="B51" s="267" t="s">
        <v>183</v>
      </c>
      <c r="C51" s="268" t="s">
        <v>3713</v>
      </c>
      <c r="D51" s="268" t="s">
        <v>3660</v>
      </c>
      <c r="E51" s="268" t="s">
        <v>583</v>
      </c>
      <c r="F51" s="383">
        <v>24007704</v>
      </c>
      <c r="G51" s="267">
        <v>110.91</v>
      </c>
      <c r="H51" s="345" t="s">
        <v>2953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44046</v>
      </c>
      <c r="B52" s="267" t="s">
        <v>2800</v>
      </c>
      <c r="C52" s="268" t="s">
        <v>3714</v>
      </c>
      <c r="D52" s="268" t="s">
        <v>3715</v>
      </c>
      <c r="E52" s="268" t="s">
        <v>583</v>
      </c>
      <c r="F52" s="383">
        <v>129000</v>
      </c>
      <c r="G52" s="267">
        <v>125.05</v>
      </c>
      <c r="H52" s="345" t="s">
        <v>2953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44046</v>
      </c>
      <c r="B53" s="267" t="s">
        <v>1000</v>
      </c>
      <c r="C53" s="268" t="s">
        <v>3716</v>
      </c>
      <c r="D53" s="268" t="s">
        <v>3717</v>
      </c>
      <c r="E53" s="268" t="s">
        <v>584</v>
      </c>
      <c r="F53" s="383">
        <v>178450</v>
      </c>
      <c r="G53" s="267">
        <v>259.05</v>
      </c>
      <c r="H53" s="345" t="s">
        <v>2953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44046</v>
      </c>
      <c r="B54" s="267" t="s">
        <v>454</v>
      </c>
      <c r="C54" s="268" t="s">
        <v>3709</v>
      </c>
      <c r="D54" s="268" t="s">
        <v>3659</v>
      </c>
      <c r="E54" s="268" t="s">
        <v>584</v>
      </c>
      <c r="F54" s="383">
        <v>643600</v>
      </c>
      <c r="G54" s="267">
        <v>1011.48</v>
      </c>
      <c r="H54" s="345" t="s">
        <v>2953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44046</v>
      </c>
      <c r="B55" s="267" t="s">
        <v>1856</v>
      </c>
      <c r="C55" s="268" t="s">
        <v>3710</v>
      </c>
      <c r="D55" s="268" t="s">
        <v>3711</v>
      </c>
      <c r="E55" s="268" t="s">
        <v>584</v>
      </c>
      <c r="F55" s="383">
        <v>144637</v>
      </c>
      <c r="G55" s="267">
        <v>208.43</v>
      </c>
      <c r="H55" s="345" t="s">
        <v>2953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44046</v>
      </c>
      <c r="B56" s="267" t="s">
        <v>3661</v>
      </c>
      <c r="C56" s="268" t="s">
        <v>3662</v>
      </c>
      <c r="D56" s="268" t="s">
        <v>3718</v>
      </c>
      <c r="E56" s="268" t="s">
        <v>584</v>
      </c>
      <c r="F56" s="383">
        <v>98214</v>
      </c>
      <c r="G56" s="267">
        <v>23.26</v>
      </c>
      <c r="H56" s="345" t="s">
        <v>2953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44046</v>
      </c>
      <c r="B57" s="267" t="s">
        <v>3661</v>
      </c>
      <c r="C57" s="268" t="s">
        <v>3662</v>
      </c>
      <c r="D57" s="268" t="s">
        <v>3719</v>
      </c>
      <c r="E57" s="268" t="s">
        <v>584</v>
      </c>
      <c r="F57" s="383">
        <v>28859</v>
      </c>
      <c r="G57" s="267">
        <v>24.5</v>
      </c>
      <c r="H57" s="345" t="s">
        <v>2953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44046</v>
      </c>
      <c r="B58" s="267" t="s">
        <v>3661</v>
      </c>
      <c r="C58" s="268" t="s">
        <v>3662</v>
      </c>
      <c r="D58" s="268" t="s">
        <v>3720</v>
      </c>
      <c r="E58" s="268" t="s">
        <v>584</v>
      </c>
      <c r="F58" s="383">
        <v>51567</v>
      </c>
      <c r="G58" s="267">
        <v>24.47</v>
      </c>
      <c r="H58" s="345" t="s">
        <v>2953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44046</v>
      </c>
      <c r="B59" s="267" t="s">
        <v>183</v>
      </c>
      <c r="C59" s="268" t="s">
        <v>3713</v>
      </c>
      <c r="D59" s="268" t="s">
        <v>3660</v>
      </c>
      <c r="E59" s="268" t="s">
        <v>584</v>
      </c>
      <c r="F59" s="383">
        <v>25858956</v>
      </c>
      <c r="G59" s="267">
        <v>111.04</v>
      </c>
      <c r="H59" s="345" t="s">
        <v>2953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44046</v>
      </c>
      <c r="B60" s="267" t="s">
        <v>2800</v>
      </c>
      <c r="C60" s="268" t="s">
        <v>3714</v>
      </c>
      <c r="D60" s="268" t="s">
        <v>3715</v>
      </c>
      <c r="E60" s="268" t="s">
        <v>584</v>
      </c>
      <c r="F60" s="383">
        <v>75000</v>
      </c>
      <c r="G60" s="267">
        <v>125.1</v>
      </c>
      <c r="H60" s="345" t="s">
        <v>2953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44046</v>
      </c>
      <c r="B61" s="267" t="s">
        <v>2869</v>
      </c>
      <c r="C61" s="268" t="s">
        <v>3721</v>
      </c>
      <c r="D61" s="268" t="s">
        <v>3722</v>
      </c>
      <c r="E61" s="268" t="s">
        <v>584</v>
      </c>
      <c r="F61" s="383">
        <v>77025</v>
      </c>
      <c r="G61" s="267">
        <v>110.2</v>
      </c>
      <c r="H61" s="345" t="s">
        <v>2953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B62" s="267"/>
      <c r="C62" s="268"/>
      <c r="D62" s="268"/>
      <c r="E62" s="268"/>
      <c r="F62" s="383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B63" s="267"/>
      <c r="C63" s="268"/>
      <c r="D63" s="268"/>
      <c r="E63" s="268"/>
      <c r="F63" s="383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B64" s="267"/>
      <c r="C64" s="268"/>
      <c r="D64" s="268"/>
      <c r="E64" s="268"/>
      <c r="F64" s="383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3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3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3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3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3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3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3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3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3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3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3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3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3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3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3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3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3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3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3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3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3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3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3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3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3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3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3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3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3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3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3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3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3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3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3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3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3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3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3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3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3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3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3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3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3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3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3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3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3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3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3"/>
      <c r="G115" s="267"/>
      <c r="H115" s="267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3"/>
      <c r="G116" s="267"/>
      <c r="H116" s="267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3"/>
      <c r="G117" s="267"/>
      <c r="H117" s="267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3"/>
      <c r="G118" s="267"/>
      <c r="H118" s="267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3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3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3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3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3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3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3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3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3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3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3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3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3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3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3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3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3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3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3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3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3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3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3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3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3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3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3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3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3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3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3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3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3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3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3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3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3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3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3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3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3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3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3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3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3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3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3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3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3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3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3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3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3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3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3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3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3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3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3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3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3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3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3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3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3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3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3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3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3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3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3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3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3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3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3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3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3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3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3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3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3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3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3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3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3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3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3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3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3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3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3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3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3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3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3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3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3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3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3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3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3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3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3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3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3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3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3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3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3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3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3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3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3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3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3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3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3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3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3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3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3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3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3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3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3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3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3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3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3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3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3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3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3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3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3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3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3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3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3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3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3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3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3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3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3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3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3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3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3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3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3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3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3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3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3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3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3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3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3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3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3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3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3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3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3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3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3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3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3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3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3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3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3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3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3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3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3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3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3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3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3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3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3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3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3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3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3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3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3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3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3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3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3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3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3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3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3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3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3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3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3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3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3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3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3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3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3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3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3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3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3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3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3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3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3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3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3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3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3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3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3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3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3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3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3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3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3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3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3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3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3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3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3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3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3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3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3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3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3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3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3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3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3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3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3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48"/>
  <sheetViews>
    <sheetView zoomScale="85" zoomScaleNormal="85" workbookViewId="0">
      <selection activeCell="J16" sqref="J16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3674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44047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3639</v>
      </c>
      <c r="M9" s="63" t="s">
        <v>3638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32" customFormat="1" ht="14.25">
      <c r="A10" s="443">
        <v>1</v>
      </c>
      <c r="B10" s="444">
        <v>44011</v>
      </c>
      <c r="C10" s="445"/>
      <c r="D10" s="446" t="s">
        <v>63</v>
      </c>
      <c r="E10" s="447" t="s">
        <v>3648</v>
      </c>
      <c r="F10" s="448">
        <v>1296</v>
      </c>
      <c r="G10" s="447">
        <v>1231</v>
      </c>
      <c r="H10" s="447">
        <v>1344</v>
      </c>
      <c r="I10" s="449" t="s">
        <v>3630</v>
      </c>
      <c r="J10" s="450" t="s">
        <v>3650</v>
      </c>
      <c r="K10" s="450">
        <f t="shared" ref="K10" si="0">H10-F10</f>
        <v>48</v>
      </c>
      <c r="L10" s="450">
        <f t="shared" ref="L10:L12" si="1">(F10*-0.8)/100</f>
        <v>-10.368</v>
      </c>
      <c r="M10" s="451">
        <f t="shared" ref="M10:M12" si="2">(K10+L10)/F10</f>
        <v>2.9037037037037035E-2</v>
      </c>
      <c r="N10" s="452" t="s">
        <v>600</v>
      </c>
      <c r="O10" s="453">
        <v>44018</v>
      </c>
      <c r="Q10" s="433"/>
      <c r="R10" s="434" t="s">
        <v>603</v>
      </c>
      <c r="S10" s="433"/>
      <c r="T10" s="433"/>
      <c r="U10" s="433"/>
      <c r="V10" s="433"/>
      <c r="W10" s="433"/>
      <c r="X10" s="433"/>
      <c r="Y10" s="433"/>
      <c r="Z10" s="433"/>
      <c r="AA10" s="433"/>
      <c r="AB10" s="433"/>
    </row>
    <row r="11" spans="1:28" s="432" customFormat="1" ht="14.25">
      <c r="A11" s="385">
        <v>2</v>
      </c>
      <c r="B11" s="410">
        <v>44014</v>
      </c>
      <c r="C11" s="425"/>
      <c r="D11" s="426" t="s">
        <v>136</v>
      </c>
      <c r="E11" s="427" t="s">
        <v>601</v>
      </c>
      <c r="F11" s="427" t="s">
        <v>3631</v>
      </c>
      <c r="G11" s="437">
        <v>874</v>
      </c>
      <c r="H11" s="427"/>
      <c r="I11" s="413" t="s">
        <v>3632</v>
      </c>
      <c r="J11" s="428" t="s">
        <v>602</v>
      </c>
      <c r="K11" s="428"/>
      <c r="L11" s="428"/>
      <c r="M11" s="428"/>
      <c r="N11" s="428"/>
      <c r="O11" s="430"/>
      <c r="Q11" s="433"/>
      <c r="R11" s="434" t="s">
        <v>603</v>
      </c>
      <c r="S11" s="433"/>
      <c r="T11" s="433"/>
      <c r="U11" s="433"/>
      <c r="V11" s="433"/>
      <c r="W11" s="433"/>
      <c r="X11" s="433"/>
      <c r="Y11" s="433"/>
      <c r="Z11" s="433"/>
      <c r="AA11" s="433"/>
      <c r="AB11" s="433"/>
    </row>
    <row r="12" spans="1:28" s="432" customFormat="1" ht="14.25">
      <c r="A12" s="443">
        <v>3</v>
      </c>
      <c r="B12" s="444">
        <v>44018</v>
      </c>
      <c r="C12" s="445"/>
      <c r="D12" s="446" t="s">
        <v>565</v>
      </c>
      <c r="E12" s="447" t="s">
        <v>601</v>
      </c>
      <c r="F12" s="448">
        <v>1000</v>
      </c>
      <c r="G12" s="447">
        <v>935</v>
      </c>
      <c r="H12" s="447">
        <v>1040</v>
      </c>
      <c r="I12" s="449" t="s">
        <v>3633</v>
      </c>
      <c r="J12" s="450" t="s">
        <v>3634</v>
      </c>
      <c r="K12" s="450">
        <f t="shared" ref="K12" si="3">H12-F12</f>
        <v>40</v>
      </c>
      <c r="L12" s="450">
        <f t="shared" si="1"/>
        <v>-8</v>
      </c>
      <c r="M12" s="451">
        <f t="shared" si="2"/>
        <v>3.2000000000000001E-2</v>
      </c>
      <c r="N12" s="452" t="s">
        <v>600</v>
      </c>
      <c r="O12" s="453">
        <v>44020</v>
      </c>
      <c r="Q12" s="433"/>
      <c r="R12" s="434" t="s">
        <v>3187</v>
      </c>
      <c r="S12" s="433"/>
      <c r="T12" s="433"/>
      <c r="U12" s="433"/>
      <c r="V12" s="433"/>
      <c r="W12" s="433"/>
      <c r="X12" s="433"/>
      <c r="Y12" s="433"/>
      <c r="Z12" s="433"/>
      <c r="AA12" s="433"/>
      <c r="AB12" s="433"/>
    </row>
    <row r="13" spans="1:28" s="432" customFormat="1" ht="14.25">
      <c r="A13" s="385">
        <v>4</v>
      </c>
      <c r="B13" s="410">
        <v>44022</v>
      </c>
      <c r="C13" s="425"/>
      <c r="D13" s="478" t="s">
        <v>3637</v>
      </c>
      <c r="E13" s="427" t="s">
        <v>601</v>
      </c>
      <c r="F13" s="427" t="s">
        <v>3635</v>
      </c>
      <c r="G13" s="437">
        <v>370</v>
      </c>
      <c r="H13" s="427"/>
      <c r="I13" s="413" t="s">
        <v>3636</v>
      </c>
      <c r="J13" s="428" t="s">
        <v>602</v>
      </c>
      <c r="K13" s="428"/>
      <c r="L13" s="429"/>
      <c r="M13" s="428"/>
      <c r="N13" s="430"/>
      <c r="O13" s="431"/>
      <c r="Q13" s="433"/>
      <c r="R13" s="434" t="s">
        <v>3187</v>
      </c>
      <c r="S13" s="433"/>
      <c r="T13" s="433"/>
      <c r="U13" s="433"/>
      <c r="V13" s="433"/>
      <c r="W13" s="433"/>
      <c r="X13" s="433"/>
      <c r="Y13" s="433"/>
      <c r="Z13" s="433"/>
      <c r="AA13" s="433"/>
      <c r="AB13" s="433"/>
    </row>
    <row r="14" spans="1:28" s="432" customFormat="1" ht="14.25">
      <c r="A14" s="457">
        <v>5</v>
      </c>
      <c r="B14" s="454">
        <v>44026</v>
      </c>
      <c r="C14" s="458"/>
      <c r="D14" s="459" t="s">
        <v>242</v>
      </c>
      <c r="E14" s="460" t="s">
        <v>601</v>
      </c>
      <c r="F14" s="439">
        <v>70.5</v>
      </c>
      <c r="G14" s="460">
        <v>64.5</v>
      </c>
      <c r="H14" s="460">
        <v>69.25</v>
      </c>
      <c r="I14" s="461" t="s">
        <v>3640</v>
      </c>
      <c r="J14" s="440" t="s">
        <v>3663</v>
      </c>
      <c r="K14" s="440">
        <f t="shared" ref="K14" si="4">H14-F14</f>
        <v>-1.25</v>
      </c>
      <c r="L14" s="480">
        <f t="shared" ref="L14" si="5">(F14*-0.8)/100</f>
        <v>-0.56400000000000006</v>
      </c>
      <c r="M14" s="441">
        <f t="shared" ref="M14" si="6">(K14+L14)/F14</f>
        <v>-2.5730496453900711E-2</v>
      </c>
      <c r="N14" s="455" t="s">
        <v>600</v>
      </c>
      <c r="O14" s="442">
        <v>44027</v>
      </c>
      <c r="Q14" s="433"/>
      <c r="R14" s="434" t="s">
        <v>603</v>
      </c>
      <c r="S14" s="433"/>
      <c r="T14" s="433"/>
      <c r="U14" s="433"/>
      <c r="V14" s="433"/>
      <c r="W14" s="433"/>
      <c r="X14" s="433"/>
      <c r="Y14" s="433"/>
      <c r="Z14" s="433"/>
      <c r="AA14" s="433"/>
      <c r="AB14" s="433"/>
    </row>
    <row r="15" spans="1:28" s="432" customFormat="1" ht="14.25">
      <c r="A15" s="385">
        <v>6</v>
      </c>
      <c r="B15" s="410">
        <v>44034</v>
      </c>
      <c r="C15" s="425"/>
      <c r="D15" s="478" t="s">
        <v>153</v>
      </c>
      <c r="E15" s="427" t="s">
        <v>601</v>
      </c>
      <c r="F15" s="427" t="s">
        <v>3641</v>
      </c>
      <c r="G15" s="437">
        <v>15950</v>
      </c>
      <c r="H15" s="427"/>
      <c r="I15" s="413" t="s">
        <v>3642</v>
      </c>
      <c r="J15" s="428" t="s">
        <v>602</v>
      </c>
      <c r="K15" s="428"/>
      <c r="L15" s="429"/>
      <c r="M15" s="428"/>
      <c r="N15" s="430"/>
      <c r="O15" s="431"/>
      <c r="Q15" s="433"/>
      <c r="R15" s="434" t="s">
        <v>603</v>
      </c>
      <c r="S15" s="433"/>
      <c r="T15" s="433"/>
      <c r="U15" s="433"/>
      <c r="V15" s="433"/>
      <c r="W15" s="433"/>
      <c r="X15" s="433"/>
      <c r="Y15" s="433"/>
      <c r="Z15" s="433"/>
      <c r="AA15" s="433"/>
      <c r="AB15" s="433"/>
    </row>
    <row r="16" spans="1:28" s="432" customFormat="1" ht="14.25">
      <c r="A16" s="515">
        <v>7</v>
      </c>
      <c r="B16" s="470">
        <v>44039</v>
      </c>
      <c r="C16" s="516"/>
      <c r="D16" s="517" t="s">
        <v>98</v>
      </c>
      <c r="E16" s="518" t="s">
        <v>601</v>
      </c>
      <c r="F16" s="518">
        <v>155</v>
      </c>
      <c r="G16" s="519">
        <v>145</v>
      </c>
      <c r="H16" s="518">
        <v>155</v>
      </c>
      <c r="I16" s="520">
        <v>175</v>
      </c>
      <c r="J16" s="481" t="s">
        <v>709</v>
      </c>
      <c r="K16" s="471">
        <f t="shared" ref="K16" si="7">H16-F16</f>
        <v>0</v>
      </c>
      <c r="L16" s="494">
        <f t="shared" ref="L16" si="8">(F16*-0.8)/100</f>
        <v>-1.24</v>
      </c>
      <c r="M16" s="472">
        <f t="shared" ref="M16" si="9">(K16+L16)/F16</f>
        <v>-8.0000000000000002E-3</v>
      </c>
      <c r="N16" s="481" t="s">
        <v>709</v>
      </c>
      <c r="O16" s="502">
        <v>44046</v>
      </c>
      <c r="Q16" s="433"/>
      <c r="R16" s="434" t="s">
        <v>3187</v>
      </c>
      <c r="S16" s="433"/>
      <c r="T16" s="433"/>
      <c r="U16" s="433"/>
      <c r="V16" s="433"/>
      <c r="W16" s="433"/>
      <c r="X16" s="433"/>
      <c r="Y16" s="433"/>
      <c r="Z16" s="433"/>
      <c r="AA16" s="433"/>
      <c r="AB16" s="433"/>
    </row>
    <row r="17" spans="1:38" s="432" customFormat="1" ht="14.25">
      <c r="A17" s="385">
        <v>8</v>
      </c>
      <c r="B17" s="410">
        <v>44041</v>
      </c>
      <c r="C17" s="425"/>
      <c r="D17" s="478" t="s">
        <v>237</v>
      </c>
      <c r="E17" s="427" t="s">
        <v>601</v>
      </c>
      <c r="F17" s="427" t="s">
        <v>3647</v>
      </c>
      <c r="G17" s="437">
        <v>230</v>
      </c>
      <c r="H17" s="427"/>
      <c r="I17" s="413">
        <v>275</v>
      </c>
      <c r="J17" s="428" t="s">
        <v>602</v>
      </c>
      <c r="K17" s="428"/>
      <c r="L17" s="429"/>
      <c r="M17" s="428"/>
      <c r="N17" s="430"/>
      <c r="O17" s="431"/>
      <c r="Q17" s="433"/>
      <c r="R17" s="434" t="s">
        <v>3187</v>
      </c>
      <c r="S17" s="433"/>
      <c r="T17" s="433"/>
      <c r="U17" s="433"/>
      <c r="V17" s="433"/>
      <c r="W17" s="433"/>
      <c r="X17" s="433"/>
      <c r="Y17" s="433"/>
      <c r="Z17" s="433"/>
      <c r="AA17" s="433"/>
      <c r="AB17" s="433"/>
    </row>
    <row r="18" spans="1:38" s="432" customFormat="1" ht="14.25">
      <c r="A18" s="385">
        <v>9</v>
      </c>
      <c r="B18" s="410">
        <v>44046</v>
      </c>
      <c r="C18" s="425"/>
      <c r="D18" s="478" t="s">
        <v>178</v>
      </c>
      <c r="E18" s="427" t="s">
        <v>601</v>
      </c>
      <c r="F18" s="427" t="s">
        <v>3672</v>
      </c>
      <c r="G18" s="437">
        <v>478</v>
      </c>
      <c r="H18" s="427"/>
      <c r="I18" s="413" t="s">
        <v>3673</v>
      </c>
      <c r="J18" s="428" t="s">
        <v>602</v>
      </c>
      <c r="K18" s="428"/>
      <c r="L18" s="429"/>
      <c r="M18" s="428"/>
      <c r="N18" s="430"/>
      <c r="O18" s="431"/>
      <c r="Q18" s="433"/>
      <c r="R18" s="434"/>
      <c r="S18" s="433"/>
      <c r="T18" s="433"/>
      <c r="U18" s="433"/>
      <c r="V18" s="433"/>
      <c r="W18" s="433"/>
      <c r="X18" s="433"/>
      <c r="Y18" s="433"/>
      <c r="Z18" s="433"/>
      <c r="AA18" s="433"/>
      <c r="AB18" s="433"/>
    </row>
    <row r="19" spans="1:38" s="432" customFormat="1" ht="14.25">
      <c r="A19" s="385"/>
      <c r="B19" s="410"/>
      <c r="C19" s="425"/>
      <c r="D19" s="478"/>
      <c r="E19" s="427"/>
      <c r="F19" s="427"/>
      <c r="G19" s="437"/>
      <c r="H19" s="427"/>
      <c r="I19" s="413"/>
      <c r="J19" s="428"/>
      <c r="K19" s="428"/>
      <c r="L19" s="429"/>
      <c r="M19" s="428"/>
      <c r="N19" s="430"/>
      <c r="O19" s="431"/>
      <c r="Q19" s="433"/>
      <c r="R19" s="434"/>
      <c r="S19" s="433"/>
      <c r="T19" s="433"/>
      <c r="U19" s="433"/>
      <c r="V19" s="433"/>
      <c r="W19" s="433"/>
      <c r="X19" s="433"/>
      <c r="Y19" s="433"/>
      <c r="Z19" s="433"/>
      <c r="AA19" s="433"/>
      <c r="AB19" s="433"/>
    </row>
    <row r="20" spans="1:38" s="432" customFormat="1" ht="14.25">
      <c r="A20" s="385"/>
      <c r="B20" s="410"/>
      <c r="C20" s="425"/>
      <c r="D20" s="478"/>
      <c r="E20" s="427"/>
      <c r="F20" s="427"/>
      <c r="G20" s="437"/>
      <c r="H20" s="427"/>
      <c r="I20" s="413"/>
      <c r="J20" s="428"/>
      <c r="K20" s="428"/>
      <c r="L20" s="429"/>
      <c r="M20" s="428"/>
      <c r="N20" s="430"/>
      <c r="O20" s="431"/>
      <c r="Q20" s="433"/>
      <c r="R20" s="434"/>
      <c r="S20" s="433"/>
      <c r="T20" s="433"/>
      <c r="U20" s="433"/>
      <c r="V20" s="433"/>
      <c r="W20" s="433"/>
      <c r="X20" s="433"/>
      <c r="Y20" s="433"/>
      <c r="Z20" s="433"/>
      <c r="AA20" s="433"/>
      <c r="AB20" s="433"/>
    </row>
    <row r="21" spans="1:38" s="5" customFormat="1" ht="14.25">
      <c r="A21" s="385"/>
      <c r="B21" s="410"/>
      <c r="C21" s="411"/>
      <c r="D21" s="392"/>
      <c r="E21" s="412"/>
      <c r="F21" s="413"/>
      <c r="G21" s="414"/>
      <c r="H21" s="414"/>
      <c r="I21" s="413"/>
      <c r="J21" s="379"/>
      <c r="K21" s="379"/>
      <c r="L21" s="378"/>
      <c r="M21" s="376"/>
      <c r="N21" s="390"/>
      <c r="O21" s="384"/>
      <c r="P21" s="432"/>
      <c r="Q21" s="64"/>
      <c r="R21" s="341"/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2" customHeight="1">
      <c r="A22" s="23" t="s">
        <v>604</v>
      </c>
      <c r="B22" s="24"/>
      <c r="C22" s="25"/>
      <c r="D22" s="26"/>
      <c r="E22" s="27"/>
      <c r="F22" s="28"/>
      <c r="G22" s="28"/>
      <c r="H22" s="28"/>
      <c r="I22" s="28"/>
      <c r="J22" s="65"/>
      <c r="K22" s="28"/>
      <c r="L22" s="28"/>
      <c r="M22" s="38"/>
      <c r="N22" s="65"/>
      <c r="O22" s="66"/>
      <c r="P22" s="8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s="5" customFormat="1" ht="12" customHeight="1">
      <c r="A23" s="29" t="s">
        <v>605</v>
      </c>
      <c r="B23" s="23"/>
      <c r="C23" s="23"/>
      <c r="D23" s="23"/>
      <c r="F23" s="30" t="s">
        <v>606</v>
      </c>
      <c r="G23" s="17"/>
      <c r="H23" s="31"/>
      <c r="I23" s="36"/>
      <c r="J23" s="67"/>
      <c r="K23" s="68"/>
      <c r="L23" s="69"/>
      <c r="M23" s="69"/>
      <c r="N23" s="16"/>
      <c r="O23" s="70"/>
      <c r="P23" s="8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s="5" customFormat="1" ht="12" customHeight="1">
      <c r="A24" s="23" t="s">
        <v>607</v>
      </c>
      <c r="B24" s="23"/>
      <c r="C24" s="23"/>
      <c r="D24" s="23"/>
      <c r="E24" s="32"/>
      <c r="F24" s="30" t="s">
        <v>608</v>
      </c>
      <c r="G24" s="17"/>
      <c r="H24" s="31"/>
      <c r="I24" s="36"/>
      <c r="J24" s="67"/>
      <c r="K24" s="68"/>
      <c r="L24" s="69"/>
      <c r="M24" s="69"/>
      <c r="N24" s="16"/>
      <c r="O24" s="70"/>
      <c r="P24" s="8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s="5" customFormat="1" ht="12" customHeight="1">
      <c r="A25" s="23"/>
      <c r="B25" s="23"/>
      <c r="C25" s="23"/>
      <c r="D25" s="23"/>
      <c r="E25" s="32"/>
      <c r="F25" s="17"/>
      <c r="G25" s="17"/>
      <c r="H25" s="31"/>
      <c r="I25" s="36"/>
      <c r="J25" s="71"/>
      <c r="K25" s="68"/>
      <c r="L25" s="69"/>
      <c r="M25" s="17"/>
      <c r="N25" s="72"/>
      <c r="O25" s="57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ht="15">
      <c r="A26" s="11"/>
      <c r="B26" s="33" t="s">
        <v>609</v>
      </c>
      <c r="C26" s="33"/>
      <c r="D26" s="33"/>
      <c r="E26" s="33"/>
      <c r="F26" s="34"/>
      <c r="G26" s="32"/>
      <c r="H26" s="32"/>
      <c r="I26" s="73"/>
      <c r="J26" s="74"/>
      <c r="K26" s="75"/>
      <c r="L26" s="12"/>
      <c r="M26" s="12"/>
      <c r="N26" s="11"/>
      <c r="O26" s="53"/>
      <c r="P26" s="7"/>
      <c r="R26" s="82"/>
      <c r="S26" s="16"/>
      <c r="T26" s="16"/>
      <c r="U26" s="16"/>
      <c r="V26" s="16"/>
      <c r="W26" s="16"/>
      <c r="X26" s="16"/>
      <c r="Y26" s="16"/>
      <c r="Z26" s="16"/>
    </row>
    <row r="27" spans="1:38" s="6" customFormat="1" ht="38.25">
      <c r="A27" s="20" t="s">
        <v>16</v>
      </c>
      <c r="B27" s="21" t="s">
        <v>575</v>
      </c>
      <c r="C27" s="21"/>
      <c r="D27" s="22" t="s">
        <v>588</v>
      </c>
      <c r="E27" s="21" t="s">
        <v>589</v>
      </c>
      <c r="F27" s="21" t="s">
        <v>590</v>
      </c>
      <c r="G27" s="21" t="s">
        <v>610</v>
      </c>
      <c r="H27" s="21" t="s">
        <v>592</v>
      </c>
      <c r="I27" s="21" t="s">
        <v>593</v>
      </c>
      <c r="J27" s="76" t="s">
        <v>594</v>
      </c>
      <c r="K27" s="62" t="s">
        <v>611</v>
      </c>
      <c r="L27" s="63" t="s">
        <v>3639</v>
      </c>
      <c r="M27" s="63" t="s">
        <v>3638</v>
      </c>
      <c r="N27" s="21" t="s">
        <v>597</v>
      </c>
      <c r="O27" s="78" t="s">
        <v>598</v>
      </c>
      <c r="P27" s="7"/>
      <c r="Q27" s="40"/>
      <c r="R27" s="38"/>
      <c r="S27" s="38"/>
      <c r="T27" s="38"/>
    </row>
    <row r="28" spans="1:38" s="9" customFormat="1" ht="15" customHeight="1">
      <c r="A28" s="483">
        <v>1</v>
      </c>
      <c r="B28" s="484">
        <v>44042</v>
      </c>
      <c r="C28" s="485"/>
      <c r="D28" s="486" t="s">
        <v>86</v>
      </c>
      <c r="E28" s="487" t="s">
        <v>601</v>
      </c>
      <c r="F28" s="487" t="s">
        <v>3649</v>
      </c>
      <c r="G28" s="488">
        <v>431</v>
      </c>
      <c r="H28" s="488"/>
      <c r="I28" s="487">
        <v>475</v>
      </c>
      <c r="J28" s="489" t="s">
        <v>602</v>
      </c>
      <c r="K28" s="489"/>
      <c r="L28" s="490"/>
      <c r="M28" s="491"/>
      <c r="N28" s="492"/>
      <c r="O28" s="493"/>
      <c r="P28" s="64"/>
      <c r="Q28" s="64"/>
      <c r="R28" s="424" t="s">
        <v>3187</v>
      </c>
      <c r="S28" s="6"/>
      <c r="T28" s="6"/>
      <c r="U28" s="6"/>
      <c r="V28" s="6"/>
      <c r="W28" s="6"/>
      <c r="X28" s="6"/>
      <c r="Y28" s="6"/>
      <c r="Z28" s="6"/>
      <c r="AA28" s="6"/>
    </row>
    <row r="29" spans="1:38" s="9" customFormat="1" ht="15" customHeight="1">
      <c r="A29" s="483">
        <v>2</v>
      </c>
      <c r="B29" s="484">
        <v>44043</v>
      </c>
      <c r="C29" s="485"/>
      <c r="D29" s="486" t="s">
        <v>313</v>
      </c>
      <c r="E29" s="487" t="s">
        <v>601</v>
      </c>
      <c r="F29" s="487" t="s">
        <v>3651</v>
      </c>
      <c r="G29" s="488">
        <v>625</v>
      </c>
      <c r="H29" s="488"/>
      <c r="I29" s="487" t="s">
        <v>3652</v>
      </c>
      <c r="J29" s="489" t="s">
        <v>602</v>
      </c>
      <c r="K29" s="489"/>
      <c r="L29" s="490"/>
      <c r="M29" s="491"/>
      <c r="N29" s="492"/>
      <c r="O29" s="493"/>
      <c r="P29" s="64"/>
      <c r="Q29" s="64"/>
      <c r="R29" s="424" t="s">
        <v>3187</v>
      </c>
      <c r="S29" s="6"/>
      <c r="T29" s="6"/>
      <c r="U29" s="6"/>
      <c r="V29" s="6"/>
      <c r="W29" s="6"/>
      <c r="X29" s="6"/>
      <c r="Y29" s="6"/>
      <c r="Z29" s="6"/>
      <c r="AA29" s="6"/>
    </row>
    <row r="30" spans="1:38" ht="15" customHeight="1">
      <c r="A30" s="438">
        <v>3</v>
      </c>
      <c r="B30" s="484">
        <v>44043</v>
      </c>
      <c r="C30" s="416"/>
      <c r="D30" s="486" t="s">
        <v>71</v>
      </c>
      <c r="E30" s="487" t="s">
        <v>601</v>
      </c>
      <c r="F30" s="438" t="s">
        <v>3654</v>
      </c>
      <c r="G30" s="438">
        <v>399</v>
      </c>
      <c r="H30" s="438"/>
      <c r="I30" s="438">
        <v>430</v>
      </c>
      <c r="J30" s="489" t="s">
        <v>602</v>
      </c>
      <c r="K30" s="438"/>
      <c r="L30" s="438"/>
      <c r="M30" s="377"/>
      <c r="N30" s="379"/>
      <c r="O30" s="379"/>
      <c r="P30" s="7"/>
      <c r="Q30" s="11"/>
      <c r="R30" s="12" t="s">
        <v>3187</v>
      </c>
      <c r="S30" s="16"/>
      <c r="T30" s="16"/>
      <c r="U30" s="16"/>
      <c r="V30" s="16"/>
      <c r="W30" s="16"/>
      <c r="X30" s="16"/>
      <c r="Y30" s="16"/>
      <c r="Z30" s="16"/>
      <c r="AA30" s="16"/>
    </row>
    <row r="31" spans="1:38" ht="15" customHeight="1">
      <c r="A31" s="438">
        <v>4</v>
      </c>
      <c r="B31" s="484">
        <v>44046</v>
      </c>
      <c r="C31" s="416"/>
      <c r="D31" s="486" t="s">
        <v>69</v>
      </c>
      <c r="E31" s="487" t="s">
        <v>601</v>
      </c>
      <c r="F31" s="512" t="s">
        <v>3665</v>
      </c>
      <c r="G31" s="438">
        <v>534</v>
      </c>
      <c r="H31" s="438"/>
      <c r="I31" s="512" t="s">
        <v>3646</v>
      </c>
      <c r="J31" s="489" t="s">
        <v>602</v>
      </c>
      <c r="K31" s="510"/>
      <c r="L31" s="510"/>
      <c r="M31" s="377"/>
      <c r="N31" s="500"/>
      <c r="O31" s="379"/>
      <c r="P31" s="7"/>
      <c r="Q31" s="11"/>
      <c r="R31" s="12"/>
      <c r="S31" s="16"/>
      <c r="T31" s="16"/>
      <c r="U31" s="16"/>
      <c r="V31" s="16"/>
      <c r="W31" s="16"/>
      <c r="X31" s="16"/>
      <c r="Y31" s="16"/>
      <c r="Z31" s="16"/>
      <c r="AA31" s="16"/>
    </row>
    <row r="32" spans="1:38" ht="15" customHeight="1">
      <c r="A32" s="503">
        <v>5</v>
      </c>
      <c r="B32" s="464">
        <v>44046</v>
      </c>
      <c r="C32" s="513"/>
      <c r="D32" s="465" t="s">
        <v>83</v>
      </c>
      <c r="E32" s="466" t="s">
        <v>601</v>
      </c>
      <c r="F32" s="503">
        <v>705</v>
      </c>
      <c r="G32" s="503">
        <v>688</v>
      </c>
      <c r="H32" s="503">
        <v>717</v>
      </c>
      <c r="I32" s="514" t="s">
        <v>3666</v>
      </c>
      <c r="J32" s="463" t="s">
        <v>3667</v>
      </c>
      <c r="K32" s="463">
        <f t="shared" ref="K32" si="10">H32-F32</f>
        <v>12</v>
      </c>
      <c r="L32" s="535">
        <f>(F32*-0.07)/100</f>
        <v>-0.49349999999999999</v>
      </c>
      <c r="M32" s="467">
        <f t="shared" ref="M32" si="11">(K32+L32)/F32</f>
        <v>1.6321276595744682E-2</v>
      </c>
      <c r="N32" s="468" t="s">
        <v>600</v>
      </c>
      <c r="O32" s="482">
        <v>44046</v>
      </c>
      <c r="P32" s="7"/>
      <c r="Q32" s="11"/>
      <c r="R32" s="12"/>
      <c r="S32" s="16"/>
      <c r="T32" s="16"/>
      <c r="U32" s="16"/>
      <c r="V32" s="16"/>
      <c r="W32" s="16"/>
      <c r="X32" s="16"/>
      <c r="Y32" s="16"/>
      <c r="Z32" s="16"/>
      <c r="AA32" s="16"/>
    </row>
    <row r="33" spans="1:34" ht="15" customHeight="1">
      <c r="A33" s="438">
        <v>6</v>
      </c>
      <c r="B33" s="484">
        <v>44046</v>
      </c>
      <c r="C33" s="416"/>
      <c r="D33" s="486" t="s">
        <v>3668</v>
      </c>
      <c r="E33" s="487" t="s">
        <v>601</v>
      </c>
      <c r="F33" s="512" t="s">
        <v>3669</v>
      </c>
      <c r="G33" s="438">
        <v>2190</v>
      </c>
      <c r="H33" s="438"/>
      <c r="I33" s="438">
        <v>2350</v>
      </c>
      <c r="J33" s="489" t="s">
        <v>602</v>
      </c>
      <c r="K33" s="510"/>
      <c r="L33" s="510"/>
      <c r="M33" s="377"/>
      <c r="N33" s="500"/>
      <c r="O33" s="379"/>
      <c r="P33" s="7"/>
      <c r="Q33" s="11"/>
      <c r="R33" s="12"/>
      <c r="S33" s="16"/>
      <c r="T33" s="16"/>
      <c r="U33" s="16"/>
      <c r="V33" s="16"/>
      <c r="W33" s="16"/>
      <c r="X33" s="16"/>
      <c r="Y33" s="16"/>
      <c r="Z33" s="16"/>
      <c r="AA33" s="16"/>
    </row>
    <row r="34" spans="1:34" ht="15" customHeight="1">
      <c r="A34" s="438">
        <v>7</v>
      </c>
      <c r="B34" s="484">
        <v>44046</v>
      </c>
      <c r="C34" s="416"/>
      <c r="D34" s="486" t="s">
        <v>110</v>
      </c>
      <c r="E34" s="487" t="s">
        <v>601</v>
      </c>
      <c r="F34" s="512" t="s">
        <v>3670</v>
      </c>
      <c r="G34" s="438">
        <v>970</v>
      </c>
      <c r="H34" s="438"/>
      <c r="I34" s="512" t="s">
        <v>3671</v>
      </c>
      <c r="J34" s="489" t="s">
        <v>602</v>
      </c>
      <c r="K34" s="510"/>
      <c r="L34" s="510"/>
      <c r="M34" s="377"/>
      <c r="N34" s="500"/>
      <c r="O34" s="379"/>
      <c r="P34" s="7"/>
      <c r="Q34" s="11"/>
      <c r="R34" s="12"/>
      <c r="S34" s="16"/>
      <c r="T34" s="16"/>
      <c r="U34" s="16"/>
      <c r="V34" s="16"/>
      <c r="W34" s="16"/>
      <c r="X34" s="16"/>
      <c r="Y34" s="16"/>
      <c r="Z34" s="16"/>
      <c r="AA34" s="16"/>
    </row>
    <row r="35" spans="1:34" s="9" customFormat="1" ht="15" customHeight="1">
      <c r="A35" s="438">
        <v>8</v>
      </c>
      <c r="B35" s="484"/>
      <c r="C35" s="485"/>
      <c r="D35" s="486"/>
      <c r="E35" s="487"/>
      <c r="F35" s="487"/>
      <c r="G35" s="488"/>
      <c r="H35" s="488"/>
      <c r="I35" s="487"/>
      <c r="J35" s="489"/>
      <c r="K35" s="489"/>
      <c r="L35" s="490"/>
      <c r="M35" s="491"/>
      <c r="N35" s="492"/>
      <c r="O35" s="493"/>
      <c r="P35" s="64"/>
      <c r="Q35" s="64"/>
      <c r="R35" s="424"/>
      <c r="S35" s="6"/>
      <c r="T35" s="6"/>
      <c r="U35" s="6"/>
      <c r="V35" s="6"/>
      <c r="W35" s="6"/>
      <c r="X35" s="6"/>
      <c r="Y35" s="6"/>
      <c r="Z35" s="6"/>
      <c r="AA35" s="6"/>
    </row>
    <row r="36" spans="1:34" ht="15" customHeight="1">
      <c r="A36" s="416"/>
      <c r="B36" s="416"/>
      <c r="C36" s="416"/>
      <c r="D36" s="416"/>
      <c r="E36" s="416"/>
      <c r="F36" s="438"/>
      <c r="G36" s="438"/>
      <c r="H36" s="438"/>
      <c r="I36" s="438"/>
      <c r="J36" s="469"/>
      <c r="K36" s="438"/>
      <c r="L36" s="438"/>
      <c r="M36" s="377"/>
      <c r="N36" s="379"/>
      <c r="O36" s="379"/>
      <c r="P36" s="7"/>
      <c r="Q36" s="11"/>
      <c r="R36" s="12"/>
      <c r="S36" s="16"/>
      <c r="T36" s="16"/>
      <c r="U36" s="16"/>
      <c r="V36" s="16"/>
      <c r="W36" s="16"/>
      <c r="X36" s="16"/>
      <c r="Y36" s="16"/>
      <c r="Z36" s="16"/>
      <c r="AA36" s="16"/>
    </row>
    <row r="37" spans="1:34" ht="44.25" customHeight="1">
      <c r="A37" s="23" t="s">
        <v>604</v>
      </c>
      <c r="B37" s="39"/>
      <c r="C37" s="39"/>
      <c r="D37" s="40"/>
      <c r="E37" s="36"/>
      <c r="F37" s="36"/>
      <c r="G37" s="35"/>
      <c r="H37" s="35" t="s">
        <v>3644</v>
      </c>
      <c r="I37" s="36"/>
      <c r="J37" s="17"/>
      <c r="K37" s="79"/>
      <c r="L37" s="80"/>
      <c r="M37" s="79"/>
      <c r="N37" s="81"/>
      <c r="O37" s="79"/>
      <c r="P37" s="7"/>
      <c r="Q37" s="16"/>
      <c r="R37" s="12"/>
      <c r="S37" s="16"/>
      <c r="T37" s="16"/>
      <c r="U37" s="16"/>
      <c r="V37" s="16"/>
      <c r="W37" s="16"/>
      <c r="X37" s="16"/>
      <c r="Y37" s="16"/>
      <c r="Z37" s="5"/>
      <c r="AA37" s="5"/>
      <c r="AB37" s="5"/>
    </row>
    <row r="38" spans="1:34" s="6" customFormat="1">
      <c r="A38" s="29" t="s">
        <v>605</v>
      </c>
      <c r="B38" s="23"/>
      <c r="C38" s="23"/>
      <c r="D38" s="23"/>
      <c r="E38" s="5"/>
      <c r="F38" s="30" t="s">
        <v>606</v>
      </c>
      <c r="G38" s="41"/>
      <c r="H38" s="42"/>
      <c r="I38" s="82"/>
      <c r="J38" s="17"/>
      <c r="K38" s="83"/>
      <c r="L38" s="84"/>
      <c r="M38" s="85"/>
      <c r="N38" s="86"/>
      <c r="O38" s="87"/>
      <c r="P38" s="5"/>
      <c r="Q38" s="4"/>
      <c r="R38" s="12"/>
      <c r="Z38" s="9"/>
      <c r="AA38" s="9"/>
      <c r="AB38" s="9"/>
      <c r="AC38" s="9"/>
      <c r="AD38" s="9"/>
      <c r="AE38" s="9"/>
      <c r="AF38" s="9"/>
      <c r="AG38" s="9"/>
      <c r="AH38" s="9"/>
    </row>
    <row r="39" spans="1:34" s="9" customFormat="1" ht="14.25" customHeight="1">
      <c r="A39" s="29"/>
      <c r="B39" s="23"/>
      <c r="C39" s="23"/>
      <c r="D39" s="23"/>
      <c r="E39" s="32"/>
      <c r="F39" s="30" t="s">
        <v>608</v>
      </c>
      <c r="G39" s="41"/>
      <c r="H39" s="42"/>
      <c r="I39" s="82"/>
      <c r="J39" s="17"/>
      <c r="K39" s="83"/>
      <c r="L39" s="84"/>
      <c r="M39" s="85"/>
      <c r="N39" s="86"/>
      <c r="O39" s="87"/>
      <c r="P39" s="5"/>
      <c r="Q39" s="4"/>
      <c r="R39" s="12"/>
      <c r="S39" s="6"/>
      <c r="Y39" s="6"/>
      <c r="Z39" s="6"/>
    </row>
    <row r="40" spans="1:34" s="9" customFormat="1" ht="14.25" customHeight="1">
      <c r="A40" s="23"/>
      <c r="B40" s="23"/>
      <c r="C40" s="23"/>
      <c r="D40" s="23"/>
      <c r="E40" s="32"/>
      <c r="F40" s="17"/>
      <c r="G40" s="17"/>
      <c r="H40" s="31"/>
      <c r="I40" s="36"/>
      <c r="J40" s="71"/>
      <c r="K40" s="68"/>
      <c r="L40" s="69"/>
      <c r="M40" s="17"/>
      <c r="N40" s="72"/>
      <c r="O40" s="57"/>
      <c r="P40" s="8"/>
      <c r="Q40" s="4"/>
      <c r="R40" s="12"/>
      <c r="S40" s="6"/>
      <c r="Y40" s="6"/>
      <c r="Z40" s="6"/>
    </row>
    <row r="41" spans="1:34" s="9" customFormat="1" ht="15">
      <c r="A41" s="43" t="s">
        <v>615</v>
      </c>
      <c r="B41" s="43"/>
      <c r="C41" s="43"/>
      <c r="D41" s="43"/>
      <c r="E41" s="32"/>
      <c r="F41" s="17"/>
      <c r="G41" s="12"/>
      <c r="H41" s="17"/>
      <c r="I41" s="12"/>
      <c r="J41" s="88"/>
      <c r="K41" s="12"/>
      <c r="L41" s="12"/>
      <c r="M41" s="12"/>
      <c r="N41" s="12"/>
      <c r="O41" s="89"/>
      <c r="P41"/>
      <c r="Q41" s="4"/>
      <c r="R41" s="12"/>
      <c r="S41" s="6"/>
      <c r="Y41" s="6"/>
      <c r="Z41" s="6"/>
    </row>
    <row r="42" spans="1:34" s="9" customFormat="1" ht="38.25">
      <c r="A42" s="21" t="s">
        <v>16</v>
      </c>
      <c r="B42" s="21" t="s">
        <v>575</v>
      </c>
      <c r="C42" s="21"/>
      <c r="D42" s="22" t="s">
        <v>588</v>
      </c>
      <c r="E42" s="21" t="s">
        <v>589</v>
      </c>
      <c r="F42" s="21" t="s">
        <v>590</v>
      </c>
      <c r="G42" s="21" t="s">
        <v>610</v>
      </c>
      <c r="H42" s="21" t="s">
        <v>592</v>
      </c>
      <c r="I42" s="21" t="s">
        <v>593</v>
      </c>
      <c r="J42" s="20" t="s">
        <v>594</v>
      </c>
      <c r="K42" s="77" t="s">
        <v>616</v>
      </c>
      <c r="L42" s="63" t="s">
        <v>3639</v>
      </c>
      <c r="M42" s="77" t="s">
        <v>612</v>
      </c>
      <c r="N42" s="21" t="s">
        <v>613</v>
      </c>
      <c r="O42" s="20" t="s">
        <v>597</v>
      </c>
      <c r="P42" s="90" t="s">
        <v>598</v>
      </c>
      <c r="Q42" s="4"/>
      <c r="R42" s="17"/>
      <c r="S42" s="6"/>
      <c r="Y42" s="6"/>
      <c r="Z42" s="6"/>
    </row>
    <row r="43" spans="1:34" s="9" customFormat="1" ht="14.25" customHeight="1">
      <c r="A43" s="508">
        <v>1</v>
      </c>
      <c r="B43" s="509">
        <v>44043</v>
      </c>
      <c r="C43" s="509"/>
      <c r="D43" s="462" t="s">
        <v>3653</v>
      </c>
      <c r="E43" s="508" t="s">
        <v>3628</v>
      </c>
      <c r="F43" s="504">
        <v>220.25</v>
      </c>
      <c r="G43" s="508">
        <v>225</v>
      </c>
      <c r="H43" s="508">
        <v>224.5</v>
      </c>
      <c r="I43" s="508">
        <v>210</v>
      </c>
      <c r="J43" s="440" t="s">
        <v>3645</v>
      </c>
      <c r="K43" s="505" t="s">
        <v>3664</v>
      </c>
      <c r="L43" s="508">
        <f>(220.25*3000)*0.07%</f>
        <v>462.52500000000009</v>
      </c>
      <c r="M43" s="511">
        <f>(N43*K43)+L43</f>
        <v>-12287.475</v>
      </c>
      <c r="N43" s="508">
        <v>3000</v>
      </c>
      <c r="O43" s="440" t="s">
        <v>664</v>
      </c>
      <c r="P43" s="477">
        <v>44046</v>
      </c>
      <c r="Q43" s="4"/>
      <c r="R43" s="424" t="s">
        <v>603</v>
      </c>
      <c r="S43" s="6"/>
      <c r="Y43" s="6"/>
      <c r="Z43" s="6"/>
    </row>
    <row r="44" spans="1:34" s="9" customFormat="1" ht="14.25" customHeight="1">
      <c r="A44" s="479"/>
      <c r="B44" s="475"/>
      <c r="C44" s="475"/>
      <c r="D44" s="392"/>
      <c r="E44" s="479"/>
      <c r="F44" s="506"/>
      <c r="G44" s="479"/>
      <c r="H44" s="479"/>
      <c r="I44" s="479"/>
      <c r="J44" s="475"/>
      <c r="K44" s="473"/>
      <c r="L44" s="479"/>
      <c r="M44" s="479"/>
      <c r="N44" s="479"/>
      <c r="O44" s="479"/>
      <c r="P44" s="507"/>
      <c r="Q44" s="4"/>
      <c r="R44" s="424"/>
      <c r="S44" s="6"/>
      <c r="Y44" s="6"/>
      <c r="Z44" s="6"/>
    </row>
    <row r="45" spans="1:34" s="9" customFormat="1" ht="14.25">
      <c r="A45" s="417"/>
      <c r="B45" s="418"/>
      <c r="C45" s="418"/>
      <c r="D45" s="419"/>
      <c r="E45" s="417"/>
      <c r="F45" s="420"/>
      <c r="G45" s="417"/>
      <c r="H45" s="417"/>
      <c r="I45" s="417"/>
      <c r="J45" s="421"/>
      <c r="K45" s="421"/>
      <c r="L45" s="422"/>
      <c r="M45" s="421"/>
      <c r="N45" s="421"/>
      <c r="O45" s="423"/>
      <c r="P45" s="4"/>
      <c r="Q45" s="4"/>
      <c r="R45" s="93"/>
      <c r="S45" s="6"/>
      <c r="Y45" s="6"/>
      <c r="Z45" s="6"/>
    </row>
    <row r="46" spans="1:34" s="9" customFormat="1" ht="15">
      <c r="A46" s="380"/>
      <c r="B46" s="381"/>
      <c r="C46" s="381"/>
      <c r="D46" s="382"/>
      <c r="E46" s="380"/>
      <c r="F46" s="388"/>
      <c r="G46" s="380"/>
      <c r="H46" s="380"/>
      <c r="I46" s="380"/>
      <c r="J46" s="381"/>
      <c r="K46" s="79"/>
      <c r="L46" s="380"/>
      <c r="M46" s="380"/>
      <c r="N46" s="380"/>
      <c r="O46" s="389"/>
      <c r="P46" s="4"/>
      <c r="Q46" s="4"/>
      <c r="R46" s="93"/>
      <c r="S46" s="6"/>
      <c r="Y46" s="6"/>
      <c r="Z46" s="6"/>
    </row>
    <row r="47" spans="1:34" s="6" customFormat="1">
      <c r="A47" s="44"/>
      <c r="B47" s="45"/>
      <c r="C47" s="46"/>
      <c r="D47" s="47"/>
      <c r="E47" s="48"/>
      <c r="F47" s="49"/>
      <c r="G47" s="49"/>
      <c r="H47" s="49"/>
      <c r="I47" s="49"/>
      <c r="J47" s="17"/>
      <c r="K47" s="91"/>
      <c r="L47" s="91"/>
      <c r="M47" s="17"/>
      <c r="N47" s="16"/>
      <c r="O47" s="92"/>
      <c r="P47" s="5"/>
      <c r="Q47" s="4"/>
      <c r="R47" s="17"/>
      <c r="Z47" s="9"/>
      <c r="AA47" s="9"/>
      <c r="AB47" s="9"/>
      <c r="AC47" s="9"/>
      <c r="AD47" s="9"/>
      <c r="AE47" s="9"/>
      <c r="AF47" s="9"/>
      <c r="AG47" s="9"/>
      <c r="AH47" s="9"/>
    </row>
    <row r="48" spans="1:34" s="6" customFormat="1" ht="15">
      <c r="A48" s="50" t="s">
        <v>617</v>
      </c>
      <c r="B48" s="50"/>
      <c r="C48" s="50"/>
      <c r="D48" s="50"/>
      <c r="E48" s="51"/>
      <c r="F48" s="49"/>
      <c r="G48" s="49"/>
      <c r="H48" s="49"/>
      <c r="I48" s="49"/>
      <c r="J48" s="53"/>
      <c r="K48" s="12"/>
      <c r="L48" s="12"/>
      <c r="M48" s="12"/>
      <c r="N48" s="11"/>
      <c r="O48" s="53"/>
      <c r="P48" s="5"/>
      <c r="Q48" s="4"/>
      <c r="R48" s="17"/>
      <c r="Z48" s="9"/>
      <c r="AA48" s="9"/>
      <c r="AB48" s="9"/>
      <c r="AC48" s="9"/>
      <c r="AD48" s="9"/>
      <c r="AE48" s="9"/>
      <c r="AF48" s="9"/>
      <c r="AG48" s="9"/>
      <c r="AH48" s="9"/>
    </row>
    <row r="49" spans="1:34" s="6" customFormat="1" ht="38.25">
      <c r="A49" s="21" t="s">
        <v>16</v>
      </c>
      <c r="B49" s="21" t="s">
        <v>575</v>
      </c>
      <c r="C49" s="21"/>
      <c r="D49" s="22" t="s">
        <v>588</v>
      </c>
      <c r="E49" s="21" t="s">
        <v>589</v>
      </c>
      <c r="F49" s="21" t="s">
        <v>590</v>
      </c>
      <c r="G49" s="52" t="s">
        <v>610</v>
      </c>
      <c r="H49" s="21" t="s">
        <v>592</v>
      </c>
      <c r="I49" s="21" t="s">
        <v>593</v>
      </c>
      <c r="J49" s="20" t="s">
        <v>594</v>
      </c>
      <c r="K49" s="20" t="s">
        <v>618</v>
      </c>
      <c r="L49" s="63" t="s">
        <v>3639</v>
      </c>
      <c r="M49" s="77" t="s">
        <v>612</v>
      </c>
      <c r="N49" s="21" t="s">
        <v>613</v>
      </c>
      <c r="O49" s="21" t="s">
        <v>597</v>
      </c>
      <c r="P49" s="22" t="s">
        <v>598</v>
      </c>
      <c r="Q49" s="4"/>
      <c r="R49" s="17"/>
      <c r="Z49" s="9"/>
      <c r="AA49" s="9"/>
      <c r="AB49" s="9"/>
      <c r="AC49" s="9"/>
      <c r="AD49" s="9"/>
      <c r="AE49" s="9"/>
      <c r="AF49" s="9"/>
      <c r="AG49" s="9"/>
      <c r="AH49" s="9"/>
    </row>
    <row r="50" spans="1:34" s="40" customFormat="1" ht="14.25">
      <c r="A50" s="495">
        <v>1</v>
      </c>
      <c r="B50" s="496">
        <v>44043</v>
      </c>
      <c r="C50" s="496"/>
      <c r="D50" s="497" t="s">
        <v>3655</v>
      </c>
      <c r="E50" s="498" t="s">
        <v>601</v>
      </c>
      <c r="F50" s="498" t="s">
        <v>3656</v>
      </c>
      <c r="G50" s="437">
        <v>0.5</v>
      </c>
      <c r="H50" s="437"/>
      <c r="I50" s="499">
        <v>43987</v>
      </c>
      <c r="J50" s="500" t="s">
        <v>602</v>
      </c>
      <c r="K50" s="500"/>
      <c r="L50" s="500"/>
      <c r="M50" s="500"/>
      <c r="N50" s="500"/>
      <c r="O50" s="500"/>
      <c r="P50" s="501"/>
      <c r="Q50" s="393"/>
      <c r="R50" s="344" t="s">
        <v>603</v>
      </c>
      <c r="Z50" s="406"/>
      <c r="AA50" s="406"/>
      <c r="AB50" s="406"/>
      <c r="AC50" s="406"/>
      <c r="AD50" s="406"/>
      <c r="AE50" s="406"/>
      <c r="AF50" s="406"/>
      <c r="AG50" s="406"/>
      <c r="AH50" s="406"/>
    </row>
    <row r="51" spans="1:34" s="40" customFormat="1" ht="15">
      <c r="A51" s="474"/>
      <c r="B51" s="475"/>
      <c r="C51" s="475"/>
      <c r="D51" s="392"/>
      <c r="E51" s="474"/>
      <c r="F51" s="435"/>
      <c r="G51" s="474"/>
      <c r="H51" s="474"/>
      <c r="I51" s="474"/>
      <c r="J51" s="475"/>
      <c r="K51" s="473"/>
      <c r="L51" s="474"/>
      <c r="M51" s="479"/>
      <c r="N51" s="479"/>
      <c r="O51" s="479"/>
      <c r="P51" s="476"/>
      <c r="Q51" s="393"/>
      <c r="R51" s="344"/>
      <c r="Z51" s="406"/>
      <c r="AA51" s="406"/>
      <c r="AB51" s="406"/>
      <c r="AC51" s="406"/>
      <c r="AD51" s="406"/>
      <c r="AE51" s="406"/>
      <c r="AF51" s="406"/>
      <c r="AG51" s="406"/>
      <c r="AH51" s="406"/>
    </row>
    <row r="52" spans="1:34" s="40" customFormat="1" ht="14.25">
      <c r="A52" s="380"/>
      <c r="B52" s="381"/>
      <c r="C52" s="381"/>
      <c r="D52" s="382"/>
      <c r="E52" s="380"/>
      <c r="F52" s="407"/>
      <c r="G52" s="380"/>
      <c r="H52" s="380"/>
      <c r="I52" s="380"/>
      <c r="J52" s="381"/>
      <c r="K52" s="408"/>
      <c r="L52" s="380"/>
      <c r="M52" s="380"/>
      <c r="N52" s="380"/>
      <c r="O52" s="409"/>
      <c r="P52" s="393"/>
      <c r="Q52" s="393"/>
      <c r="R52" s="344"/>
      <c r="Z52" s="406"/>
      <c r="AA52" s="406"/>
      <c r="AB52" s="406"/>
      <c r="AC52" s="406"/>
      <c r="AD52" s="406"/>
      <c r="AE52" s="406"/>
      <c r="AF52" s="406"/>
      <c r="AG52" s="406"/>
      <c r="AH52" s="406"/>
    </row>
    <row r="53" spans="1:34" ht="15">
      <c r="A53" s="100" t="s">
        <v>619</v>
      </c>
      <c r="B53" s="101"/>
      <c r="C53" s="101"/>
      <c r="D53" s="102"/>
      <c r="E53" s="34"/>
      <c r="F53" s="32"/>
      <c r="G53" s="32"/>
      <c r="H53" s="73"/>
      <c r="I53" s="120"/>
      <c r="J53" s="121"/>
      <c r="K53" s="17"/>
      <c r="L53" s="17"/>
      <c r="M53" s="17"/>
      <c r="N53" s="11"/>
      <c r="O53" s="53"/>
      <c r="Q53" s="96"/>
      <c r="R53" s="17"/>
      <c r="S53" s="16"/>
      <c r="T53" s="16"/>
      <c r="U53" s="16"/>
      <c r="V53" s="16"/>
      <c r="W53" s="16"/>
      <c r="X53" s="16"/>
      <c r="Y53" s="16"/>
      <c r="Z53" s="16"/>
    </row>
    <row r="54" spans="1:34" ht="38.25">
      <c r="A54" s="20" t="s">
        <v>16</v>
      </c>
      <c r="B54" s="21" t="s">
        <v>575</v>
      </c>
      <c r="C54" s="21"/>
      <c r="D54" s="22" t="s">
        <v>588</v>
      </c>
      <c r="E54" s="21" t="s">
        <v>589</v>
      </c>
      <c r="F54" s="21" t="s">
        <v>590</v>
      </c>
      <c r="G54" s="21" t="s">
        <v>591</v>
      </c>
      <c r="H54" s="21" t="s">
        <v>592</v>
      </c>
      <c r="I54" s="21" t="s">
        <v>593</v>
      </c>
      <c r="J54" s="20" t="s">
        <v>594</v>
      </c>
      <c r="K54" s="21" t="s">
        <v>595</v>
      </c>
      <c r="L54" s="21" t="s">
        <v>596</v>
      </c>
      <c r="M54" s="21" t="s">
        <v>597</v>
      </c>
      <c r="N54" s="22" t="s">
        <v>598</v>
      </c>
      <c r="O54" s="21" t="s">
        <v>599</v>
      </c>
      <c r="P54" s="98"/>
      <c r="Q54" s="11"/>
      <c r="R54" s="17"/>
      <c r="S54" s="16"/>
      <c r="T54" s="16"/>
      <c r="U54" s="16"/>
      <c r="V54" s="16"/>
      <c r="W54" s="16"/>
      <c r="X54" s="16"/>
      <c r="Y54" s="16"/>
      <c r="Z54" s="16"/>
    </row>
    <row r="55" spans="1:34" s="8" customFormat="1">
      <c r="A55" s="394"/>
      <c r="B55" s="395"/>
      <c r="C55" s="396"/>
      <c r="D55" s="397"/>
      <c r="E55" s="398"/>
      <c r="F55" s="398"/>
      <c r="G55" s="399"/>
      <c r="H55" s="399"/>
      <c r="I55" s="398"/>
      <c r="J55" s="400"/>
      <c r="K55" s="401"/>
      <c r="L55" s="402"/>
      <c r="M55" s="403"/>
      <c r="N55" s="404"/>
      <c r="O55" s="405"/>
      <c r="P55" s="124"/>
      <c r="Q55"/>
      <c r="R55" s="95"/>
      <c r="T55" s="57"/>
      <c r="U55" s="57"/>
      <c r="V55" s="57"/>
      <c r="W55" s="57"/>
      <c r="X55" s="57"/>
      <c r="Y55" s="57"/>
      <c r="Z55" s="57"/>
    </row>
    <row r="56" spans="1:34">
      <c r="A56" s="23" t="s">
        <v>604</v>
      </c>
      <c r="B56" s="23"/>
      <c r="C56" s="23"/>
      <c r="D56" s="23"/>
      <c r="E56" s="5"/>
      <c r="F56" s="30" t="s">
        <v>606</v>
      </c>
      <c r="G56" s="82"/>
      <c r="H56" s="82"/>
      <c r="I56" s="38"/>
      <c r="J56" s="85"/>
      <c r="K56" s="83"/>
      <c r="L56" s="84"/>
      <c r="M56" s="85"/>
      <c r="N56" s="86"/>
      <c r="O56" s="125"/>
      <c r="P56" s="11"/>
      <c r="Q56" s="16"/>
      <c r="R56" s="97"/>
      <c r="S56" s="16"/>
      <c r="T56" s="16"/>
      <c r="U56" s="16"/>
      <c r="V56" s="16"/>
      <c r="W56" s="16"/>
      <c r="X56" s="16"/>
      <c r="Y56" s="16"/>
    </row>
    <row r="57" spans="1:34">
      <c r="A57" s="29" t="s">
        <v>605</v>
      </c>
      <c r="B57" s="23"/>
      <c r="C57" s="23"/>
      <c r="D57" s="23"/>
      <c r="E57" s="32"/>
      <c r="F57" s="30" t="s">
        <v>608</v>
      </c>
      <c r="G57" s="12"/>
      <c r="H57" s="12"/>
      <c r="I57" s="12"/>
      <c r="J57" s="53"/>
      <c r="K57" s="12"/>
      <c r="L57" s="12"/>
      <c r="M57" s="12"/>
      <c r="N57" s="11"/>
      <c r="O57" s="53"/>
      <c r="Q57" s="7"/>
      <c r="R57" s="17"/>
      <c r="S57" s="16"/>
      <c r="T57" s="16"/>
      <c r="U57" s="16"/>
      <c r="V57" s="16"/>
      <c r="W57" s="16"/>
      <c r="X57" s="16"/>
      <c r="Y57" s="16"/>
      <c r="Z57" s="16"/>
    </row>
    <row r="58" spans="1:34">
      <c r="A58" s="29"/>
      <c r="B58" s="23"/>
      <c r="C58" s="23"/>
      <c r="D58" s="23"/>
      <c r="E58" s="32"/>
      <c r="F58" s="30"/>
      <c r="G58" s="12"/>
      <c r="H58" s="12"/>
      <c r="I58" s="12"/>
      <c r="J58" s="53"/>
      <c r="K58" s="12"/>
      <c r="L58" s="12"/>
      <c r="M58" s="12"/>
      <c r="N58" s="11"/>
      <c r="O58" s="53"/>
      <c r="Q58" s="7"/>
      <c r="R58" s="82"/>
      <c r="S58" s="16"/>
      <c r="T58" s="16"/>
      <c r="U58" s="16"/>
      <c r="V58" s="16"/>
      <c r="W58" s="16"/>
      <c r="X58" s="16"/>
      <c r="Y58" s="16"/>
      <c r="Z58" s="16"/>
    </row>
    <row r="59" spans="1:34">
      <c r="A59" s="29"/>
      <c r="B59" s="23"/>
      <c r="C59" s="23"/>
      <c r="D59" s="23"/>
      <c r="E59" s="32"/>
      <c r="F59" s="30"/>
      <c r="G59" s="12"/>
      <c r="H59" s="12"/>
      <c r="I59" s="12"/>
      <c r="J59" s="53"/>
      <c r="K59" s="12"/>
      <c r="L59" s="12"/>
      <c r="M59" s="12"/>
      <c r="N59" s="11"/>
      <c r="O59" s="53"/>
      <c r="Q59" s="7"/>
      <c r="R59" s="82"/>
      <c r="S59" s="16"/>
      <c r="T59" s="16"/>
      <c r="U59" s="16"/>
      <c r="V59" s="16"/>
      <c r="W59" s="16"/>
      <c r="X59" s="16"/>
      <c r="Y59" s="16"/>
      <c r="Z59" s="16"/>
    </row>
    <row r="60" spans="1:34">
      <c r="A60" s="29"/>
      <c r="B60" s="23"/>
      <c r="C60" s="23"/>
      <c r="D60" s="23"/>
      <c r="E60" s="32"/>
      <c r="F60" s="30"/>
      <c r="G60" s="41"/>
      <c r="H60" s="42"/>
      <c r="I60" s="82"/>
      <c r="J60" s="17"/>
      <c r="K60" s="83"/>
      <c r="L60" s="84"/>
      <c r="M60" s="85"/>
      <c r="N60" s="86"/>
      <c r="O60" s="87"/>
      <c r="P60" s="5"/>
      <c r="Q60" s="11"/>
      <c r="R60" s="82"/>
      <c r="S60" s="16"/>
      <c r="T60" s="16"/>
      <c r="U60" s="16"/>
      <c r="V60" s="16"/>
      <c r="W60" s="16"/>
      <c r="X60" s="16"/>
      <c r="Y60" s="16"/>
      <c r="Z60" s="16"/>
    </row>
    <row r="61" spans="1:34">
      <c r="A61" s="37"/>
      <c r="B61" s="45"/>
      <c r="C61" s="103"/>
      <c r="D61" s="6"/>
      <c r="E61" s="38"/>
      <c r="F61" s="82"/>
      <c r="G61" s="41"/>
      <c r="H61" s="42"/>
      <c r="I61" s="82"/>
      <c r="J61" s="17"/>
      <c r="K61" s="83"/>
      <c r="L61" s="84"/>
      <c r="M61" s="85"/>
      <c r="N61" s="86"/>
      <c r="O61" s="87"/>
      <c r="P61" s="5"/>
      <c r="Q61" s="11"/>
      <c r="R61" s="17"/>
      <c r="S61" s="16"/>
      <c r="T61" s="16"/>
      <c r="U61" s="16"/>
      <c r="V61" s="16"/>
      <c r="W61" s="16"/>
      <c r="X61" s="16"/>
      <c r="Y61" s="16"/>
      <c r="Z61" s="16"/>
    </row>
    <row r="62" spans="1:34" ht="15">
      <c r="A62" s="5"/>
      <c r="B62" s="104" t="s">
        <v>620</v>
      </c>
      <c r="C62" s="104"/>
      <c r="D62" s="104"/>
      <c r="E62" s="104"/>
      <c r="F62" s="17"/>
      <c r="G62" s="17"/>
      <c r="H62" s="105"/>
      <c r="I62" s="17"/>
      <c r="J62" s="74"/>
      <c r="K62" s="75"/>
      <c r="L62" s="17"/>
      <c r="M62" s="17"/>
      <c r="N62" s="16"/>
      <c r="O62" s="99"/>
      <c r="P62" s="7"/>
      <c r="Q62" s="11"/>
      <c r="R62" s="142"/>
      <c r="S62" s="16"/>
      <c r="T62" s="16"/>
      <c r="U62" s="16"/>
      <c r="V62" s="16"/>
      <c r="W62" s="16"/>
      <c r="X62" s="16"/>
      <c r="Y62" s="16"/>
      <c r="Z62" s="16"/>
    </row>
    <row r="63" spans="1:34" ht="38.25">
      <c r="A63" s="20" t="s">
        <v>16</v>
      </c>
      <c r="B63" s="21" t="s">
        <v>575</v>
      </c>
      <c r="C63" s="21"/>
      <c r="D63" s="22" t="s">
        <v>588</v>
      </c>
      <c r="E63" s="21" t="s">
        <v>589</v>
      </c>
      <c r="F63" s="21" t="s">
        <v>590</v>
      </c>
      <c r="G63" s="21" t="s">
        <v>621</v>
      </c>
      <c r="H63" s="21" t="s">
        <v>622</v>
      </c>
      <c r="I63" s="21" t="s">
        <v>593</v>
      </c>
      <c r="J63" s="61" t="s">
        <v>594</v>
      </c>
      <c r="K63" s="21" t="s">
        <v>595</v>
      </c>
      <c r="L63" s="21" t="s">
        <v>596</v>
      </c>
      <c r="M63" s="21" t="s">
        <v>597</v>
      </c>
      <c r="N63" s="22" t="s">
        <v>598</v>
      </c>
      <c r="O63" s="99"/>
      <c r="P63" s="7"/>
      <c r="Q63" s="11"/>
      <c r="R63" s="142"/>
      <c r="S63" s="16"/>
      <c r="T63" s="16"/>
      <c r="U63" s="16"/>
      <c r="V63" s="16"/>
      <c r="W63" s="16"/>
      <c r="X63" s="16"/>
      <c r="Y63" s="16"/>
      <c r="Z63" s="16"/>
    </row>
    <row r="64" spans="1:34">
      <c r="A64" s="203">
        <v>1</v>
      </c>
      <c r="B64" s="106">
        <v>41579</v>
      </c>
      <c r="C64" s="106"/>
      <c r="D64" s="107" t="s">
        <v>623</v>
      </c>
      <c r="E64" s="108" t="s">
        <v>624</v>
      </c>
      <c r="F64" s="109">
        <v>82</v>
      </c>
      <c r="G64" s="108" t="s">
        <v>625</v>
      </c>
      <c r="H64" s="108">
        <v>100</v>
      </c>
      <c r="I64" s="126">
        <v>100</v>
      </c>
      <c r="J64" s="127" t="s">
        <v>626</v>
      </c>
      <c r="K64" s="128">
        <f t="shared" ref="K64:K95" si="12">H64-F64</f>
        <v>18</v>
      </c>
      <c r="L64" s="129">
        <f t="shared" ref="L64:L95" si="13">K64/F64</f>
        <v>0.21951219512195122</v>
      </c>
      <c r="M64" s="130" t="s">
        <v>600</v>
      </c>
      <c r="N64" s="131">
        <v>42657</v>
      </c>
      <c r="O64" s="53"/>
      <c r="P64" s="11"/>
      <c r="Q64" s="16"/>
      <c r="R64" s="142"/>
      <c r="S64" s="16"/>
      <c r="T64" s="16"/>
      <c r="U64" s="16"/>
      <c r="V64" s="16"/>
      <c r="W64" s="16"/>
      <c r="X64" s="16"/>
      <c r="Y64" s="16"/>
      <c r="Z64" s="16"/>
    </row>
    <row r="65" spans="1:26">
      <c r="A65" s="203">
        <v>2</v>
      </c>
      <c r="B65" s="106">
        <v>41794</v>
      </c>
      <c r="C65" s="106"/>
      <c r="D65" s="107" t="s">
        <v>627</v>
      </c>
      <c r="E65" s="108" t="s">
        <v>601</v>
      </c>
      <c r="F65" s="109">
        <v>257</v>
      </c>
      <c r="G65" s="108" t="s">
        <v>625</v>
      </c>
      <c r="H65" s="108">
        <v>300</v>
      </c>
      <c r="I65" s="126">
        <v>300</v>
      </c>
      <c r="J65" s="127" t="s">
        <v>626</v>
      </c>
      <c r="K65" s="128">
        <f t="shared" si="12"/>
        <v>43</v>
      </c>
      <c r="L65" s="129">
        <f t="shared" si="13"/>
        <v>0.16731517509727625</v>
      </c>
      <c r="M65" s="130" t="s">
        <v>600</v>
      </c>
      <c r="N65" s="131">
        <v>41822</v>
      </c>
      <c r="O65" s="53"/>
      <c r="P65" s="11"/>
      <c r="Q65" s="16"/>
      <c r="R65" s="17"/>
      <c r="S65" s="16"/>
      <c r="T65" s="16"/>
      <c r="U65" s="16"/>
      <c r="V65" s="16"/>
      <c r="W65" s="16"/>
      <c r="X65" s="16"/>
      <c r="Y65" s="16"/>
      <c r="Z65" s="16"/>
    </row>
    <row r="66" spans="1:26">
      <c r="A66" s="203">
        <v>3</v>
      </c>
      <c r="B66" s="106">
        <v>41828</v>
      </c>
      <c r="C66" s="106"/>
      <c r="D66" s="107" t="s">
        <v>628</v>
      </c>
      <c r="E66" s="108" t="s">
        <v>601</v>
      </c>
      <c r="F66" s="109">
        <v>393</v>
      </c>
      <c r="G66" s="108" t="s">
        <v>625</v>
      </c>
      <c r="H66" s="108">
        <v>468</v>
      </c>
      <c r="I66" s="126">
        <v>468</v>
      </c>
      <c r="J66" s="127" t="s">
        <v>626</v>
      </c>
      <c r="K66" s="128">
        <f t="shared" si="12"/>
        <v>75</v>
      </c>
      <c r="L66" s="129">
        <f t="shared" si="13"/>
        <v>0.19083969465648856</v>
      </c>
      <c r="M66" s="130" t="s">
        <v>600</v>
      </c>
      <c r="N66" s="131">
        <v>41863</v>
      </c>
      <c r="O66" s="53"/>
      <c r="P66" s="11"/>
      <c r="Q66" s="16"/>
      <c r="R66" s="17"/>
      <c r="S66" s="16"/>
      <c r="T66" s="16"/>
      <c r="U66" s="16"/>
      <c r="V66" s="16"/>
      <c r="W66" s="16"/>
      <c r="X66" s="16"/>
      <c r="Y66" s="16"/>
      <c r="Z66" s="16"/>
    </row>
    <row r="67" spans="1:26">
      <c r="A67" s="203">
        <v>4</v>
      </c>
      <c r="B67" s="106">
        <v>41857</v>
      </c>
      <c r="C67" s="106"/>
      <c r="D67" s="107" t="s">
        <v>629</v>
      </c>
      <c r="E67" s="108" t="s">
        <v>601</v>
      </c>
      <c r="F67" s="109">
        <v>205</v>
      </c>
      <c r="G67" s="108" t="s">
        <v>625</v>
      </c>
      <c r="H67" s="108">
        <v>275</v>
      </c>
      <c r="I67" s="126">
        <v>250</v>
      </c>
      <c r="J67" s="127" t="s">
        <v>626</v>
      </c>
      <c r="K67" s="128">
        <f t="shared" si="12"/>
        <v>70</v>
      </c>
      <c r="L67" s="129">
        <f t="shared" si="13"/>
        <v>0.34146341463414637</v>
      </c>
      <c r="M67" s="130" t="s">
        <v>600</v>
      </c>
      <c r="N67" s="131">
        <v>41962</v>
      </c>
      <c r="O67" s="53"/>
      <c r="P67" s="11"/>
      <c r="Q67" s="16"/>
      <c r="R67" s="17"/>
      <c r="S67" s="16"/>
      <c r="T67" s="16"/>
      <c r="U67" s="16"/>
      <c r="V67" s="16"/>
      <c r="W67" s="16"/>
      <c r="X67" s="16"/>
      <c r="Y67" s="16"/>
      <c r="Z67" s="16"/>
    </row>
    <row r="68" spans="1:26">
      <c r="A68" s="203">
        <v>5</v>
      </c>
      <c r="B68" s="106">
        <v>41886</v>
      </c>
      <c r="C68" s="106"/>
      <c r="D68" s="107" t="s">
        <v>630</v>
      </c>
      <c r="E68" s="108" t="s">
        <v>601</v>
      </c>
      <c r="F68" s="109">
        <v>162</v>
      </c>
      <c r="G68" s="108" t="s">
        <v>625</v>
      </c>
      <c r="H68" s="108">
        <v>190</v>
      </c>
      <c r="I68" s="126">
        <v>190</v>
      </c>
      <c r="J68" s="127" t="s">
        <v>626</v>
      </c>
      <c r="K68" s="128">
        <f t="shared" si="12"/>
        <v>28</v>
      </c>
      <c r="L68" s="129">
        <f t="shared" si="13"/>
        <v>0.1728395061728395</v>
      </c>
      <c r="M68" s="130" t="s">
        <v>600</v>
      </c>
      <c r="N68" s="131">
        <v>42006</v>
      </c>
      <c r="O68" s="53"/>
      <c r="P68" s="16"/>
      <c r="Q68" s="16"/>
      <c r="R68" s="17"/>
      <c r="S68" s="16"/>
      <c r="T68" s="16"/>
      <c r="U68" s="16"/>
      <c r="V68" s="16"/>
      <c r="W68" s="16"/>
      <c r="X68" s="16"/>
      <c r="Y68" s="16"/>
      <c r="Z68" s="16"/>
    </row>
    <row r="69" spans="1:26">
      <c r="A69" s="203">
        <v>6</v>
      </c>
      <c r="B69" s="106">
        <v>41886</v>
      </c>
      <c r="C69" s="106"/>
      <c r="D69" s="107" t="s">
        <v>631</v>
      </c>
      <c r="E69" s="108" t="s">
        <v>601</v>
      </c>
      <c r="F69" s="109">
        <v>75</v>
      </c>
      <c r="G69" s="108" t="s">
        <v>625</v>
      </c>
      <c r="H69" s="108">
        <v>91.5</v>
      </c>
      <c r="I69" s="126" t="s">
        <v>632</v>
      </c>
      <c r="J69" s="127" t="s">
        <v>633</v>
      </c>
      <c r="K69" s="128">
        <f t="shared" si="12"/>
        <v>16.5</v>
      </c>
      <c r="L69" s="129">
        <f t="shared" si="13"/>
        <v>0.22</v>
      </c>
      <c r="M69" s="130" t="s">
        <v>600</v>
      </c>
      <c r="N69" s="131">
        <v>41954</v>
      </c>
      <c r="O69" s="53"/>
      <c r="P69" s="16"/>
      <c r="Q69" s="16"/>
      <c r="R69" s="17"/>
      <c r="S69" s="16"/>
      <c r="T69" s="16"/>
      <c r="U69" s="16"/>
      <c r="V69" s="16"/>
      <c r="W69" s="16"/>
      <c r="X69" s="16"/>
      <c r="Y69" s="16"/>
      <c r="Z69" s="16"/>
    </row>
    <row r="70" spans="1:26">
      <c r="A70" s="203">
        <v>7</v>
      </c>
      <c r="B70" s="106">
        <v>41913</v>
      </c>
      <c r="C70" s="106"/>
      <c r="D70" s="107" t="s">
        <v>634</v>
      </c>
      <c r="E70" s="108" t="s">
        <v>601</v>
      </c>
      <c r="F70" s="109">
        <v>850</v>
      </c>
      <c r="G70" s="108" t="s">
        <v>625</v>
      </c>
      <c r="H70" s="108">
        <v>982.5</v>
      </c>
      <c r="I70" s="126">
        <v>1050</v>
      </c>
      <c r="J70" s="127" t="s">
        <v>635</v>
      </c>
      <c r="K70" s="128">
        <f t="shared" si="12"/>
        <v>132.5</v>
      </c>
      <c r="L70" s="129">
        <f t="shared" si="13"/>
        <v>0.15588235294117647</v>
      </c>
      <c r="M70" s="130" t="s">
        <v>600</v>
      </c>
      <c r="N70" s="131">
        <v>42039</v>
      </c>
      <c r="O70" s="57"/>
      <c r="P70" s="16"/>
      <c r="Q70" s="16"/>
      <c r="R70" s="17"/>
      <c r="S70" s="16"/>
      <c r="T70" s="16"/>
      <c r="U70" s="16"/>
      <c r="V70" s="16"/>
      <c r="W70" s="16"/>
      <c r="X70" s="16"/>
      <c r="Y70" s="16"/>
      <c r="Z70" s="16"/>
    </row>
    <row r="71" spans="1:26">
      <c r="A71" s="203">
        <v>8</v>
      </c>
      <c r="B71" s="106">
        <v>41913</v>
      </c>
      <c r="C71" s="106"/>
      <c r="D71" s="107" t="s">
        <v>636</v>
      </c>
      <c r="E71" s="108" t="s">
        <v>601</v>
      </c>
      <c r="F71" s="109">
        <v>475</v>
      </c>
      <c r="G71" s="108" t="s">
        <v>625</v>
      </c>
      <c r="H71" s="108">
        <v>515</v>
      </c>
      <c r="I71" s="126">
        <v>600</v>
      </c>
      <c r="J71" s="127" t="s">
        <v>637</v>
      </c>
      <c r="K71" s="128">
        <f t="shared" si="12"/>
        <v>40</v>
      </c>
      <c r="L71" s="129">
        <f t="shared" si="13"/>
        <v>8.4210526315789472E-2</v>
      </c>
      <c r="M71" s="130" t="s">
        <v>600</v>
      </c>
      <c r="N71" s="131">
        <v>41939</v>
      </c>
      <c r="O71" s="57"/>
      <c r="P71" s="16"/>
      <c r="Q71" s="16"/>
      <c r="R71" s="17"/>
      <c r="S71" s="16"/>
      <c r="T71" s="16"/>
      <c r="U71" s="16"/>
      <c r="V71" s="16"/>
      <c r="W71" s="16"/>
      <c r="X71" s="16"/>
      <c r="Y71" s="16"/>
      <c r="Z71" s="16"/>
    </row>
    <row r="72" spans="1:26">
      <c r="A72" s="203">
        <v>9</v>
      </c>
      <c r="B72" s="106">
        <v>41913</v>
      </c>
      <c r="C72" s="106"/>
      <c r="D72" s="107" t="s">
        <v>638</v>
      </c>
      <c r="E72" s="108" t="s">
        <v>601</v>
      </c>
      <c r="F72" s="109">
        <v>86</v>
      </c>
      <c r="G72" s="108" t="s">
        <v>625</v>
      </c>
      <c r="H72" s="108">
        <v>99</v>
      </c>
      <c r="I72" s="126">
        <v>140</v>
      </c>
      <c r="J72" s="127" t="s">
        <v>639</v>
      </c>
      <c r="K72" s="128">
        <f t="shared" si="12"/>
        <v>13</v>
      </c>
      <c r="L72" s="129">
        <f t="shared" si="13"/>
        <v>0.15116279069767441</v>
      </c>
      <c r="M72" s="130" t="s">
        <v>600</v>
      </c>
      <c r="N72" s="131">
        <v>41939</v>
      </c>
      <c r="O72" s="57"/>
      <c r="P72" s="16"/>
      <c r="Q72" s="16"/>
      <c r="R72" s="17"/>
      <c r="S72" s="16"/>
      <c r="T72" s="16"/>
      <c r="U72" s="16"/>
      <c r="V72" s="16"/>
      <c r="W72" s="16"/>
      <c r="X72" s="16"/>
      <c r="Y72" s="16"/>
      <c r="Z72" s="16"/>
    </row>
    <row r="73" spans="1:26">
      <c r="A73" s="203">
        <v>10</v>
      </c>
      <c r="B73" s="106">
        <v>41926</v>
      </c>
      <c r="C73" s="106"/>
      <c r="D73" s="107" t="s">
        <v>640</v>
      </c>
      <c r="E73" s="108" t="s">
        <v>601</v>
      </c>
      <c r="F73" s="109">
        <v>496.6</v>
      </c>
      <c r="G73" s="108" t="s">
        <v>625</v>
      </c>
      <c r="H73" s="108">
        <v>621</v>
      </c>
      <c r="I73" s="126">
        <v>580</v>
      </c>
      <c r="J73" s="127" t="s">
        <v>626</v>
      </c>
      <c r="K73" s="128">
        <f t="shared" si="12"/>
        <v>124.39999999999998</v>
      </c>
      <c r="L73" s="129">
        <f t="shared" si="13"/>
        <v>0.25050342327829234</v>
      </c>
      <c r="M73" s="130" t="s">
        <v>600</v>
      </c>
      <c r="N73" s="131">
        <v>42605</v>
      </c>
      <c r="O73" s="57"/>
      <c r="P73" s="16"/>
      <c r="Q73" s="16"/>
      <c r="R73" s="17"/>
      <c r="S73" s="16"/>
      <c r="T73" s="16"/>
      <c r="U73" s="16"/>
      <c r="V73" s="16"/>
      <c r="W73" s="16"/>
      <c r="X73" s="16"/>
      <c r="Y73" s="16"/>
      <c r="Z73" s="16"/>
    </row>
    <row r="74" spans="1:26">
      <c r="A74" s="203">
        <v>11</v>
      </c>
      <c r="B74" s="106">
        <v>41926</v>
      </c>
      <c r="C74" s="106"/>
      <c r="D74" s="107" t="s">
        <v>641</v>
      </c>
      <c r="E74" s="108" t="s">
        <v>601</v>
      </c>
      <c r="F74" s="109">
        <v>2481.9</v>
      </c>
      <c r="G74" s="108" t="s">
        <v>625</v>
      </c>
      <c r="H74" s="108">
        <v>2840</v>
      </c>
      <c r="I74" s="126">
        <v>2870</v>
      </c>
      <c r="J74" s="127" t="s">
        <v>642</v>
      </c>
      <c r="K74" s="128">
        <f t="shared" si="12"/>
        <v>358.09999999999991</v>
      </c>
      <c r="L74" s="129">
        <f t="shared" si="13"/>
        <v>0.14428462065353154</v>
      </c>
      <c r="M74" s="130" t="s">
        <v>600</v>
      </c>
      <c r="N74" s="131">
        <v>42017</v>
      </c>
      <c r="O74" s="57"/>
      <c r="P74" s="16"/>
      <c r="Q74" s="16"/>
      <c r="R74" s="17"/>
      <c r="S74" s="16"/>
      <c r="T74" s="16"/>
      <c r="U74" s="16"/>
      <c r="V74" s="16"/>
      <c r="W74" s="16"/>
      <c r="X74" s="16"/>
      <c r="Y74" s="16"/>
      <c r="Z74" s="16"/>
    </row>
    <row r="75" spans="1:26">
      <c r="A75" s="203">
        <v>12</v>
      </c>
      <c r="B75" s="106">
        <v>41928</v>
      </c>
      <c r="C75" s="106"/>
      <c r="D75" s="107" t="s">
        <v>643</v>
      </c>
      <c r="E75" s="108" t="s">
        <v>601</v>
      </c>
      <c r="F75" s="109">
        <v>84.5</v>
      </c>
      <c r="G75" s="108" t="s">
        <v>625</v>
      </c>
      <c r="H75" s="108">
        <v>93</v>
      </c>
      <c r="I75" s="126">
        <v>110</v>
      </c>
      <c r="J75" s="127" t="s">
        <v>644</v>
      </c>
      <c r="K75" s="128">
        <f t="shared" si="12"/>
        <v>8.5</v>
      </c>
      <c r="L75" s="129">
        <f t="shared" si="13"/>
        <v>0.10059171597633136</v>
      </c>
      <c r="M75" s="130" t="s">
        <v>600</v>
      </c>
      <c r="N75" s="131">
        <v>41939</v>
      </c>
      <c r="O75" s="57"/>
      <c r="P75" s="16"/>
      <c r="Q75" s="16"/>
      <c r="R75" s="17"/>
      <c r="S75" s="16"/>
      <c r="T75" s="16"/>
      <c r="U75" s="16"/>
      <c r="V75" s="16"/>
      <c r="W75" s="16"/>
      <c r="X75" s="16"/>
      <c r="Y75" s="16"/>
      <c r="Z75" s="16"/>
    </row>
    <row r="76" spans="1:26">
      <c r="A76" s="203">
        <v>13</v>
      </c>
      <c r="B76" s="106">
        <v>41928</v>
      </c>
      <c r="C76" s="106"/>
      <c r="D76" s="107" t="s">
        <v>645</v>
      </c>
      <c r="E76" s="108" t="s">
        <v>601</v>
      </c>
      <c r="F76" s="109">
        <v>401</v>
      </c>
      <c r="G76" s="108" t="s">
        <v>625</v>
      </c>
      <c r="H76" s="108">
        <v>428</v>
      </c>
      <c r="I76" s="126">
        <v>450</v>
      </c>
      <c r="J76" s="127" t="s">
        <v>646</v>
      </c>
      <c r="K76" s="128">
        <f t="shared" si="12"/>
        <v>27</v>
      </c>
      <c r="L76" s="129">
        <f t="shared" si="13"/>
        <v>6.7331670822942641E-2</v>
      </c>
      <c r="M76" s="130" t="s">
        <v>600</v>
      </c>
      <c r="N76" s="131">
        <v>42020</v>
      </c>
      <c r="O76" s="57"/>
      <c r="P76" s="16"/>
      <c r="Q76" s="16"/>
      <c r="R76" s="17"/>
      <c r="S76" s="16"/>
      <c r="T76" s="16"/>
      <c r="U76" s="16"/>
      <c r="V76" s="16"/>
      <c r="W76" s="16"/>
      <c r="X76" s="16"/>
      <c r="Y76" s="16"/>
      <c r="Z76" s="16"/>
    </row>
    <row r="77" spans="1:26">
      <c r="A77" s="203">
        <v>14</v>
      </c>
      <c r="B77" s="106">
        <v>41928</v>
      </c>
      <c r="C77" s="106"/>
      <c r="D77" s="107" t="s">
        <v>647</v>
      </c>
      <c r="E77" s="108" t="s">
        <v>601</v>
      </c>
      <c r="F77" s="109">
        <v>101</v>
      </c>
      <c r="G77" s="108" t="s">
        <v>625</v>
      </c>
      <c r="H77" s="108">
        <v>112</v>
      </c>
      <c r="I77" s="126">
        <v>120</v>
      </c>
      <c r="J77" s="127" t="s">
        <v>648</v>
      </c>
      <c r="K77" s="128">
        <f t="shared" si="12"/>
        <v>11</v>
      </c>
      <c r="L77" s="129">
        <f t="shared" si="13"/>
        <v>0.10891089108910891</v>
      </c>
      <c r="M77" s="130" t="s">
        <v>600</v>
      </c>
      <c r="N77" s="131">
        <v>41939</v>
      </c>
      <c r="O77" s="57"/>
      <c r="P77" s="16"/>
      <c r="Q77" s="16"/>
      <c r="R77" s="17"/>
      <c r="S77" s="16"/>
      <c r="T77" s="16"/>
      <c r="U77" s="16"/>
      <c r="V77" s="16"/>
      <c r="W77" s="16"/>
      <c r="X77" s="16"/>
      <c r="Y77" s="16"/>
      <c r="Z77" s="16"/>
    </row>
    <row r="78" spans="1:26">
      <c r="A78" s="203">
        <v>15</v>
      </c>
      <c r="B78" s="106">
        <v>41954</v>
      </c>
      <c r="C78" s="106"/>
      <c r="D78" s="107" t="s">
        <v>649</v>
      </c>
      <c r="E78" s="108" t="s">
        <v>601</v>
      </c>
      <c r="F78" s="109">
        <v>59</v>
      </c>
      <c r="G78" s="108" t="s">
        <v>625</v>
      </c>
      <c r="H78" s="108">
        <v>76</v>
      </c>
      <c r="I78" s="126">
        <v>76</v>
      </c>
      <c r="J78" s="127" t="s">
        <v>626</v>
      </c>
      <c r="K78" s="128">
        <f t="shared" si="12"/>
        <v>17</v>
      </c>
      <c r="L78" s="129">
        <f t="shared" si="13"/>
        <v>0.28813559322033899</v>
      </c>
      <c r="M78" s="130" t="s">
        <v>600</v>
      </c>
      <c r="N78" s="131">
        <v>43032</v>
      </c>
      <c r="O78" s="57"/>
      <c r="P78" s="16"/>
      <c r="Q78" s="16"/>
      <c r="R78" s="17"/>
      <c r="S78" s="16"/>
      <c r="T78" s="16"/>
      <c r="U78" s="16"/>
      <c r="V78" s="16"/>
      <c r="W78" s="16"/>
      <c r="X78" s="16"/>
      <c r="Y78" s="16"/>
      <c r="Z78" s="16"/>
    </row>
    <row r="79" spans="1:26">
      <c r="A79" s="203">
        <v>16</v>
      </c>
      <c r="B79" s="106">
        <v>41954</v>
      </c>
      <c r="C79" s="106"/>
      <c r="D79" s="107" t="s">
        <v>638</v>
      </c>
      <c r="E79" s="108" t="s">
        <v>601</v>
      </c>
      <c r="F79" s="109">
        <v>99</v>
      </c>
      <c r="G79" s="108" t="s">
        <v>625</v>
      </c>
      <c r="H79" s="108">
        <v>120</v>
      </c>
      <c r="I79" s="126">
        <v>120</v>
      </c>
      <c r="J79" s="127" t="s">
        <v>650</v>
      </c>
      <c r="K79" s="128">
        <f t="shared" si="12"/>
        <v>21</v>
      </c>
      <c r="L79" s="129">
        <f t="shared" si="13"/>
        <v>0.21212121212121213</v>
      </c>
      <c r="M79" s="130" t="s">
        <v>600</v>
      </c>
      <c r="N79" s="131">
        <v>41960</v>
      </c>
      <c r="O79" s="57"/>
      <c r="P79" s="16"/>
      <c r="Q79" s="16"/>
      <c r="R79" s="17"/>
      <c r="S79" s="16"/>
      <c r="T79" s="16"/>
      <c r="U79" s="16"/>
      <c r="V79" s="16"/>
      <c r="W79" s="16"/>
      <c r="X79" s="16"/>
      <c r="Y79" s="16"/>
      <c r="Z79" s="16"/>
    </row>
    <row r="80" spans="1:26">
      <c r="A80" s="203">
        <v>17</v>
      </c>
      <c r="B80" s="106">
        <v>41956</v>
      </c>
      <c r="C80" s="106"/>
      <c r="D80" s="107" t="s">
        <v>651</v>
      </c>
      <c r="E80" s="108" t="s">
        <v>601</v>
      </c>
      <c r="F80" s="109">
        <v>22</v>
      </c>
      <c r="G80" s="108" t="s">
        <v>625</v>
      </c>
      <c r="H80" s="108">
        <v>33.549999999999997</v>
      </c>
      <c r="I80" s="126">
        <v>32</v>
      </c>
      <c r="J80" s="127" t="s">
        <v>652</v>
      </c>
      <c r="K80" s="128">
        <f t="shared" si="12"/>
        <v>11.549999999999997</v>
      </c>
      <c r="L80" s="129">
        <f t="shared" si="13"/>
        <v>0.52499999999999991</v>
      </c>
      <c r="M80" s="130" t="s">
        <v>600</v>
      </c>
      <c r="N80" s="131">
        <v>42188</v>
      </c>
      <c r="O80" s="57"/>
      <c r="P80" s="16"/>
      <c r="Q80" s="16"/>
      <c r="R80" s="17"/>
      <c r="S80" s="16"/>
      <c r="T80" s="16"/>
      <c r="U80" s="16"/>
      <c r="V80" s="16"/>
      <c r="W80" s="16"/>
      <c r="X80" s="16"/>
      <c r="Y80" s="16"/>
      <c r="Z80" s="16"/>
    </row>
    <row r="81" spans="1:26">
      <c r="A81" s="203">
        <v>18</v>
      </c>
      <c r="B81" s="106">
        <v>41976</v>
      </c>
      <c r="C81" s="106"/>
      <c r="D81" s="107" t="s">
        <v>653</v>
      </c>
      <c r="E81" s="108" t="s">
        <v>601</v>
      </c>
      <c r="F81" s="109">
        <v>440</v>
      </c>
      <c r="G81" s="108" t="s">
        <v>625</v>
      </c>
      <c r="H81" s="108">
        <v>520</v>
      </c>
      <c r="I81" s="126">
        <v>520</v>
      </c>
      <c r="J81" s="127" t="s">
        <v>654</v>
      </c>
      <c r="K81" s="128">
        <f t="shared" si="12"/>
        <v>80</v>
      </c>
      <c r="L81" s="129">
        <f t="shared" si="13"/>
        <v>0.18181818181818182</v>
      </c>
      <c r="M81" s="130" t="s">
        <v>600</v>
      </c>
      <c r="N81" s="131">
        <v>42208</v>
      </c>
      <c r="O81" s="57"/>
      <c r="P81" s="16"/>
      <c r="Q81" s="16"/>
      <c r="R81" s="17"/>
      <c r="S81" s="16"/>
      <c r="T81" s="16"/>
      <c r="U81" s="16"/>
      <c r="V81" s="16"/>
      <c r="W81" s="16"/>
      <c r="X81" s="16"/>
      <c r="Y81" s="16"/>
      <c r="Z81" s="16"/>
    </row>
    <row r="82" spans="1:26">
      <c r="A82" s="203">
        <v>19</v>
      </c>
      <c r="B82" s="106">
        <v>41976</v>
      </c>
      <c r="C82" s="106"/>
      <c r="D82" s="107" t="s">
        <v>655</v>
      </c>
      <c r="E82" s="108" t="s">
        <v>601</v>
      </c>
      <c r="F82" s="109">
        <v>360</v>
      </c>
      <c r="G82" s="108" t="s">
        <v>625</v>
      </c>
      <c r="H82" s="108">
        <v>427</v>
      </c>
      <c r="I82" s="126">
        <v>425</v>
      </c>
      <c r="J82" s="127" t="s">
        <v>656</v>
      </c>
      <c r="K82" s="128">
        <f t="shared" si="12"/>
        <v>67</v>
      </c>
      <c r="L82" s="129">
        <f t="shared" si="13"/>
        <v>0.18611111111111112</v>
      </c>
      <c r="M82" s="130" t="s">
        <v>600</v>
      </c>
      <c r="N82" s="131">
        <v>42058</v>
      </c>
      <c r="O82" s="57"/>
      <c r="P82" s="16"/>
      <c r="Q82" s="16"/>
      <c r="R82" s="17"/>
      <c r="S82" s="16"/>
      <c r="T82" s="16"/>
      <c r="U82" s="16"/>
      <c r="V82" s="16"/>
      <c r="W82" s="16"/>
      <c r="X82" s="16"/>
      <c r="Y82" s="16"/>
      <c r="Z82" s="16"/>
    </row>
    <row r="83" spans="1:26">
      <c r="A83" s="203">
        <v>20</v>
      </c>
      <c r="B83" s="106">
        <v>42012</v>
      </c>
      <c r="C83" s="106"/>
      <c r="D83" s="107" t="s">
        <v>657</v>
      </c>
      <c r="E83" s="108" t="s">
        <v>601</v>
      </c>
      <c r="F83" s="109">
        <v>360</v>
      </c>
      <c r="G83" s="108" t="s">
        <v>625</v>
      </c>
      <c r="H83" s="108">
        <v>455</v>
      </c>
      <c r="I83" s="126">
        <v>420</v>
      </c>
      <c r="J83" s="127" t="s">
        <v>658</v>
      </c>
      <c r="K83" s="128">
        <f t="shared" si="12"/>
        <v>95</v>
      </c>
      <c r="L83" s="129">
        <f t="shared" si="13"/>
        <v>0.2638888888888889</v>
      </c>
      <c r="M83" s="130" t="s">
        <v>600</v>
      </c>
      <c r="N83" s="131">
        <v>42024</v>
      </c>
      <c r="O83" s="57"/>
      <c r="P83" s="16"/>
      <c r="Q83" s="16"/>
      <c r="R83" s="17"/>
      <c r="S83" s="16"/>
      <c r="T83" s="16"/>
      <c r="U83" s="16"/>
      <c r="V83" s="16"/>
      <c r="W83" s="16"/>
      <c r="X83" s="16"/>
      <c r="Y83" s="16"/>
      <c r="Z83" s="16"/>
    </row>
    <row r="84" spans="1:26">
      <c r="A84" s="203">
        <v>21</v>
      </c>
      <c r="B84" s="106">
        <v>42012</v>
      </c>
      <c r="C84" s="106"/>
      <c r="D84" s="107" t="s">
        <v>659</v>
      </c>
      <c r="E84" s="108" t="s">
        <v>601</v>
      </c>
      <c r="F84" s="109">
        <v>130</v>
      </c>
      <c r="G84" s="108"/>
      <c r="H84" s="108">
        <v>175.5</v>
      </c>
      <c r="I84" s="126">
        <v>165</v>
      </c>
      <c r="J84" s="127" t="s">
        <v>660</v>
      </c>
      <c r="K84" s="128">
        <f t="shared" si="12"/>
        <v>45.5</v>
      </c>
      <c r="L84" s="129">
        <f t="shared" si="13"/>
        <v>0.35</v>
      </c>
      <c r="M84" s="130" t="s">
        <v>600</v>
      </c>
      <c r="N84" s="131">
        <v>43088</v>
      </c>
      <c r="O84" s="57"/>
      <c r="P84" s="16"/>
      <c r="Q84" s="16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03">
        <v>22</v>
      </c>
      <c r="B85" s="106">
        <v>42040</v>
      </c>
      <c r="C85" s="106"/>
      <c r="D85" s="107" t="s">
        <v>390</v>
      </c>
      <c r="E85" s="108" t="s">
        <v>624</v>
      </c>
      <c r="F85" s="109">
        <v>98</v>
      </c>
      <c r="G85" s="108"/>
      <c r="H85" s="108">
        <v>120</v>
      </c>
      <c r="I85" s="126">
        <v>120</v>
      </c>
      <c r="J85" s="127" t="s">
        <v>626</v>
      </c>
      <c r="K85" s="128">
        <f t="shared" si="12"/>
        <v>22</v>
      </c>
      <c r="L85" s="129">
        <f t="shared" si="13"/>
        <v>0.22448979591836735</v>
      </c>
      <c r="M85" s="130" t="s">
        <v>600</v>
      </c>
      <c r="N85" s="131">
        <v>42753</v>
      </c>
      <c r="O85" s="57"/>
      <c r="P85" s="16"/>
      <c r="Q85" s="16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03">
        <v>23</v>
      </c>
      <c r="B86" s="106">
        <v>42040</v>
      </c>
      <c r="C86" s="106"/>
      <c r="D86" s="107" t="s">
        <v>661</v>
      </c>
      <c r="E86" s="108" t="s">
        <v>624</v>
      </c>
      <c r="F86" s="109">
        <v>196</v>
      </c>
      <c r="G86" s="108"/>
      <c r="H86" s="108">
        <v>262</v>
      </c>
      <c r="I86" s="126">
        <v>255</v>
      </c>
      <c r="J86" s="127" t="s">
        <v>626</v>
      </c>
      <c r="K86" s="128">
        <f t="shared" si="12"/>
        <v>66</v>
      </c>
      <c r="L86" s="129">
        <f t="shared" si="13"/>
        <v>0.33673469387755101</v>
      </c>
      <c r="M86" s="130" t="s">
        <v>600</v>
      </c>
      <c r="N86" s="131">
        <v>42599</v>
      </c>
      <c r="O86" s="57"/>
      <c r="P86" s="16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04">
        <v>24</v>
      </c>
      <c r="B87" s="110">
        <v>42067</v>
      </c>
      <c r="C87" s="110"/>
      <c r="D87" s="111" t="s">
        <v>389</v>
      </c>
      <c r="E87" s="112" t="s">
        <v>624</v>
      </c>
      <c r="F87" s="113">
        <v>235</v>
      </c>
      <c r="G87" s="113"/>
      <c r="H87" s="114">
        <v>77</v>
      </c>
      <c r="I87" s="132" t="s">
        <v>662</v>
      </c>
      <c r="J87" s="133" t="s">
        <v>663</v>
      </c>
      <c r="K87" s="134">
        <f t="shared" si="12"/>
        <v>-158</v>
      </c>
      <c r="L87" s="135">
        <f t="shared" si="13"/>
        <v>-0.67234042553191486</v>
      </c>
      <c r="M87" s="136" t="s">
        <v>664</v>
      </c>
      <c r="N87" s="137">
        <v>43522</v>
      </c>
      <c r="O87" s="57"/>
      <c r="P87" s="16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3">
        <v>25</v>
      </c>
      <c r="B88" s="106">
        <v>42067</v>
      </c>
      <c r="C88" s="106"/>
      <c r="D88" s="107" t="s">
        <v>481</v>
      </c>
      <c r="E88" s="108" t="s">
        <v>624</v>
      </c>
      <c r="F88" s="109">
        <v>185</v>
      </c>
      <c r="G88" s="108"/>
      <c r="H88" s="108">
        <v>224</v>
      </c>
      <c r="I88" s="126" t="s">
        <v>665</v>
      </c>
      <c r="J88" s="127" t="s">
        <v>626</v>
      </c>
      <c r="K88" s="128">
        <f t="shared" si="12"/>
        <v>39</v>
      </c>
      <c r="L88" s="129">
        <f t="shared" si="13"/>
        <v>0.21081081081081082</v>
      </c>
      <c r="M88" s="130" t="s">
        <v>600</v>
      </c>
      <c r="N88" s="131">
        <v>42647</v>
      </c>
      <c r="O88" s="57"/>
      <c r="P88" s="16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364">
        <v>26</v>
      </c>
      <c r="B89" s="115">
        <v>42090</v>
      </c>
      <c r="C89" s="115"/>
      <c r="D89" s="116" t="s">
        <v>666</v>
      </c>
      <c r="E89" s="117" t="s">
        <v>624</v>
      </c>
      <c r="F89" s="118">
        <v>49.5</v>
      </c>
      <c r="G89" s="119"/>
      <c r="H89" s="119">
        <v>15.85</v>
      </c>
      <c r="I89" s="119">
        <v>67</v>
      </c>
      <c r="J89" s="138" t="s">
        <v>667</v>
      </c>
      <c r="K89" s="119">
        <f t="shared" si="12"/>
        <v>-33.65</v>
      </c>
      <c r="L89" s="139">
        <f t="shared" si="13"/>
        <v>-0.67979797979797973</v>
      </c>
      <c r="M89" s="136" t="s">
        <v>664</v>
      </c>
      <c r="N89" s="140">
        <v>43627</v>
      </c>
      <c r="O89" s="57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3">
        <v>27</v>
      </c>
      <c r="B90" s="106">
        <v>42093</v>
      </c>
      <c r="C90" s="106"/>
      <c r="D90" s="107" t="s">
        <v>668</v>
      </c>
      <c r="E90" s="108" t="s">
        <v>624</v>
      </c>
      <c r="F90" s="109">
        <v>183.5</v>
      </c>
      <c r="G90" s="108"/>
      <c r="H90" s="108">
        <v>219</v>
      </c>
      <c r="I90" s="126">
        <v>218</v>
      </c>
      <c r="J90" s="127" t="s">
        <v>669</v>
      </c>
      <c r="K90" s="128">
        <f t="shared" si="12"/>
        <v>35.5</v>
      </c>
      <c r="L90" s="129">
        <f t="shared" si="13"/>
        <v>0.19346049046321526</v>
      </c>
      <c r="M90" s="130" t="s">
        <v>600</v>
      </c>
      <c r="N90" s="131">
        <v>42103</v>
      </c>
      <c r="O90" s="57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3">
        <v>28</v>
      </c>
      <c r="B91" s="106">
        <v>42114</v>
      </c>
      <c r="C91" s="106"/>
      <c r="D91" s="107" t="s">
        <v>670</v>
      </c>
      <c r="E91" s="108" t="s">
        <v>624</v>
      </c>
      <c r="F91" s="109">
        <f>(227+237)/2</f>
        <v>232</v>
      </c>
      <c r="G91" s="108"/>
      <c r="H91" s="108">
        <v>298</v>
      </c>
      <c r="I91" s="126">
        <v>298</v>
      </c>
      <c r="J91" s="127" t="s">
        <v>626</v>
      </c>
      <c r="K91" s="128">
        <f t="shared" si="12"/>
        <v>66</v>
      </c>
      <c r="L91" s="129">
        <f t="shared" si="13"/>
        <v>0.28448275862068967</v>
      </c>
      <c r="M91" s="130" t="s">
        <v>600</v>
      </c>
      <c r="N91" s="131">
        <v>42823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3">
        <v>29</v>
      </c>
      <c r="B92" s="106">
        <v>42128</v>
      </c>
      <c r="C92" s="106"/>
      <c r="D92" s="107" t="s">
        <v>671</v>
      </c>
      <c r="E92" s="108" t="s">
        <v>601</v>
      </c>
      <c r="F92" s="109">
        <v>385</v>
      </c>
      <c r="G92" s="108"/>
      <c r="H92" s="108">
        <f>212.5+331</f>
        <v>543.5</v>
      </c>
      <c r="I92" s="126">
        <v>510</v>
      </c>
      <c r="J92" s="127" t="s">
        <v>672</v>
      </c>
      <c r="K92" s="128">
        <f t="shared" si="12"/>
        <v>158.5</v>
      </c>
      <c r="L92" s="129">
        <f t="shared" si="13"/>
        <v>0.41168831168831171</v>
      </c>
      <c r="M92" s="130" t="s">
        <v>600</v>
      </c>
      <c r="N92" s="131">
        <v>42235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3">
        <v>30</v>
      </c>
      <c r="B93" s="106">
        <v>42128</v>
      </c>
      <c r="C93" s="106"/>
      <c r="D93" s="107" t="s">
        <v>673</v>
      </c>
      <c r="E93" s="108" t="s">
        <v>601</v>
      </c>
      <c r="F93" s="109">
        <v>115.5</v>
      </c>
      <c r="G93" s="108"/>
      <c r="H93" s="108">
        <v>146</v>
      </c>
      <c r="I93" s="126">
        <v>142</v>
      </c>
      <c r="J93" s="127" t="s">
        <v>674</v>
      </c>
      <c r="K93" s="128">
        <f t="shared" si="12"/>
        <v>30.5</v>
      </c>
      <c r="L93" s="129">
        <f t="shared" si="13"/>
        <v>0.26406926406926406</v>
      </c>
      <c r="M93" s="130" t="s">
        <v>600</v>
      </c>
      <c r="N93" s="131">
        <v>42202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3">
        <v>31</v>
      </c>
      <c r="B94" s="106">
        <v>42151</v>
      </c>
      <c r="C94" s="106"/>
      <c r="D94" s="107" t="s">
        <v>675</v>
      </c>
      <c r="E94" s="108" t="s">
        <v>601</v>
      </c>
      <c r="F94" s="109">
        <v>237.5</v>
      </c>
      <c r="G94" s="108"/>
      <c r="H94" s="108">
        <v>279.5</v>
      </c>
      <c r="I94" s="126">
        <v>278</v>
      </c>
      <c r="J94" s="127" t="s">
        <v>626</v>
      </c>
      <c r="K94" s="128">
        <f t="shared" si="12"/>
        <v>42</v>
      </c>
      <c r="L94" s="129">
        <f t="shared" si="13"/>
        <v>0.17684210526315788</v>
      </c>
      <c r="M94" s="130" t="s">
        <v>600</v>
      </c>
      <c r="N94" s="131">
        <v>42222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3">
        <v>32</v>
      </c>
      <c r="B95" s="106">
        <v>42174</v>
      </c>
      <c r="C95" s="106"/>
      <c r="D95" s="107" t="s">
        <v>645</v>
      </c>
      <c r="E95" s="108" t="s">
        <v>624</v>
      </c>
      <c r="F95" s="109">
        <v>340</v>
      </c>
      <c r="G95" s="108"/>
      <c r="H95" s="108">
        <v>448</v>
      </c>
      <c r="I95" s="126">
        <v>448</v>
      </c>
      <c r="J95" s="127" t="s">
        <v>626</v>
      </c>
      <c r="K95" s="128">
        <f t="shared" si="12"/>
        <v>108</v>
      </c>
      <c r="L95" s="129">
        <f t="shared" si="13"/>
        <v>0.31764705882352939</v>
      </c>
      <c r="M95" s="130" t="s">
        <v>600</v>
      </c>
      <c r="N95" s="131">
        <v>43018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3">
        <v>33</v>
      </c>
      <c r="B96" s="106">
        <v>42191</v>
      </c>
      <c r="C96" s="106"/>
      <c r="D96" s="107" t="s">
        <v>676</v>
      </c>
      <c r="E96" s="108" t="s">
        <v>624</v>
      </c>
      <c r="F96" s="109">
        <v>390</v>
      </c>
      <c r="G96" s="108"/>
      <c r="H96" s="108">
        <v>460</v>
      </c>
      <c r="I96" s="126">
        <v>460</v>
      </c>
      <c r="J96" s="127" t="s">
        <v>626</v>
      </c>
      <c r="K96" s="128">
        <f t="shared" ref="K96:K116" si="14">H96-F96</f>
        <v>70</v>
      </c>
      <c r="L96" s="129">
        <f t="shared" ref="L96:L116" si="15">K96/F96</f>
        <v>0.17948717948717949</v>
      </c>
      <c r="M96" s="130" t="s">
        <v>600</v>
      </c>
      <c r="N96" s="131">
        <v>42478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4">
        <v>34</v>
      </c>
      <c r="B97" s="110">
        <v>42195</v>
      </c>
      <c r="C97" s="110"/>
      <c r="D97" s="111" t="s">
        <v>677</v>
      </c>
      <c r="E97" s="112" t="s">
        <v>624</v>
      </c>
      <c r="F97" s="113">
        <v>122.5</v>
      </c>
      <c r="G97" s="113"/>
      <c r="H97" s="114">
        <v>61</v>
      </c>
      <c r="I97" s="132">
        <v>172</v>
      </c>
      <c r="J97" s="133" t="s">
        <v>678</v>
      </c>
      <c r="K97" s="134">
        <f t="shared" si="14"/>
        <v>-61.5</v>
      </c>
      <c r="L97" s="135">
        <f t="shared" si="15"/>
        <v>-0.50204081632653064</v>
      </c>
      <c r="M97" s="136" t="s">
        <v>664</v>
      </c>
      <c r="N97" s="137">
        <v>43333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3">
        <v>35</v>
      </c>
      <c r="B98" s="106">
        <v>42219</v>
      </c>
      <c r="C98" s="106"/>
      <c r="D98" s="107" t="s">
        <v>679</v>
      </c>
      <c r="E98" s="108" t="s">
        <v>624</v>
      </c>
      <c r="F98" s="109">
        <v>297.5</v>
      </c>
      <c r="G98" s="108"/>
      <c r="H98" s="108">
        <v>350</v>
      </c>
      <c r="I98" s="126">
        <v>360</v>
      </c>
      <c r="J98" s="127" t="s">
        <v>680</v>
      </c>
      <c r="K98" s="128">
        <f t="shared" si="14"/>
        <v>52.5</v>
      </c>
      <c r="L98" s="129">
        <f t="shared" si="15"/>
        <v>0.17647058823529413</v>
      </c>
      <c r="M98" s="130" t="s">
        <v>600</v>
      </c>
      <c r="N98" s="131">
        <v>42232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3">
        <v>36</v>
      </c>
      <c r="B99" s="106">
        <v>42219</v>
      </c>
      <c r="C99" s="106"/>
      <c r="D99" s="107" t="s">
        <v>681</v>
      </c>
      <c r="E99" s="108" t="s">
        <v>624</v>
      </c>
      <c r="F99" s="109">
        <v>115.5</v>
      </c>
      <c r="G99" s="108"/>
      <c r="H99" s="108">
        <v>149</v>
      </c>
      <c r="I99" s="126">
        <v>140</v>
      </c>
      <c r="J99" s="141" t="s">
        <v>682</v>
      </c>
      <c r="K99" s="128">
        <f t="shared" si="14"/>
        <v>33.5</v>
      </c>
      <c r="L99" s="129">
        <f t="shared" si="15"/>
        <v>0.29004329004329005</v>
      </c>
      <c r="M99" s="130" t="s">
        <v>600</v>
      </c>
      <c r="N99" s="131">
        <v>42740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3">
        <v>37</v>
      </c>
      <c r="B100" s="106">
        <v>42251</v>
      </c>
      <c r="C100" s="106"/>
      <c r="D100" s="107" t="s">
        <v>675</v>
      </c>
      <c r="E100" s="108" t="s">
        <v>624</v>
      </c>
      <c r="F100" s="109">
        <v>226</v>
      </c>
      <c r="G100" s="108"/>
      <c r="H100" s="108">
        <v>292</v>
      </c>
      <c r="I100" s="126">
        <v>292</v>
      </c>
      <c r="J100" s="127" t="s">
        <v>683</v>
      </c>
      <c r="K100" s="128">
        <f t="shared" si="14"/>
        <v>66</v>
      </c>
      <c r="L100" s="129">
        <f t="shared" si="15"/>
        <v>0.29203539823008851</v>
      </c>
      <c r="M100" s="130" t="s">
        <v>600</v>
      </c>
      <c r="N100" s="131">
        <v>42286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3">
        <v>38</v>
      </c>
      <c r="B101" s="106">
        <v>42254</v>
      </c>
      <c r="C101" s="106"/>
      <c r="D101" s="107" t="s">
        <v>670</v>
      </c>
      <c r="E101" s="108" t="s">
        <v>624</v>
      </c>
      <c r="F101" s="109">
        <v>232.5</v>
      </c>
      <c r="G101" s="108"/>
      <c r="H101" s="108">
        <v>312.5</v>
      </c>
      <c r="I101" s="126">
        <v>310</v>
      </c>
      <c r="J101" s="127" t="s">
        <v>626</v>
      </c>
      <c r="K101" s="128">
        <f t="shared" si="14"/>
        <v>80</v>
      </c>
      <c r="L101" s="129">
        <f t="shared" si="15"/>
        <v>0.34408602150537637</v>
      </c>
      <c r="M101" s="130" t="s">
        <v>600</v>
      </c>
      <c r="N101" s="131">
        <v>42823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3">
        <v>39</v>
      </c>
      <c r="B102" s="106">
        <v>42268</v>
      </c>
      <c r="C102" s="106"/>
      <c r="D102" s="107" t="s">
        <v>684</v>
      </c>
      <c r="E102" s="108" t="s">
        <v>624</v>
      </c>
      <c r="F102" s="109">
        <v>196.5</v>
      </c>
      <c r="G102" s="108"/>
      <c r="H102" s="108">
        <v>238</v>
      </c>
      <c r="I102" s="126">
        <v>238</v>
      </c>
      <c r="J102" s="127" t="s">
        <v>683</v>
      </c>
      <c r="K102" s="128">
        <f t="shared" si="14"/>
        <v>41.5</v>
      </c>
      <c r="L102" s="129">
        <f t="shared" si="15"/>
        <v>0.21119592875318066</v>
      </c>
      <c r="M102" s="130" t="s">
        <v>600</v>
      </c>
      <c r="N102" s="131">
        <v>42291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3">
        <v>40</v>
      </c>
      <c r="B103" s="106">
        <v>42271</v>
      </c>
      <c r="C103" s="106"/>
      <c r="D103" s="107" t="s">
        <v>623</v>
      </c>
      <c r="E103" s="108" t="s">
        <v>624</v>
      </c>
      <c r="F103" s="109">
        <v>65</v>
      </c>
      <c r="G103" s="108"/>
      <c r="H103" s="108">
        <v>82</v>
      </c>
      <c r="I103" s="126">
        <v>82</v>
      </c>
      <c r="J103" s="127" t="s">
        <v>683</v>
      </c>
      <c r="K103" s="128">
        <f t="shared" si="14"/>
        <v>17</v>
      </c>
      <c r="L103" s="129">
        <f t="shared" si="15"/>
        <v>0.26153846153846155</v>
      </c>
      <c r="M103" s="130" t="s">
        <v>600</v>
      </c>
      <c r="N103" s="131">
        <v>42578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3">
        <v>41</v>
      </c>
      <c r="B104" s="106">
        <v>42291</v>
      </c>
      <c r="C104" s="106"/>
      <c r="D104" s="107" t="s">
        <v>685</v>
      </c>
      <c r="E104" s="108" t="s">
        <v>624</v>
      </c>
      <c r="F104" s="109">
        <v>144</v>
      </c>
      <c r="G104" s="108"/>
      <c r="H104" s="108">
        <v>182.5</v>
      </c>
      <c r="I104" s="126">
        <v>181</v>
      </c>
      <c r="J104" s="127" t="s">
        <v>683</v>
      </c>
      <c r="K104" s="128">
        <f t="shared" si="14"/>
        <v>38.5</v>
      </c>
      <c r="L104" s="129">
        <f t="shared" si="15"/>
        <v>0.2673611111111111</v>
      </c>
      <c r="M104" s="130" t="s">
        <v>600</v>
      </c>
      <c r="N104" s="131">
        <v>42817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3">
        <v>42</v>
      </c>
      <c r="B105" s="106">
        <v>42291</v>
      </c>
      <c r="C105" s="106"/>
      <c r="D105" s="107" t="s">
        <v>686</v>
      </c>
      <c r="E105" s="108" t="s">
        <v>624</v>
      </c>
      <c r="F105" s="109">
        <v>264</v>
      </c>
      <c r="G105" s="108"/>
      <c r="H105" s="108">
        <v>311</v>
      </c>
      <c r="I105" s="126">
        <v>311</v>
      </c>
      <c r="J105" s="127" t="s">
        <v>683</v>
      </c>
      <c r="K105" s="128">
        <f t="shared" si="14"/>
        <v>47</v>
      </c>
      <c r="L105" s="129">
        <f t="shared" si="15"/>
        <v>0.17803030303030304</v>
      </c>
      <c r="M105" s="130" t="s">
        <v>600</v>
      </c>
      <c r="N105" s="131">
        <v>42604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3">
        <v>43</v>
      </c>
      <c r="B106" s="106">
        <v>42318</v>
      </c>
      <c r="C106" s="106"/>
      <c r="D106" s="107" t="s">
        <v>687</v>
      </c>
      <c r="E106" s="108" t="s">
        <v>601</v>
      </c>
      <c r="F106" s="109">
        <v>549.5</v>
      </c>
      <c r="G106" s="108"/>
      <c r="H106" s="108">
        <v>630</v>
      </c>
      <c r="I106" s="126">
        <v>630</v>
      </c>
      <c r="J106" s="127" t="s">
        <v>683</v>
      </c>
      <c r="K106" s="128">
        <f t="shared" si="14"/>
        <v>80.5</v>
      </c>
      <c r="L106" s="129">
        <f t="shared" si="15"/>
        <v>0.1464968152866242</v>
      </c>
      <c r="M106" s="130" t="s">
        <v>600</v>
      </c>
      <c r="N106" s="131">
        <v>42419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3">
        <v>44</v>
      </c>
      <c r="B107" s="106">
        <v>42342</v>
      </c>
      <c r="C107" s="106"/>
      <c r="D107" s="107" t="s">
        <v>688</v>
      </c>
      <c r="E107" s="108" t="s">
        <v>624</v>
      </c>
      <c r="F107" s="109">
        <v>1027.5</v>
      </c>
      <c r="G107" s="108"/>
      <c r="H107" s="108">
        <v>1315</v>
      </c>
      <c r="I107" s="126">
        <v>1250</v>
      </c>
      <c r="J107" s="127" t="s">
        <v>683</v>
      </c>
      <c r="K107" s="128">
        <f t="shared" si="14"/>
        <v>287.5</v>
      </c>
      <c r="L107" s="129">
        <f t="shared" si="15"/>
        <v>0.27980535279805352</v>
      </c>
      <c r="M107" s="130" t="s">
        <v>600</v>
      </c>
      <c r="N107" s="131">
        <v>43244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3">
        <v>45</v>
      </c>
      <c r="B108" s="106">
        <v>42367</v>
      </c>
      <c r="C108" s="106"/>
      <c r="D108" s="107" t="s">
        <v>689</v>
      </c>
      <c r="E108" s="108" t="s">
        <v>624</v>
      </c>
      <c r="F108" s="109">
        <v>465</v>
      </c>
      <c r="G108" s="108"/>
      <c r="H108" s="108">
        <v>540</v>
      </c>
      <c r="I108" s="126">
        <v>540</v>
      </c>
      <c r="J108" s="127" t="s">
        <v>683</v>
      </c>
      <c r="K108" s="128">
        <f t="shared" si="14"/>
        <v>75</v>
      </c>
      <c r="L108" s="129">
        <f t="shared" si="15"/>
        <v>0.16129032258064516</v>
      </c>
      <c r="M108" s="130" t="s">
        <v>600</v>
      </c>
      <c r="N108" s="131">
        <v>42530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3">
        <v>46</v>
      </c>
      <c r="B109" s="106">
        <v>42380</v>
      </c>
      <c r="C109" s="106"/>
      <c r="D109" s="107" t="s">
        <v>390</v>
      </c>
      <c r="E109" s="108" t="s">
        <v>601</v>
      </c>
      <c r="F109" s="109">
        <v>81</v>
      </c>
      <c r="G109" s="108"/>
      <c r="H109" s="108">
        <v>110</v>
      </c>
      <c r="I109" s="126">
        <v>110</v>
      </c>
      <c r="J109" s="127" t="s">
        <v>683</v>
      </c>
      <c r="K109" s="128">
        <f t="shared" si="14"/>
        <v>29</v>
      </c>
      <c r="L109" s="129">
        <f t="shared" si="15"/>
        <v>0.35802469135802467</v>
      </c>
      <c r="M109" s="130" t="s">
        <v>600</v>
      </c>
      <c r="N109" s="131">
        <v>42745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3">
        <v>47</v>
      </c>
      <c r="B110" s="106">
        <v>42382</v>
      </c>
      <c r="C110" s="106"/>
      <c r="D110" s="107" t="s">
        <v>690</v>
      </c>
      <c r="E110" s="108" t="s">
        <v>601</v>
      </c>
      <c r="F110" s="109">
        <v>417.5</v>
      </c>
      <c r="G110" s="108"/>
      <c r="H110" s="108">
        <v>547</v>
      </c>
      <c r="I110" s="126">
        <v>535</v>
      </c>
      <c r="J110" s="127" t="s">
        <v>683</v>
      </c>
      <c r="K110" s="128">
        <f t="shared" si="14"/>
        <v>129.5</v>
      </c>
      <c r="L110" s="129">
        <f t="shared" si="15"/>
        <v>0.31017964071856285</v>
      </c>
      <c r="M110" s="130" t="s">
        <v>600</v>
      </c>
      <c r="N110" s="131">
        <v>42578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3">
        <v>48</v>
      </c>
      <c r="B111" s="106">
        <v>42408</v>
      </c>
      <c r="C111" s="106"/>
      <c r="D111" s="107" t="s">
        <v>691</v>
      </c>
      <c r="E111" s="108" t="s">
        <v>624</v>
      </c>
      <c r="F111" s="109">
        <v>650</v>
      </c>
      <c r="G111" s="108"/>
      <c r="H111" s="108">
        <v>800</v>
      </c>
      <c r="I111" s="126">
        <v>800</v>
      </c>
      <c r="J111" s="127" t="s">
        <v>683</v>
      </c>
      <c r="K111" s="128">
        <f t="shared" si="14"/>
        <v>150</v>
      </c>
      <c r="L111" s="129">
        <f t="shared" si="15"/>
        <v>0.23076923076923078</v>
      </c>
      <c r="M111" s="130" t="s">
        <v>600</v>
      </c>
      <c r="N111" s="131">
        <v>43154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3">
        <v>49</v>
      </c>
      <c r="B112" s="106">
        <v>42433</v>
      </c>
      <c r="C112" s="106"/>
      <c r="D112" s="107" t="s">
        <v>197</v>
      </c>
      <c r="E112" s="108" t="s">
        <v>624</v>
      </c>
      <c r="F112" s="109">
        <v>437.5</v>
      </c>
      <c r="G112" s="108"/>
      <c r="H112" s="108">
        <v>504.5</v>
      </c>
      <c r="I112" s="126">
        <v>522</v>
      </c>
      <c r="J112" s="127" t="s">
        <v>692</v>
      </c>
      <c r="K112" s="128">
        <f t="shared" si="14"/>
        <v>67</v>
      </c>
      <c r="L112" s="129">
        <f t="shared" si="15"/>
        <v>0.15314285714285714</v>
      </c>
      <c r="M112" s="130" t="s">
        <v>600</v>
      </c>
      <c r="N112" s="131">
        <v>42480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3">
        <v>50</v>
      </c>
      <c r="B113" s="106">
        <v>42438</v>
      </c>
      <c r="C113" s="106"/>
      <c r="D113" s="107" t="s">
        <v>693</v>
      </c>
      <c r="E113" s="108" t="s">
        <v>624</v>
      </c>
      <c r="F113" s="109">
        <v>189.5</v>
      </c>
      <c r="G113" s="108"/>
      <c r="H113" s="108">
        <v>218</v>
      </c>
      <c r="I113" s="126">
        <v>218</v>
      </c>
      <c r="J113" s="127" t="s">
        <v>683</v>
      </c>
      <c r="K113" s="128">
        <f t="shared" si="14"/>
        <v>28.5</v>
      </c>
      <c r="L113" s="129">
        <f t="shared" si="15"/>
        <v>0.15039577836411611</v>
      </c>
      <c r="M113" s="130" t="s">
        <v>600</v>
      </c>
      <c r="N113" s="131">
        <v>43034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364">
        <v>51</v>
      </c>
      <c r="B114" s="115">
        <v>42471</v>
      </c>
      <c r="C114" s="115"/>
      <c r="D114" s="116" t="s">
        <v>694</v>
      </c>
      <c r="E114" s="117" t="s">
        <v>624</v>
      </c>
      <c r="F114" s="118">
        <v>36.5</v>
      </c>
      <c r="G114" s="119"/>
      <c r="H114" s="119">
        <v>15.85</v>
      </c>
      <c r="I114" s="119">
        <v>60</v>
      </c>
      <c r="J114" s="138" t="s">
        <v>695</v>
      </c>
      <c r="K114" s="134">
        <f t="shared" si="14"/>
        <v>-20.65</v>
      </c>
      <c r="L114" s="168">
        <f t="shared" si="15"/>
        <v>-0.5657534246575342</v>
      </c>
      <c r="M114" s="136" t="s">
        <v>664</v>
      </c>
      <c r="N114" s="169">
        <v>43627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3">
        <v>52</v>
      </c>
      <c r="B115" s="106">
        <v>42472</v>
      </c>
      <c r="C115" s="106"/>
      <c r="D115" s="107" t="s">
        <v>696</v>
      </c>
      <c r="E115" s="108" t="s">
        <v>624</v>
      </c>
      <c r="F115" s="109">
        <v>93</v>
      </c>
      <c r="G115" s="108"/>
      <c r="H115" s="108">
        <v>149</v>
      </c>
      <c r="I115" s="126">
        <v>140</v>
      </c>
      <c r="J115" s="141" t="s">
        <v>697</v>
      </c>
      <c r="K115" s="128">
        <f t="shared" si="14"/>
        <v>56</v>
      </c>
      <c r="L115" s="129">
        <f t="shared" si="15"/>
        <v>0.60215053763440862</v>
      </c>
      <c r="M115" s="130" t="s">
        <v>600</v>
      </c>
      <c r="N115" s="131">
        <v>42740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3">
        <v>53</v>
      </c>
      <c r="B116" s="106">
        <v>42472</v>
      </c>
      <c r="C116" s="106"/>
      <c r="D116" s="107" t="s">
        <v>698</v>
      </c>
      <c r="E116" s="108" t="s">
        <v>624</v>
      </c>
      <c r="F116" s="109">
        <v>130</v>
      </c>
      <c r="G116" s="108"/>
      <c r="H116" s="108">
        <v>150</v>
      </c>
      <c r="I116" s="126" t="s">
        <v>699</v>
      </c>
      <c r="J116" s="127" t="s">
        <v>683</v>
      </c>
      <c r="K116" s="128">
        <f t="shared" si="14"/>
        <v>20</v>
      </c>
      <c r="L116" s="129">
        <f t="shared" si="15"/>
        <v>0.15384615384615385</v>
      </c>
      <c r="M116" s="130" t="s">
        <v>600</v>
      </c>
      <c r="N116" s="131">
        <v>42564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3">
        <v>54</v>
      </c>
      <c r="B117" s="106">
        <v>42473</v>
      </c>
      <c r="C117" s="106"/>
      <c r="D117" s="107" t="s">
        <v>354</v>
      </c>
      <c r="E117" s="108" t="s">
        <v>624</v>
      </c>
      <c r="F117" s="109">
        <v>196</v>
      </c>
      <c r="G117" s="108"/>
      <c r="H117" s="108">
        <v>299</v>
      </c>
      <c r="I117" s="126">
        <v>299</v>
      </c>
      <c r="J117" s="127" t="s">
        <v>683</v>
      </c>
      <c r="K117" s="128">
        <v>103</v>
      </c>
      <c r="L117" s="129">
        <v>0.52551020408163296</v>
      </c>
      <c r="M117" s="130" t="s">
        <v>600</v>
      </c>
      <c r="N117" s="131">
        <v>42620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3">
        <v>55</v>
      </c>
      <c r="B118" s="106">
        <v>42473</v>
      </c>
      <c r="C118" s="106"/>
      <c r="D118" s="107" t="s">
        <v>757</v>
      </c>
      <c r="E118" s="108" t="s">
        <v>624</v>
      </c>
      <c r="F118" s="109">
        <v>88</v>
      </c>
      <c r="G118" s="108"/>
      <c r="H118" s="108">
        <v>103</v>
      </c>
      <c r="I118" s="126">
        <v>103</v>
      </c>
      <c r="J118" s="127" t="s">
        <v>683</v>
      </c>
      <c r="K118" s="128">
        <v>15</v>
      </c>
      <c r="L118" s="129">
        <v>0.170454545454545</v>
      </c>
      <c r="M118" s="130" t="s">
        <v>600</v>
      </c>
      <c r="N118" s="131">
        <v>42530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3">
        <v>56</v>
      </c>
      <c r="B119" s="106">
        <v>42492</v>
      </c>
      <c r="C119" s="106"/>
      <c r="D119" s="107" t="s">
        <v>700</v>
      </c>
      <c r="E119" s="108" t="s">
        <v>624</v>
      </c>
      <c r="F119" s="109">
        <v>127.5</v>
      </c>
      <c r="G119" s="108"/>
      <c r="H119" s="108">
        <v>148</v>
      </c>
      <c r="I119" s="126" t="s">
        <v>701</v>
      </c>
      <c r="J119" s="127" t="s">
        <v>683</v>
      </c>
      <c r="K119" s="128">
        <f>H119-F119</f>
        <v>20.5</v>
      </c>
      <c r="L119" s="129">
        <f>K119/F119</f>
        <v>0.16078431372549021</v>
      </c>
      <c r="M119" s="130" t="s">
        <v>600</v>
      </c>
      <c r="N119" s="131">
        <v>42564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57</v>
      </c>
      <c r="B120" s="106">
        <v>42493</v>
      </c>
      <c r="C120" s="106"/>
      <c r="D120" s="107" t="s">
        <v>702</v>
      </c>
      <c r="E120" s="108" t="s">
        <v>624</v>
      </c>
      <c r="F120" s="109">
        <v>675</v>
      </c>
      <c r="G120" s="108"/>
      <c r="H120" s="108">
        <v>815</v>
      </c>
      <c r="I120" s="126" t="s">
        <v>703</v>
      </c>
      <c r="J120" s="127" t="s">
        <v>683</v>
      </c>
      <c r="K120" s="128">
        <f>H120-F120</f>
        <v>140</v>
      </c>
      <c r="L120" s="129">
        <f>K120/F120</f>
        <v>0.2074074074074074</v>
      </c>
      <c r="M120" s="130" t="s">
        <v>600</v>
      </c>
      <c r="N120" s="131">
        <v>43154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58</v>
      </c>
      <c r="B121" s="110">
        <v>42522</v>
      </c>
      <c r="C121" s="110"/>
      <c r="D121" s="111" t="s">
        <v>758</v>
      </c>
      <c r="E121" s="112" t="s">
        <v>624</v>
      </c>
      <c r="F121" s="113">
        <v>500</v>
      </c>
      <c r="G121" s="113"/>
      <c r="H121" s="114">
        <v>232.5</v>
      </c>
      <c r="I121" s="132" t="s">
        <v>759</v>
      </c>
      <c r="J121" s="133" t="s">
        <v>760</v>
      </c>
      <c r="K121" s="134">
        <f>H121-F121</f>
        <v>-267.5</v>
      </c>
      <c r="L121" s="135">
        <f>K121/F121</f>
        <v>-0.53500000000000003</v>
      </c>
      <c r="M121" s="136" t="s">
        <v>664</v>
      </c>
      <c r="N121" s="137">
        <v>43735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59</v>
      </c>
      <c r="B122" s="106">
        <v>42527</v>
      </c>
      <c r="C122" s="106"/>
      <c r="D122" s="107" t="s">
        <v>704</v>
      </c>
      <c r="E122" s="108" t="s">
        <v>624</v>
      </c>
      <c r="F122" s="109">
        <v>110</v>
      </c>
      <c r="G122" s="108"/>
      <c r="H122" s="108">
        <v>126.5</v>
      </c>
      <c r="I122" s="126">
        <v>125</v>
      </c>
      <c r="J122" s="127" t="s">
        <v>633</v>
      </c>
      <c r="K122" s="128">
        <f>H122-F122</f>
        <v>16.5</v>
      </c>
      <c r="L122" s="129">
        <f>K122/F122</f>
        <v>0.15</v>
      </c>
      <c r="M122" s="130" t="s">
        <v>600</v>
      </c>
      <c r="N122" s="131">
        <v>42552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60</v>
      </c>
      <c r="B123" s="106">
        <v>42538</v>
      </c>
      <c r="C123" s="106"/>
      <c r="D123" s="107" t="s">
        <v>705</v>
      </c>
      <c r="E123" s="108" t="s">
        <v>624</v>
      </c>
      <c r="F123" s="109">
        <v>44</v>
      </c>
      <c r="G123" s="108"/>
      <c r="H123" s="108">
        <v>69.5</v>
      </c>
      <c r="I123" s="126">
        <v>69.5</v>
      </c>
      <c r="J123" s="127" t="s">
        <v>706</v>
      </c>
      <c r="K123" s="128">
        <f>H123-F123</f>
        <v>25.5</v>
      </c>
      <c r="L123" s="129">
        <f>K123/F123</f>
        <v>0.57954545454545459</v>
      </c>
      <c r="M123" s="130" t="s">
        <v>600</v>
      </c>
      <c r="N123" s="131">
        <v>42977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61</v>
      </c>
      <c r="B124" s="106">
        <v>42549</v>
      </c>
      <c r="C124" s="106"/>
      <c r="D124" s="148" t="s">
        <v>761</v>
      </c>
      <c r="E124" s="108" t="s">
        <v>624</v>
      </c>
      <c r="F124" s="109">
        <v>262.5</v>
      </c>
      <c r="G124" s="108"/>
      <c r="H124" s="108">
        <v>340</v>
      </c>
      <c r="I124" s="126">
        <v>333</v>
      </c>
      <c r="J124" s="127" t="s">
        <v>762</v>
      </c>
      <c r="K124" s="128">
        <v>77.5</v>
      </c>
      <c r="L124" s="129">
        <v>0.29523809523809502</v>
      </c>
      <c r="M124" s="130" t="s">
        <v>600</v>
      </c>
      <c r="N124" s="131">
        <v>43017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62</v>
      </c>
      <c r="B125" s="106">
        <v>42549</v>
      </c>
      <c r="C125" s="106"/>
      <c r="D125" s="148" t="s">
        <v>763</v>
      </c>
      <c r="E125" s="108" t="s">
        <v>624</v>
      </c>
      <c r="F125" s="109">
        <v>840</v>
      </c>
      <c r="G125" s="108"/>
      <c r="H125" s="108">
        <v>1230</v>
      </c>
      <c r="I125" s="126">
        <v>1230</v>
      </c>
      <c r="J125" s="127" t="s">
        <v>683</v>
      </c>
      <c r="K125" s="128">
        <v>390</v>
      </c>
      <c r="L125" s="129">
        <v>0.46428571428571402</v>
      </c>
      <c r="M125" s="130" t="s">
        <v>600</v>
      </c>
      <c r="N125" s="131">
        <v>42649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365">
        <v>63</v>
      </c>
      <c r="B126" s="143">
        <v>42556</v>
      </c>
      <c r="C126" s="143"/>
      <c r="D126" s="144" t="s">
        <v>707</v>
      </c>
      <c r="E126" s="145" t="s">
        <v>624</v>
      </c>
      <c r="F126" s="146">
        <v>395</v>
      </c>
      <c r="G126" s="147"/>
      <c r="H126" s="147">
        <f>(468.5+342.5)/2</f>
        <v>405.5</v>
      </c>
      <c r="I126" s="147">
        <v>510</v>
      </c>
      <c r="J126" s="170" t="s">
        <v>708</v>
      </c>
      <c r="K126" s="171">
        <f t="shared" ref="K126:K132" si="16">H126-F126</f>
        <v>10.5</v>
      </c>
      <c r="L126" s="172">
        <f t="shared" ref="L126:L132" si="17">K126/F126</f>
        <v>2.6582278481012658E-2</v>
      </c>
      <c r="M126" s="173" t="s">
        <v>709</v>
      </c>
      <c r="N126" s="174">
        <v>43606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64</v>
      </c>
      <c r="B127" s="110">
        <v>42584</v>
      </c>
      <c r="C127" s="110"/>
      <c r="D127" s="111" t="s">
        <v>710</v>
      </c>
      <c r="E127" s="112" t="s">
        <v>601</v>
      </c>
      <c r="F127" s="113">
        <f>169.5-12.8</f>
        <v>156.69999999999999</v>
      </c>
      <c r="G127" s="113"/>
      <c r="H127" s="114">
        <v>77</v>
      </c>
      <c r="I127" s="132" t="s">
        <v>711</v>
      </c>
      <c r="J127" s="386" t="s">
        <v>3402</v>
      </c>
      <c r="K127" s="134">
        <f t="shared" si="16"/>
        <v>-79.699999999999989</v>
      </c>
      <c r="L127" s="135">
        <f t="shared" si="17"/>
        <v>-0.50861518825781749</v>
      </c>
      <c r="M127" s="136" t="s">
        <v>664</v>
      </c>
      <c r="N127" s="137">
        <v>43522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65</v>
      </c>
      <c r="B128" s="110">
        <v>42586</v>
      </c>
      <c r="C128" s="110"/>
      <c r="D128" s="111" t="s">
        <v>712</v>
      </c>
      <c r="E128" s="112" t="s">
        <v>624</v>
      </c>
      <c r="F128" s="113">
        <v>400</v>
      </c>
      <c r="G128" s="113"/>
      <c r="H128" s="114">
        <v>305</v>
      </c>
      <c r="I128" s="132">
        <v>475</v>
      </c>
      <c r="J128" s="133" t="s">
        <v>713</v>
      </c>
      <c r="K128" s="134">
        <f t="shared" si="16"/>
        <v>-95</v>
      </c>
      <c r="L128" s="135">
        <f t="shared" si="17"/>
        <v>-0.23749999999999999</v>
      </c>
      <c r="M128" s="136" t="s">
        <v>664</v>
      </c>
      <c r="N128" s="137">
        <v>43606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66</v>
      </c>
      <c r="B129" s="106">
        <v>42593</v>
      </c>
      <c r="C129" s="106"/>
      <c r="D129" s="107" t="s">
        <v>714</v>
      </c>
      <c r="E129" s="108" t="s">
        <v>624</v>
      </c>
      <c r="F129" s="109">
        <v>86.5</v>
      </c>
      <c r="G129" s="108"/>
      <c r="H129" s="108">
        <v>130</v>
      </c>
      <c r="I129" s="126">
        <v>130</v>
      </c>
      <c r="J129" s="141" t="s">
        <v>715</v>
      </c>
      <c r="K129" s="128">
        <f t="shared" si="16"/>
        <v>43.5</v>
      </c>
      <c r="L129" s="129">
        <f t="shared" si="17"/>
        <v>0.50289017341040465</v>
      </c>
      <c r="M129" s="130" t="s">
        <v>600</v>
      </c>
      <c r="N129" s="131">
        <v>43091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67</v>
      </c>
      <c r="B130" s="110">
        <v>42600</v>
      </c>
      <c r="C130" s="110"/>
      <c r="D130" s="111" t="s">
        <v>381</v>
      </c>
      <c r="E130" s="112" t="s">
        <v>624</v>
      </c>
      <c r="F130" s="113">
        <v>133.5</v>
      </c>
      <c r="G130" s="113"/>
      <c r="H130" s="114">
        <v>126.5</v>
      </c>
      <c r="I130" s="132">
        <v>178</v>
      </c>
      <c r="J130" s="133" t="s">
        <v>716</v>
      </c>
      <c r="K130" s="134">
        <f t="shared" si="16"/>
        <v>-7</v>
      </c>
      <c r="L130" s="135">
        <f t="shared" si="17"/>
        <v>-5.2434456928838954E-2</v>
      </c>
      <c r="M130" s="136" t="s">
        <v>664</v>
      </c>
      <c r="N130" s="137">
        <v>42615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68</v>
      </c>
      <c r="B131" s="106">
        <v>42613</v>
      </c>
      <c r="C131" s="106"/>
      <c r="D131" s="107" t="s">
        <v>717</v>
      </c>
      <c r="E131" s="108" t="s">
        <v>624</v>
      </c>
      <c r="F131" s="109">
        <v>560</v>
      </c>
      <c r="G131" s="108"/>
      <c r="H131" s="108">
        <v>725</v>
      </c>
      <c r="I131" s="126">
        <v>725</v>
      </c>
      <c r="J131" s="127" t="s">
        <v>626</v>
      </c>
      <c r="K131" s="128">
        <f t="shared" si="16"/>
        <v>165</v>
      </c>
      <c r="L131" s="129">
        <f t="shared" si="17"/>
        <v>0.29464285714285715</v>
      </c>
      <c r="M131" s="130" t="s">
        <v>600</v>
      </c>
      <c r="N131" s="131">
        <v>42456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69</v>
      </c>
      <c r="B132" s="106">
        <v>42614</v>
      </c>
      <c r="C132" s="106"/>
      <c r="D132" s="107" t="s">
        <v>718</v>
      </c>
      <c r="E132" s="108" t="s">
        <v>624</v>
      </c>
      <c r="F132" s="109">
        <v>160.5</v>
      </c>
      <c r="G132" s="108"/>
      <c r="H132" s="108">
        <v>210</v>
      </c>
      <c r="I132" s="126">
        <v>210</v>
      </c>
      <c r="J132" s="127" t="s">
        <v>626</v>
      </c>
      <c r="K132" s="128">
        <f t="shared" si="16"/>
        <v>49.5</v>
      </c>
      <c r="L132" s="129">
        <f t="shared" si="17"/>
        <v>0.30841121495327101</v>
      </c>
      <c r="M132" s="130" t="s">
        <v>600</v>
      </c>
      <c r="N132" s="131">
        <v>42871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70</v>
      </c>
      <c r="B133" s="106">
        <v>42646</v>
      </c>
      <c r="C133" s="106"/>
      <c r="D133" s="148" t="s">
        <v>405</v>
      </c>
      <c r="E133" s="108" t="s">
        <v>624</v>
      </c>
      <c r="F133" s="109">
        <v>430</v>
      </c>
      <c r="G133" s="108"/>
      <c r="H133" s="108">
        <v>596</v>
      </c>
      <c r="I133" s="126">
        <v>575</v>
      </c>
      <c r="J133" s="127" t="s">
        <v>764</v>
      </c>
      <c r="K133" s="128">
        <v>166</v>
      </c>
      <c r="L133" s="129">
        <v>0.38604651162790699</v>
      </c>
      <c r="M133" s="130" t="s">
        <v>600</v>
      </c>
      <c r="N133" s="131">
        <v>42769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71</v>
      </c>
      <c r="B134" s="106">
        <v>42657</v>
      </c>
      <c r="C134" s="106"/>
      <c r="D134" s="107" t="s">
        <v>719</v>
      </c>
      <c r="E134" s="108" t="s">
        <v>624</v>
      </c>
      <c r="F134" s="109">
        <v>280</v>
      </c>
      <c r="G134" s="108"/>
      <c r="H134" s="108">
        <v>345</v>
      </c>
      <c r="I134" s="126">
        <v>345</v>
      </c>
      <c r="J134" s="127" t="s">
        <v>626</v>
      </c>
      <c r="K134" s="128">
        <f t="shared" ref="K134:K139" si="18">H134-F134</f>
        <v>65</v>
      </c>
      <c r="L134" s="129">
        <f>K134/F134</f>
        <v>0.23214285714285715</v>
      </c>
      <c r="M134" s="130" t="s">
        <v>600</v>
      </c>
      <c r="N134" s="131">
        <v>42814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72</v>
      </c>
      <c r="B135" s="106">
        <v>42657</v>
      </c>
      <c r="C135" s="106"/>
      <c r="D135" s="107" t="s">
        <v>720</v>
      </c>
      <c r="E135" s="108" t="s">
        <v>624</v>
      </c>
      <c r="F135" s="109">
        <v>245</v>
      </c>
      <c r="G135" s="108"/>
      <c r="H135" s="108">
        <v>325.5</v>
      </c>
      <c r="I135" s="126">
        <v>330</v>
      </c>
      <c r="J135" s="127" t="s">
        <v>721</v>
      </c>
      <c r="K135" s="128">
        <f t="shared" si="18"/>
        <v>80.5</v>
      </c>
      <c r="L135" s="129">
        <f>K135/F135</f>
        <v>0.32857142857142857</v>
      </c>
      <c r="M135" s="130" t="s">
        <v>600</v>
      </c>
      <c r="N135" s="131">
        <v>42769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73</v>
      </c>
      <c r="B136" s="106">
        <v>42660</v>
      </c>
      <c r="C136" s="106"/>
      <c r="D136" s="107" t="s">
        <v>349</v>
      </c>
      <c r="E136" s="108" t="s">
        <v>624</v>
      </c>
      <c r="F136" s="109">
        <v>125</v>
      </c>
      <c r="G136" s="108"/>
      <c r="H136" s="108">
        <v>160</v>
      </c>
      <c r="I136" s="126">
        <v>160</v>
      </c>
      <c r="J136" s="127" t="s">
        <v>683</v>
      </c>
      <c r="K136" s="128">
        <f t="shared" si="18"/>
        <v>35</v>
      </c>
      <c r="L136" s="129">
        <v>0.28000000000000003</v>
      </c>
      <c r="M136" s="130" t="s">
        <v>600</v>
      </c>
      <c r="N136" s="131">
        <v>42803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74</v>
      </c>
      <c r="B137" s="106">
        <v>42660</v>
      </c>
      <c r="C137" s="106"/>
      <c r="D137" s="107" t="s">
        <v>483</v>
      </c>
      <c r="E137" s="108" t="s">
        <v>624</v>
      </c>
      <c r="F137" s="109">
        <v>114</v>
      </c>
      <c r="G137" s="108"/>
      <c r="H137" s="108">
        <v>145</v>
      </c>
      <c r="I137" s="126">
        <v>145</v>
      </c>
      <c r="J137" s="127" t="s">
        <v>683</v>
      </c>
      <c r="K137" s="128">
        <f t="shared" si="18"/>
        <v>31</v>
      </c>
      <c r="L137" s="129">
        <f>K137/F137</f>
        <v>0.27192982456140352</v>
      </c>
      <c r="M137" s="130" t="s">
        <v>600</v>
      </c>
      <c r="N137" s="131">
        <v>42859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75</v>
      </c>
      <c r="B138" s="106">
        <v>42660</v>
      </c>
      <c r="C138" s="106"/>
      <c r="D138" s="107" t="s">
        <v>722</v>
      </c>
      <c r="E138" s="108" t="s">
        <v>624</v>
      </c>
      <c r="F138" s="109">
        <v>212</v>
      </c>
      <c r="G138" s="108"/>
      <c r="H138" s="108">
        <v>280</v>
      </c>
      <c r="I138" s="126">
        <v>276</v>
      </c>
      <c r="J138" s="127" t="s">
        <v>723</v>
      </c>
      <c r="K138" s="128">
        <f t="shared" si="18"/>
        <v>68</v>
      </c>
      <c r="L138" s="129">
        <f>K138/F138</f>
        <v>0.32075471698113206</v>
      </c>
      <c r="M138" s="130" t="s">
        <v>600</v>
      </c>
      <c r="N138" s="131">
        <v>42858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76</v>
      </c>
      <c r="B139" s="106">
        <v>42678</v>
      </c>
      <c r="C139" s="106"/>
      <c r="D139" s="107" t="s">
        <v>151</v>
      </c>
      <c r="E139" s="108" t="s">
        <v>624</v>
      </c>
      <c r="F139" s="109">
        <v>155</v>
      </c>
      <c r="G139" s="108"/>
      <c r="H139" s="108">
        <v>210</v>
      </c>
      <c r="I139" s="126">
        <v>210</v>
      </c>
      <c r="J139" s="127" t="s">
        <v>724</v>
      </c>
      <c r="K139" s="128">
        <f t="shared" si="18"/>
        <v>55</v>
      </c>
      <c r="L139" s="129">
        <f>K139/F139</f>
        <v>0.35483870967741937</v>
      </c>
      <c r="M139" s="130" t="s">
        <v>600</v>
      </c>
      <c r="N139" s="131">
        <v>42944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77</v>
      </c>
      <c r="B140" s="110">
        <v>42710</v>
      </c>
      <c r="C140" s="110"/>
      <c r="D140" s="111" t="s">
        <v>765</v>
      </c>
      <c r="E140" s="112" t="s">
        <v>624</v>
      </c>
      <c r="F140" s="113">
        <v>150.5</v>
      </c>
      <c r="G140" s="113"/>
      <c r="H140" s="114">
        <v>72.5</v>
      </c>
      <c r="I140" s="132">
        <v>174</v>
      </c>
      <c r="J140" s="133" t="s">
        <v>766</v>
      </c>
      <c r="K140" s="134">
        <v>-78</v>
      </c>
      <c r="L140" s="135">
        <v>-0.51827242524916906</v>
      </c>
      <c r="M140" s="136" t="s">
        <v>664</v>
      </c>
      <c r="N140" s="137">
        <v>43333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78</v>
      </c>
      <c r="B141" s="106">
        <v>42712</v>
      </c>
      <c r="C141" s="106"/>
      <c r="D141" s="107" t="s">
        <v>125</v>
      </c>
      <c r="E141" s="108" t="s">
        <v>624</v>
      </c>
      <c r="F141" s="109">
        <v>380</v>
      </c>
      <c r="G141" s="108"/>
      <c r="H141" s="108">
        <v>478</v>
      </c>
      <c r="I141" s="126">
        <v>468</v>
      </c>
      <c r="J141" s="127" t="s">
        <v>683</v>
      </c>
      <c r="K141" s="128">
        <f>H141-F141</f>
        <v>98</v>
      </c>
      <c r="L141" s="129">
        <f>K141/F141</f>
        <v>0.25789473684210529</v>
      </c>
      <c r="M141" s="130" t="s">
        <v>600</v>
      </c>
      <c r="N141" s="131">
        <v>43025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79</v>
      </c>
      <c r="B142" s="106">
        <v>42734</v>
      </c>
      <c r="C142" s="106"/>
      <c r="D142" s="107" t="s">
        <v>248</v>
      </c>
      <c r="E142" s="108" t="s">
        <v>624</v>
      </c>
      <c r="F142" s="109">
        <v>305</v>
      </c>
      <c r="G142" s="108"/>
      <c r="H142" s="108">
        <v>375</v>
      </c>
      <c r="I142" s="126">
        <v>375</v>
      </c>
      <c r="J142" s="127" t="s">
        <v>683</v>
      </c>
      <c r="K142" s="128">
        <f>H142-F142</f>
        <v>70</v>
      </c>
      <c r="L142" s="129">
        <f>K142/F142</f>
        <v>0.22950819672131148</v>
      </c>
      <c r="M142" s="130" t="s">
        <v>600</v>
      </c>
      <c r="N142" s="131">
        <v>42768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80</v>
      </c>
      <c r="B143" s="106">
        <v>42739</v>
      </c>
      <c r="C143" s="106"/>
      <c r="D143" s="107" t="s">
        <v>351</v>
      </c>
      <c r="E143" s="108" t="s">
        <v>624</v>
      </c>
      <c r="F143" s="109">
        <v>99.5</v>
      </c>
      <c r="G143" s="108"/>
      <c r="H143" s="108">
        <v>158</v>
      </c>
      <c r="I143" s="126">
        <v>158</v>
      </c>
      <c r="J143" s="127" t="s">
        <v>683</v>
      </c>
      <c r="K143" s="128">
        <f>H143-F143</f>
        <v>58.5</v>
      </c>
      <c r="L143" s="129">
        <f>K143/F143</f>
        <v>0.5879396984924623</v>
      </c>
      <c r="M143" s="130" t="s">
        <v>600</v>
      </c>
      <c r="N143" s="131">
        <v>42898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81</v>
      </c>
      <c r="B144" s="106">
        <v>42739</v>
      </c>
      <c r="C144" s="106"/>
      <c r="D144" s="107" t="s">
        <v>351</v>
      </c>
      <c r="E144" s="108" t="s">
        <v>624</v>
      </c>
      <c r="F144" s="109">
        <v>99.5</v>
      </c>
      <c r="G144" s="108"/>
      <c r="H144" s="108">
        <v>158</v>
      </c>
      <c r="I144" s="126">
        <v>158</v>
      </c>
      <c r="J144" s="127" t="s">
        <v>683</v>
      </c>
      <c r="K144" s="128">
        <v>58.5</v>
      </c>
      <c r="L144" s="129">
        <v>0.58793969849246197</v>
      </c>
      <c r="M144" s="130" t="s">
        <v>600</v>
      </c>
      <c r="N144" s="131">
        <v>42898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82</v>
      </c>
      <c r="B145" s="106">
        <v>42786</v>
      </c>
      <c r="C145" s="106"/>
      <c r="D145" s="107" t="s">
        <v>169</v>
      </c>
      <c r="E145" s="108" t="s">
        <v>624</v>
      </c>
      <c r="F145" s="109">
        <v>140.5</v>
      </c>
      <c r="G145" s="108"/>
      <c r="H145" s="108">
        <v>220</v>
      </c>
      <c r="I145" s="126">
        <v>220</v>
      </c>
      <c r="J145" s="127" t="s">
        <v>683</v>
      </c>
      <c r="K145" s="128">
        <f>H145-F145</f>
        <v>79.5</v>
      </c>
      <c r="L145" s="129">
        <f>K145/F145</f>
        <v>0.5658362989323843</v>
      </c>
      <c r="M145" s="130" t="s">
        <v>600</v>
      </c>
      <c r="N145" s="131">
        <v>42864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83</v>
      </c>
      <c r="B146" s="106">
        <v>42786</v>
      </c>
      <c r="C146" s="106"/>
      <c r="D146" s="107" t="s">
        <v>767</v>
      </c>
      <c r="E146" s="108" t="s">
        <v>624</v>
      </c>
      <c r="F146" s="109">
        <v>202.5</v>
      </c>
      <c r="G146" s="108"/>
      <c r="H146" s="108">
        <v>234</v>
      </c>
      <c r="I146" s="126">
        <v>234</v>
      </c>
      <c r="J146" s="127" t="s">
        <v>683</v>
      </c>
      <c r="K146" s="128">
        <v>31.5</v>
      </c>
      <c r="L146" s="129">
        <v>0.155555555555556</v>
      </c>
      <c r="M146" s="130" t="s">
        <v>600</v>
      </c>
      <c r="N146" s="131">
        <v>42836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84</v>
      </c>
      <c r="B147" s="106">
        <v>42818</v>
      </c>
      <c r="C147" s="106"/>
      <c r="D147" s="107" t="s">
        <v>557</v>
      </c>
      <c r="E147" s="108" t="s">
        <v>624</v>
      </c>
      <c r="F147" s="109">
        <v>300.5</v>
      </c>
      <c r="G147" s="108"/>
      <c r="H147" s="108">
        <v>417.5</v>
      </c>
      <c r="I147" s="126">
        <v>420</v>
      </c>
      <c r="J147" s="127" t="s">
        <v>725</v>
      </c>
      <c r="K147" s="128">
        <f>H147-F147</f>
        <v>117</v>
      </c>
      <c r="L147" s="129">
        <f>K147/F147</f>
        <v>0.38935108153078202</v>
      </c>
      <c r="M147" s="130" t="s">
        <v>600</v>
      </c>
      <c r="N147" s="131">
        <v>43070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85</v>
      </c>
      <c r="B148" s="106">
        <v>42818</v>
      </c>
      <c r="C148" s="106"/>
      <c r="D148" s="107" t="s">
        <v>763</v>
      </c>
      <c r="E148" s="108" t="s">
        <v>624</v>
      </c>
      <c r="F148" s="109">
        <v>850</v>
      </c>
      <c r="G148" s="108"/>
      <c r="H148" s="108">
        <v>1042.5</v>
      </c>
      <c r="I148" s="126">
        <v>1023</v>
      </c>
      <c r="J148" s="127" t="s">
        <v>768</v>
      </c>
      <c r="K148" s="128">
        <v>192.5</v>
      </c>
      <c r="L148" s="129">
        <v>0.22647058823529401</v>
      </c>
      <c r="M148" s="130" t="s">
        <v>600</v>
      </c>
      <c r="N148" s="131">
        <v>42830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86</v>
      </c>
      <c r="B149" s="106">
        <v>42830</v>
      </c>
      <c r="C149" s="106"/>
      <c r="D149" s="107" t="s">
        <v>501</v>
      </c>
      <c r="E149" s="108" t="s">
        <v>624</v>
      </c>
      <c r="F149" s="109">
        <v>785</v>
      </c>
      <c r="G149" s="108"/>
      <c r="H149" s="108">
        <v>930</v>
      </c>
      <c r="I149" s="126">
        <v>920</v>
      </c>
      <c r="J149" s="127" t="s">
        <v>726</v>
      </c>
      <c r="K149" s="128">
        <f>H149-F149</f>
        <v>145</v>
      </c>
      <c r="L149" s="129">
        <f>K149/F149</f>
        <v>0.18471337579617833</v>
      </c>
      <c r="M149" s="130" t="s">
        <v>600</v>
      </c>
      <c r="N149" s="131">
        <v>42976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87</v>
      </c>
      <c r="B150" s="110">
        <v>42831</v>
      </c>
      <c r="C150" s="110"/>
      <c r="D150" s="111" t="s">
        <v>769</v>
      </c>
      <c r="E150" s="112" t="s">
        <v>624</v>
      </c>
      <c r="F150" s="113">
        <v>40</v>
      </c>
      <c r="G150" s="113"/>
      <c r="H150" s="114">
        <v>13.1</v>
      </c>
      <c r="I150" s="132">
        <v>60</v>
      </c>
      <c r="J150" s="138" t="s">
        <v>770</v>
      </c>
      <c r="K150" s="134">
        <v>-26.9</v>
      </c>
      <c r="L150" s="135">
        <v>-0.67249999999999999</v>
      </c>
      <c r="M150" s="136" t="s">
        <v>664</v>
      </c>
      <c r="N150" s="137">
        <v>43138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88</v>
      </c>
      <c r="B151" s="106">
        <v>42837</v>
      </c>
      <c r="C151" s="106"/>
      <c r="D151" s="107" t="s">
        <v>88</v>
      </c>
      <c r="E151" s="108" t="s">
        <v>624</v>
      </c>
      <c r="F151" s="109">
        <v>289.5</v>
      </c>
      <c r="G151" s="108"/>
      <c r="H151" s="108">
        <v>354</v>
      </c>
      <c r="I151" s="126">
        <v>360</v>
      </c>
      <c r="J151" s="127" t="s">
        <v>727</v>
      </c>
      <c r="K151" s="128">
        <f t="shared" ref="K151:K159" si="19">H151-F151</f>
        <v>64.5</v>
      </c>
      <c r="L151" s="129">
        <f t="shared" ref="L151:L159" si="20">K151/F151</f>
        <v>0.22279792746113988</v>
      </c>
      <c r="M151" s="130" t="s">
        <v>600</v>
      </c>
      <c r="N151" s="131">
        <v>43040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89</v>
      </c>
      <c r="B152" s="106">
        <v>42845</v>
      </c>
      <c r="C152" s="106"/>
      <c r="D152" s="107" t="s">
        <v>438</v>
      </c>
      <c r="E152" s="108" t="s">
        <v>624</v>
      </c>
      <c r="F152" s="109">
        <v>700</v>
      </c>
      <c r="G152" s="108"/>
      <c r="H152" s="108">
        <v>840</v>
      </c>
      <c r="I152" s="126">
        <v>840</v>
      </c>
      <c r="J152" s="127" t="s">
        <v>728</v>
      </c>
      <c r="K152" s="128">
        <f t="shared" si="19"/>
        <v>140</v>
      </c>
      <c r="L152" s="129">
        <f t="shared" si="20"/>
        <v>0.2</v>
      </c>
      <c r="M152" s="130" t="s">
        <v>600</v>
      </c>
      <c r="N152" s="131">
        <v>42893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90</v>
      </c>
      <c r="B153" s="106">
        <v>42887</v>
      </c>
      <c r="C153" s="106"/>
      <c r="D153" s="148" t="s">
        <v>363</v>
      </c>
      <c r="E153" s="108" t="s">
        <v>624</v>
      </c>
      <c r="F153" s="109">
        <v>130</v>
      </c>
      <c r="G153" s="108"/>
      <c r="H153" s="108">
        <v>144.25</v>
      </c>
      <c r="I153" s="126">
        <v>170</v>
      </c>
      <c r="J153" s="127" t="s">
        <v>729</v>
      </c>
      <c r="K153" s="128">
        <f t="shared" si="19"/>
        <v>14.25</v>
      </c>
      <c r="L153" s="129">
        <f t="shared" si="20"/>
        <v>0.10961538461538461</v>
      </c>
      <c r="M153" s="130" t="s">
        <v>600</v>
      </c>
      <c r="N153" s="131">
        <v>43675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91</v>
      </c>
      <c r="B154" s="106">
        <v>42901</v>
      </c>
      <c r="C154" s="106"/>
      <c r="D154" s="148" t="s">
        <v>730</v>
      </c>
      <c r="E154" s="108" t="s">
        <v>624</v>
      </c>
      <c r="F154" s="109">
        <v>214.5</v>
      </c>
      <c r="G154" s="108"/>
      <c r="H154" s="108">
        <v>262</v>
      </c>
      <c r="I154" s="126">
        <v>262</v>
      </c>
      <c r="J154" s="127" t="s">
        <v>731</v>
      </c>
      <c r="K154" s="128">
        <f t="shared" si="19"/>
        <v>47.5</v>
      </c>
      <c r="L154" s="129">
        <f t="shared" si="20"/>
        <v>0.22144522144522144</v>
      </c>
      <c r="M154" s="130" t="s">
        <v>600</v>
      </c>
      <c r="N154" s="131">
        <v>42977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5">
        <v>92</v>
      </c>
      <c r="B155" s="154">
        <v>42933</v>
      </c>
      <c r="C155" s="154"/>
      <c r="D155" s="155" t="s">
        <v>732</v>
      </c>
      <c r="E155" s="156" t="s">
        <v>624</v>
      </c>
      <c r="F155" s="157">
        <v>370</v>
      </c>
      <c r="G155" s="156"/>
      <c r="H155" s="156">
        <v>447.5</v>
      </c>
      <c r="I155" s="178">
        <v>450</v>
      </c>
      <c r="J155" s="231" t="s">
        <v>683</v>
      </c>
      <c r="K155" s="128">
        <f t="shared" si="19"/>
        <v>77.5</v>
      </c>
      <c r="L155" s="180">
        <f t="shared" si="20"/>
        <v>0.20945945945945946</v>
      </c>
      <c r="M155" s="181" t="s">
        <v>600</v>
      </c>
      <c r="N155" s="182">
        <v>43035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5">
        <v>93</v>
      </c>
      <c r="B156" s="154">
        <v>42943</v>
      </c>
      <c r="C156" s="154"/>
      <c r="D156" s="155" t="s">
        <v>167</v>
      </c>
      <c r="E156" s="156" t="s">
        <v>624</v>
      </c>
      <c r="F156" s="157">
        <v>657.5</v>
      </c>
      <c r="G156" s="156"/>
      <c r="H156" s="156">
        <v>825</v>
      </c>
      <c r="I156" s="178">
        <v>820</v>
      </c>
      <c r="J156" s="231" t="s">
        <v>683</v>
      </c>
      <c r="K156" s="128">
        <f t="shared" si="19"/>
        <v>167.5</v>
      </c>
      <c r="L156" s="180">
        <f t="shared" si="20"/>
        <v>0.25475285171102663</v>
      </c>
      <c r="M156" s="181" t="s">
        <v>600</v>
      </c>
      <c r="N156" s="182">
        <v>43090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94</v>
      </c>
      <c r="B157" s="106">
        <v>42964</v>
      </c>
      <c r="C157" s="106"/>
      <c r="D157" s="107" t="s">
        <v>368</v>
      </c>
      <c r="E157" s="108" t="s">
        <v>624</v>
      </c>
      <c r="F157" s="109">
        <v>605</v>
      </c>
      <c r="G157" s="108"/>
      <c r="H157" s="108">
        <v>750</v>
      </c>
      <c r="I157" s="126">
        <v>750</v>
      </c>
      <c r="J157" s="127" t="s">
        <v>726</v>
      </c>
      <c r="K157" s="128">
        <f t="shared" si="19"/>
        <v>145</v>
      </c>
      <c r="L157" s="129">
        <f t="shared" si="20"/>
        <v>0.23966942148760331</v>
      </c>
      <c r="M157" s="130" t="s">
        <v>600</v>
      </c>
      <c r="N157" s="131">
        <v>43027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366">
        <v>95</v>
      </c>
      <c r="B158" s="149">
        <v>42979</v>
      </c>
      <c r="C158" s="149"/>
      <c r="D158" s="150" t="s">
        <v>509</v>
      </c>
      <c r="E158" s="151" t="s">
        <v>624</v>
      </c>
      <c r="F158" s="152">
        <v>255</v>
      </c>
      <c r="G158" s="153"/>
      <c r="H158" s="153">
        <v>217.25</v>
      </c>
      <c r="I158" s="153">
        <v>320</v>
      </c>
      <c r="J158" s="175" t="s">
        <v>733</v>
      </c>
      <c r="K158" s="134">
        <f t="shared" si="19"/>
        <v>-37.75</v>
      </c>
      <c r="L158" s="176">
        <f t="shared" si="20"/>
        <v>-0.14803921568627451</v>
      </c>
      <c r="M158" s="136" t="s">
        <v>664</v>
      </c>
      <c r="N158" s="177">
        <v>43661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96</v>
      </c>
      <c r="B159" s="106">
        <v>42997</v>
      </c>
      <c r="C159" s="106"/>
      <c r="D159" s="107" t="s">
        <v>734</v>
      </c>
      <c r="E159" s="108" t="s">
        <v>624</v>
      </c>
      <c r="F159" s="109">
        <v>215</v>
      </c>
      <c r="G159" s="108"/>
      <c r="H159" s="108">
        <v>258</v>
      </c>
      <c r="I159" s="126">
        <v>258</v>
      </c>
      <c r="J159" s="127" t="s">
        <v>683</v>
      </c>
      <c r="K159" s="128">
        <f t="shared" si="19"/>
        <v>43</v>
      </c>
      <c r="L159" s="129">
        <f t="shared" si="20"/>
        <v>0.2</v>
      </c>
      <c r="M159" s="130" t="s">
        <v>600</v>
      </c>
      <c r="N159" s="131">
        <v>43040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97</v>
      </c>
      <c r="B160" s="106">
        <v>42997</v>
      </c>
      <c r="C160" s="106"/>
      <c r="D160" s="107" t="s">
        <v>734</v>
      </c>
      <c r="E160" s="108" t="s">
        <v>624</v>
      </c>
      <c r="F160" s="109">
        <v>215</v>
      </c>
      <c r="G160" s="108"/>
      <c r="H160" s="108">
        <v>258</v>
      </c>
      <c r="I160" s="126">
        <v>258</v>
      </c>
      <c r="J160" s="231" t="s">
        <v>683</v>
      </c>
      <c r="K160" s="128">
        <v>43</v>
      </c>
      <c r="L160" s="129">
        <v>0.2</v>
      </c>
      <c r="M160" s="130" t="s">
        <v>600</v>
      </c>
      <c r="N160" s="131">
        <v>43040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6">
        <v>98</v>
      </c>
      <c r="B161" s="207">
        <v>42998</v>
      </c>
      <c r="C161" s="207"/>
      <c r="D161" s="375" t="s">
        <v>2980</v>
      </c>
      <c r="E161" s="208" t="s">
        <v>624</v>
      </c>
      <c r="F161" s="209">
        <v>75</v>
      </c>
      <c r="G161" s="208"/>
      <c r="H161" s="208">
        <v>90</v>
      </c>
      <c r="I161" s="232">
        <v>90</v>
      </c>
      <c r="J161" s="127" t="s">
        <v>735</v>
      </c>
      <c r="K161" s="128">
        <f t="shared" ref="K161:K166" si="21">H161-F161</f>
        <v>15</v>
      </c>
      <c r="L161" s="129">
        <f t="shared" ref="L161:L166" si="22">K161/F161</f>
        <v>0.2</v>
      </c>
      <c r="M161" s="130" t="s">
        <v>600</v>
      </c>
      <c r="N161" s="131">
        <v>43019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5">
        <v>99</v>
      </c>
      <c r="B162" s="154">
        <v>43011</v>
      </c>
      <c r="C162" s="154"/>
      <c r="D162" s="155" t="s">
        <v>736</v>
      </c>
      <c r="E162" s="156" t="s">
        <v>624</v>
      </c>
      <c r="F162" s="157">
        <v>315</v>
      </c>
      <c r="G162" s="156"/>
      <c r="H162" s="156">
        <v>392</v>
      </c>
      <c r="I162" s="178">
        <v>384</v>
      </c>
      <c r="J162" s="231" t="s">
        <v>737</v>
      </c>
      <c r="K162" s="128">
        <f t="shared" si="21"/>
        <v>77</v>
      </c>
      <c r="L162" s="180">
        <f t="shared" si="22"/>
        <v>0.24444444444444444</v>
      </c>
      <c r="M162" s="181" t="s">
        <v>600</v>
      </c>
      <c r="N162" s="182">
        <v>43017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5">
        <v>100</v>
      </c>
      <c r="B163" s="154">
        <v>43013</v>
      </c>
      <c r="C163" s="154"/>
      <c r="D163" s="155" t="s">
        <v>738</v>
      </c>
      <c r="E163" s="156" t="s">
        <v>624</v>
      </c>
      <c r="F163" s="157">
        <v>145</v>
      </c>
      <c r="G163" s="156"/>
      <c r="H163" s="156">
        <v>179</v>
      </c>
      <c r="I163" s="178">
        <v>180</v>
      </c>
      <c r="J163" s="231" t="s">
        <v>614</v>
      </c>
      <c r="K163" s="128">
        <f t="shared" si="21"/>
        <v>34</v>
      </c>
      <c r="L163" s="180">
        <f t="shared" si="22"/>
        <v>0.23448275862068965</v>
      </c>
      <c r="M163" s="181" t="s">
        <v>600</v>
      </c>
      <c r="N163" s="182">
        <v>43025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5">
        <v>101</v>
      </c>
      <c r="B164" s="154">
        <v>43014</v>
      </c>
      <c r="C164" s="154"/>
      <c r="D164" s="155" t="s">
        <v>339</v>
      </c>
      <c r="E164" s="156" t="s">
        <v>624</v>
      </c>
      <c r="F164" s="157">
        <v>256</v>
      </c>
      <c r="G164" s="156"/>
      <c r="H164" s="156">
        <v>323</v>
      </c>
      <c r="I164" s="178">
        <v>320</v>
      </c>
      <c r="J164" s="231" t="s">
        <v>683</v>
      </c>
      <c r="K164" s="128">
        <f t="shared" si="21"/>
        <v>67</v>
      </c>
      <c r="L164" s="180">
        <f t="shared" si="22"/>
        <v>0.26171875</v>
      </c>
      <c r="M164" s="181" t="s">
        <v>600</v>
      </c>
      <c r="N164" s="182">
        <v>43067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5">
        <v>102</v>
      </c>
      <c r="B165" s="154">
        <v>43017</v>
      </c>
      <c r="C165" s="154"/>
      <c r="D165" s="155" t="s">
        <v>360</v>
      </c>
      <c r="E165" s="156" t="s">
        <v>624</v>
      </c>
      <c r="F165" s="157">
        <v>137.5</v>
      </c>
      <c r="G165" s="156"/>
      <c r="H165" s="156">
        <v>184</v>
      </c>
      <c r="I165" s="178">
        <v>183</v>
      </c>
      <c r="J165" s="179" t="s">
        <v>739</v>
      </c>
      <c r="K165" s="128">
        <f t="shared" si="21"/>
        <v>46.5</v>
      </c>
      <c r="L165" s="180">
        <f t="shared" si="22"/>
        <v>0.33818181818181819</v>
      </c>
      <c r="M165" s="181" t="s">
        <v>600</v>
      </c>
      <c r="N165" s="182">
        <v>43108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5">
        <v>103</v>
      </c>
      <c r="B166" s="154">
        <v>43018</v>
      </c>
      <c r="C166" s="154"/>
      <c r="D166" s="155" t="s">
        <v>740</v>
      </c>
      <c r="E166" s="156" t="s">
        <v>624</v>
      </c>
      <c r="F166" s="157">
        <v>125.5</v>
      </c>
      <c r="G166" s="156"/>
      <c r="H166" s="156">
        <v>158</v>
      </c>
      <c r="I166" s="178">
        <v>155</v>
      </c>
      <c r="J166" s="179" t="s">
        <v>741</v>
      </c>
      <c r="K166" s="128">
        <f t="shared" si="21"/>
        <v>32.5</v>
      </c>
      <c r="L166" s="180">
        <f t="shared" si="22"/>
        <v>0.25896414342629481</v>
      </c>
      <c r="M166" s="181" t="s">
        <v>600</v>
      </c>
      <c r="N166" s="182">
        <v>43067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5">
        <v>104</v>
      </c>
      <c r="B167" s="154">
        <v>43018</v>
      </c>
      <c r="C167" s="154"/>
      <c r="D167" s="155" t="s">
        <v>771</v>
      </c>
      <c r="E167" s="156" t="s">
        <v>624</v>
      </c>
      <c r="F167" s="157">
        <v>895</v>
      </c>
      <c r="G167" s="156"/>
      <c r="H167" s="156">
        <v>1122.5</v>
      </c>
      <c r="I167" s="178">
        <v>1078</v>
      </c>
      <c r="J167" s="179" t="s">
        <v>772</v>
      </c>
      <c r="K167" s="128">
        <v>227.5</v>
      </c>
      <c r="L167" s="180">
        <v>0.25418994413407803</v>
      </c>
      <c r="M167" s="181" t="s">
        <v>600</v>
      </c>
      <c r="N167" s="182">
        <v>43117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5">
        <v>105</v>
      </c>
      <c r="B168" s="154">
        <v>43020</v>
      </c>
      <c r="C168" s="154"/>
      <c r="D168" s="155" t="s">
        <v>347</v>
      </c>
      <c r="E168" s="156" t="s">
        <v>624</v>
      </c>
      <c r="F168" s="157">
        <v>525</v>
      </c>
      <c r="G168" s="156"/>
      <c r="H168" s="156">
        <v>629</v>
      </c>
      <c r="I168" s="178">
        <v>629</v>
      </c>
      <c r="J168" s="231" t="s">
        <v>683</v>
      </c>
      <c r="K168" s="128">
        <v>104</v>
      </c>
      <c r="L168" s="180">
        <v>0.19809523809523799</v>
      </c>
      <c r="M168" s="181" t="s">
        <v>600</v>
      </c>
      <c r="N168" s="182">
        <v>43119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5">
        <v>106</v>
      </c>
      <c r="B169" s="154">
        <v>43046</v>
      </c>
      <c r="C169" s="154"/>
      <c r="D169" s="155" t="s">
        <v>393</v>
      </c>
      <c r="E169" s="156" t="s">
        <v>624</v>
      </c>
      <c r="F169" s="157">
        <v>740</v>
      </c>
      <c r="G169" s="156"/>
      <c r="H169" s="156">
        <v>892.5</v>
      </c>
      <c r="I169" s="178">
        <v>900</v>
      </c>
      <c r="J169" s="179" t="s">
        <v>742</v>
      </c>
      <c r="K169" s="128">
        <f>H169-F169</f>
        <v>152.5</v>
      </c>
      <c r="L169" s="180">
        <f>K169/F169</f>
        <v>0.20608108108108109</v>
      </c>
      <c r="M169" s="181" t="s">
        <v>600</v>
      </c>
      <c r="N169" s="182">
        <v>43052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107</v>
      </c>
      <c r="B170" s="106">
        <v>43073</v>
      </c>
      <c r="C170" s="106"/>
      <c r="D170" s="107" t="s">
        <v>743</v>
      </c>
      <c r="E170" s="108" t="s">
        <v>624</v>
      </c>
      <c r="F170" s="109">
        <v>118.5</v>
      </c>
      <c r="G170" s="108"/>
      <c r="H170" s="108">
        <v>143.5</v>
      </c>
      <c r="I170" s="126">
        <v>145</v>
      </c>
      <c r="J170" s="141" t="s">
        <v>744</v>
      </c>
      <c r="K170" s="128">
        <f>H170-F170</f>
        <v>25</v>
      </c>
      <c r="L170" s="129">
        <f>K170/F170</f>
        <v>0.2109704641350211</v>
      </c>
      <c r="M170" s="130" t="s">
        <v>600</v>
      </c>
      <c r="N170" s="131">
        <v>43097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108</v>
      </c>
      <c r="B171" s="110">
        <v>43090</v>
      </c>
      <c r="C171" s="110"/>
      <c r="D171" s="158" t="s">
        <v>443</v>
      </c>
      <c r="E171" s="112" t="s">
        <v>624</v>
      </c>
      <c r="F171" s="113">
        <v>715</v>
      </c>
      <c r="G171" s="113"/>
      <c r="H171" s="114">
        <v>500</v>
      </c>
      <c r="I171" s="132">
        <v>872</v>
      </c>
      <c r="J171" s="138" t="s">
        <v>745</v>
      </c>
      <c r="K171" s="134">
        <f>H171-F171</f>
        <v>-215</v>
      </c>
      <c r="L171" s="135">
        <f>K171/F171</f>
        <v>-0.30069930069930068</v>
      </c>
      <c r="M171" s="136" t="s">
        <v>664</v>
      </c>
      <c r="N171" s="137">
        <v>43670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109</v>
      </c>
      <c r="B172" s="106">
        <v>43098</v>
      </c>
      <c r="C172" s="106"/>
      <c r="D172" s="107" t="s">
        <v>736</v>
      </c>
      <c r="E172" s="108" t="s">
        <v>624</v>
      </c>
      <c r="F172" s="109">
        <v>435</v>
      </c>
      <c r="G172" s="108"/>
      <c r="H172" s="108">
        <v>542.5</v>
      </c>
      <c r="I172" s="126">
        <v>539</v>
      </c>
      <c r="J172" s="141" t="s">
        <v>683</v>
      </c>
      <c r="K172" s="128">
        <v>107.5</v>
      </c>
      <c r="L172" s="129">
        <v>0.247126436781609</v>
      </c>
      <c r="M172" s="130" t="s">
        <v>600</v>
      </c>
      <c r="N172" s="131">
        <v>43206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110</v>
      </c>
      <c r="B173" s="106">
        <v>43098</v>
      </c>
      <c r="C173" s="106"/>
      <c r="D173" s="107" t="s">
        <v>571</v>
      </c>
      <c r="E173" s="108" t="s">
        <v>624</v>
      </c>
      <c r="F173" s="109">
        <v>885</v>
      </c>
      <c r="G173" s="108"/>
      <c r="H173" s="108">
        <v>1090</v>
      </c>
      <c r="I173" s="126">
        <v>1084</v>
      </c>
      <c r="J173" s="141" t="s">
        <v>683</v>
      </c>
      <c r="K173" s="128">
        <v>205</v>
      </c>
      <c r="L173" s="129">
        <v>0.23163841807909599</v>
      </c>
      <c r="M173" s="130" t="s">
        <v>600</v>
      </c>
      <c r="N173" s="131">
        <v>43213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367">
        <v>111</v>
      </c>
      <c r="B174" s="348">
        <v>43192</v>
      </c>
      <c r="C174" s="348"/>
      <c r="D174" s="116" t="s">
        <v>753</v>
      </c>
      <c r="E174" s="351" t="s">
        <v>624</v>
      </c>
      <c r="F174" s="354">
        <v>478.5</v>
      </c>
      <c r="G174" s="351"/>
      <c r="H174" s="351">
        <v>442</v>
      </c>
      <c r="I174" s="357">
        <v>613</v>
      </c>
      <c r="J174" s="386" t="s">
        <v>3404</v>
      </c>
      <c r="K174" s="134">
        <f>H174-F174</f>
        <v>-36.5</v>
      </c>
      <c r="L174" s="135">
        <f>K174/F174</f>
        <v>-7.6280041797283177E-2</v>
      </c>
      <c r="M174" s="136" t="s">
        <v>664</v>
      </c>
      <c r="N174" s="137">
        <v>43762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112</v>
      </c>
      <c r="B175" s="110">
        <v>43194</v>
      </c>
      <c r="C175" s="110"/>
      <c r="D175" s="374" t="s">
        <v>2979</v>
      </c>
      <c r="E175" s="112" t="s">
        <v>624</v>
      </c>
      <c r="F175" s="113">
        <f>141.5-7.3</f>
        <v>134.19999999999999</v>
      </c>
      <c r="G175" s="113"/>
      <c r="H175" s="114">
        <v>77</v>
      </c>
      <c r="I175" s="132">
        <v>180</v>
      </c>
      <c r="J175" s="386" t="s">
        <v>3403</v>
      </c>
      <c r="K175" s="134">
        <f>H175-F175</f>
        <v>-57.199999999999989</v>
      </c>
      <c r="L175" s="135">
        <f>K175/F175</f>
        <v>-0.42622950819672129</v>
      </c>
      <c r="M175" s="136" t="s">
        <v>664</v>
      </c>
      <c r="N175" s="137">
        <v>43522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113</v>
      </c>
      <c r="B176" s="110">
        <v>43209</v>
      </c>
      <c r="C176" s="110"/>
      <c r="D176" s="111" t="s">
        <v>746</v>
      </c>
      <c r="E176" s="112" t="s">
        <v>624</v>
      </c>
      <c r="F176" s="113">
        <v>430</v>
      </c>
      <c r="G176" s="113"/>
      <c r="H176" s="114">
        <v>220</v>
      </c>
      <c r="I176" s="132">
        <v>537</v>
      </c>
      <c r="J176" s="138" t="s">
        <v>747</v>
      </c>
      <c r="K176" s="134">
        <f>H176-F176</f>
        <v>-210</v>
      </c>
      <c r="L176" s="135">
        <f>K176/F176</f>
        <v>-0.48837209302325579</v>
      </c>
      <c r="M176" s="136" t="s">
        <v>664</v>
      </c>
      <c r="N176" s="137">
        <v>43252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368">
        <v>114</v>
      </c>
      <c r="B177" s="159">
        <v>43220</v>
      </c>
      <c r="C177" s="159"/>
      <c r="D177" s="160" t="s">
        <v>394</v>
      </c>
      <c r="E177" s="161" t="s">
        <v>624</v>
      </c>
      <c r="F177" s="163">
        <v>153.5</v>
      </c>
      <c r="G177" s="163"/>
      <c r="H177" s="163">
        <v>196</v>
      </c>
      <c r="I177" s="163">
        <v>196</v>
      </c>
      <c r="J177" s="359" t="s">
        <v>3495</v>
      </c>
      <c r="K177" s="183">
        <f>H177-F177</f>
        <v>42.5</v>
      </c>
      <c r="L177" s="184">
        <f>K177/F177</f>
        <v>0.27687296416938112</v>
      </c>
      <c r="M177" s="162" t="s">
        <v>600</v>
      </c>
      <c r="N177" s="185">
        <v>43605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115</v>
      </c>
      <c r="B178" s="110">
        <v>43306</v>
      </c>
      <c r="C178" s="110"/>
      <c r="D178" s="111" t="s">
        <v>769</v>
      </c>
      <c r="E178" s="112" t="s">
        <v>624</v>
      </c>
      <c r="F178" s="113">
        <v>27.5</v>
      </c>
      <c r="G178" s="113"/>
      <c r="H178" s="114">
        <v>13.1</v>
      </c>
      <c r="I178" s="132">
        <v>60</v>
      </c>
      <c r="J178" s="138" t="s">
        <v>773</v>
      </c>
      <c r="K178" s="134">
        <v>-14.4</v>
      </c>
      <c r="L178" s="135">
        <v>-0.52363636363636401</v>
      </c>
      <c r="M178" s="136" t="s">
        <v>664</v>
      </c>
      <c r="N178" s="137">
        <v>43138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367">
        <v>116</v>
      </c>
      <c r="B179" s="348">
        <v>43318</v>
      </c>
      <c r="C179" s="348"/>
      <c r="D179" s="116" t="s">
        <v>748</v>
      </c>
      <c r="E179" s="351" t="s">
        <v>624</v>
      </c>
      <c r="F179" s="351">
        <v>148.5</v>
      </c>
      <c r="G179" s="351"/>
      <c r="H179" s="351">
        <v>102</v>
      </c>
      <c r="I179" s="357">
        <v>182</v>
      </c>
      <c r="J179" s="138" t="s">
        <v>3494</v>
      </c>
      <c r="K179" s="134">
        <f>H179-F179</f>
        <v>-46.5</v>
      </c>
      <c r="L179" s="135">
        <f>K179/F179</f>
        <v>-0.31313131313131315</v>
      </c>
      <c r="M179" s="136" t="s">
        <v>664</v>
      </c>
      <c r="N179" s="137">
        <v>43661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117</v>
      </c>
      <c r="B180" s="106">
        <v>43335</v>
      </c>
      <c r="C180" s="106"/>
      <c r="D180" s="107" t="s">
        <v>774</v>
      </c>
      <c r="E180" s="108" t="s">
        <v>624</v>
      </c>
      <c r="F180" s="156">
        <v>285</v>
      </c>
      <c r="G180" s="108"/>
      <c r="H180" s="108">
        <v>355</v>
      </c>
      <c r="I180" s="126">
        <v>364</v>
      </c>
      <c r="J180" s="141" t="s">
        <v>775</v>
      </c>
      <c r="K180" s="128">
        <v>70</v>
      </c>
      <c r="L180" s="129">
        <v>0.24561403508771901</v>
      </c>
      <c r="M180" s="130" t="s">
        <v>600</v>
      </c>
      <c r="N180" s="131">
        <v>43455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118</v>
      </c>
      <c r="B181" s="106">
        <v>43341</v>
      </c>
      <c r="C181" s="106"/>
      <c r="D181" s="107" t="s">
        <v>384</v>
      </c>
      <c r="E181" s="108" t="s">
        <v>624</v>
      </c>
      <c r="F181" s="156">
        <v>525</v>
      </c>
      <c r="G181" s="108"/>
      <c r="H181" s="108">
        <v>585</v>
      </c>
      <c r="I181" s="126">
        <v>635</v>
      </c>
      <c r="J181" s="141" t="s">
        <v>749</v>
      </c>
      <c r="K181" s="128">
        <f t="shared" ref="K181:K193" si="23">H181-F181</f>
        <v>60</v>
      </c>
      <c r="L181" s="129">
        <f t="shared" ref="L181:L193" si="24">K181/F181</f>
        <v>0.11428571428571428</v>
      </c>
      <c r="M181" s="130" t="s">
        <v>600</v>
      </c>
      <c r="N181" s="131">
        <v>43662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119</v>
      </c>
      <c r="B182" s="106">
        <v>43395</v>
      </c>
      <c r="C182" s="106"/>
      <c r="D182" s="107" t="s">
        <v>368</v>
      </c>
      <c r="E182" s="108" t="s">
        <v>624</v>
      </c>
      <c r="F182" s="156">
        <v>475</v>
      </c>
      <c r="G182" s="108"/>
      <c r="H182" s="108">
        <v>574</v>
      </c>
      <c r="I182" s="126">
        <v>570</v>
      </c>
      <c r="J182" s="141" t="s">
        <v>683</v>
      </c>
      <c r="K182" s="128">
        <f t="shared" si="23"/>
        <v>99</v>
      </c>
      <c r="L182" s="129">
        <f t="shared" si="24"/>
        <v>0.20842105263157895</v>
      </c>
      <c r="M182" s="130" t="s">
        <v>600</v>
      </c>
      <c r="N182" s="131">
        <v>43403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5">
        <v>120</v>
      </c>
      <c r="B183" s="154">
        <v>43397</v>
      </c>
      <c r="C183" s="154"/>
      <c r="D183" s="415" t="s">
        <v>391</v>
      </c>
      <c r="E183" s="156" t="s">
        <v>624</v>
      </c>
      <c r="F183" s="156">
        <v>707.5</v>
      </c>
      <c r="G183" s="156"/>
      <c r="H183" s="156">
        <v>872</v>
      </c>
      <c r="I183" s="178">
        <v>872</v>
      </c>
      <c r="J183" s="179" t="s">
        <v>683</v>
      </c>
      <c r="K183" s="128">
        <f t="shared" si="23"/>
        <v>164.5</v>
      </c>
      <c r="L183" s="180">
        <f t="shared" si="24"/>
        <v>0.23250883392226149</v>
      </c>
      <c r="M183" s="181" t="s">
        <v>600</v>
      </c>
      <c r="N183" s="182">
        <v>43482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5">
        <v>121</v>
      </c>
      <c r="B184" s="154">
        <v>43398</v>
      </c>
      <c r="C184" s="154"/>
      <c r="D184" s="415" t="s">
        <v>348</v>
      </c>
      <c r="E184" s="156" t="s">
        <v>624</v>
      </c>
      <c r="F184" s="156">
        <v>162</v>
      </c>
      <c r="G184" s="156"/>
      <c r="H184" s="156">
        <v>204</v>
      </c>
      <c r="I184" s="178">
        <v>209</v>
      </c>
      <c r="J184" s="179" t="s">
        <v>3493</v>
      </c>
      <c r="K184" s="128">
        <f t="shared" si="23"/>
        <v>42</v>
      </c>
      <c r="L184" s="180">
        <f t="shared" si="24"/>
        <v>0.25925925925925924</v>
      </c>
      <c r="M184" s="181" t="s">
        <v>600</v>
      </c>
      <c r="N184" s="182">
        <v>43539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6">
        <v>122</v>
      </c>
      <c r="B185" s="207">
        <v>43399</v>
      </c>
      <c r="C185" s="207"/>
      <c r="D185" s="155" t="s">
        <v>495</v>
      </c>
      <c r="E185" s="208" t="s">
        <v>624</v>
      </c>
      <c r="F185" s="208">
        <v>240</v>
      </c>
      <c r="G185" s="208"/>
      <c r="H185" s="208">
        <v>297</v>
      </c>
      <c r="I185" s="232">
        <v>297</v>
      </c>
      <c r="J185" s="179" t="s">
        <v>683</v>
      </c>
      <c r="K185" s="233">
        <f t="shared" si="23"/>
        <v>57</v>
      </c>
      <c r="L185" s="234">
        <f t="shared" si="24"/>
        <v>0.23749999999999999</v>
      </c>
      <c r="M185" s="235" t="s">
        <v>600</v>
      </c>
      <c r="N185" s="236">
        <v>43417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123</v>
      </c>
      <c r="B186" s="106">
        <v>43439</v>
      </c>
      <c r="C186" s="106"/>
      <c r="D186" s="148" t="s">
        <v>750</v>
      </c>
      <c r="E186" s="108" t="s">
        <v>624</v>
      </c>
      <c r="F186" s="108">
        <v>202.5</v>
      </c>
      <c r="G186" s="108"/>
      <c r="H186" s="108">
        <v>255</v>
      </c>
      <c r="I186" s="126">
        <v>252</v>
      </c>
      <c r="J186" s="141" t="s">
        <v>683</v>
      </c>
      <c r="K186" s="128">
        <f t="shared" si="23"/>
        <v>52.5</v>
      </c>
      <c r="L186" s="129">
        <f t="shared" si="24"/>
        <v>0.25925925925925924</v>
      </c>
      <c r="M186" s="130" t="s">
        <v>600</v>
      </c>
      <c r="N186" s="131">
        <v>43542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6">
        <v>124</v>
      </c>
      <c r="B187" s="207">
        <v>43465</v>
      </c>
      <c r="C187" s="106"/>
      <c r="D187" s="415" t="s">
        <v>423</v>
      </c>
      <c r="E187" s="208" t="s">
        <v>624</v>
      </c>
      <c r="F187" s="208">
        <v>710</v>
      </c>
      <c r="G187" s="208"/>
      <c r="H187" s="208">
        <v>866</v>
      </c>
      <c r="I187" s="232">
        <v>866</v>
      </c>
      <c r="J187" s="179" t="s">
        <v>683</v>
      </c>
      <c r="K187" s="128">
        <f t="shared" si="23"/>
        <v>156</v>
      </c>
      <c r="L187" s="129">
        <f t="shared" si="24"/>
        <v>0.21971830985915494</v>
      </c>
      <c r="M187" s="130" t="s">
        <v>600</v>
      </c>
      <c r="N187" s="362">
        <v>43553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6">
        <v>125</v>
      </c>
      <c r="B188" s="207">
        <v>43522</v>
      </c>
      <c r="C188" s="207"/>
      <c r="D188" s="415" t="s">
        <v>141</v>
      </c>
      <c r="E188" s="208" t="s">
        <v>624</v>
      </c>
      <c r="F188" s="208">
        <v>337.25</v>
      </c>
      <c r="G188" s="208"/>
      <c r="H188" s="208">
        <v>398.5</v>
      </c>
      <c r="I188" s="232">
        <v>411</v>
      </c>
      <c r="J188" s="141" t="s">
        <v>3492</v>
      </c>
      <c r="K188" s="128">
        <f t="shared" si="23"/>
        <v>61.25</v>
      </c>
      <c r="L188" s="129">
        <f t="shared" si="24"/>
        <v>0.1816160118606375</v>
      </c>
      <c r="M188" s="130" t="s">
        <v>600</v>
      </c>
      <c r="N188" s="362">
        <v>43760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369">
        <v>126</v>
      </c>
      <c r="B189" s="164">
        <v>43559</v>
      </c>
      <c r="C189" s="164"/>
      <c r="D189" s="165" t="s">
        <v>410</v>
      </c>
      <c r="E189" s="166" t="s">
        <v>624</v>
      </c>
      <c r="F189" s="166">
        <v>130</v>
      </c>
      <c r="G189" s="166"/>
      <c r="H189" s="166">
        <v>65</v>
      </c>
      <c r="I189" s="186">
        <v>158</v>
      </c>
      <c r="J189" s="138" t="s">
        <v>751</v>
      </c>
      <c r="K189" s="134">
        <f t="shared" si="23"/>
        <v>-65</v>
      </c>
      <c r="L189" s="135">
        <f t="shared" si="24"/>
        <v>-0.5</v>
      </c>
      <c r="M189" s="136" t="s">
        <v>664</v>
      </c>
      <c r="N189" s="137">
        <v>43726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370">
        <v>127</v>
      </c>
      <c r="B190" s="187">
        <v>43017</v>
      </c>
      <c r="C190" s="187"/>
      <c r="D190" s="188" t="s">
        <v>169</v>
      </c>
      <c r="E190" s="189" t="s">
        <v>624</v>
      </c>
      <c r="F190" s="190">
        <v>141.5</v>
      </c>
      <c r="G190" s="191"/>
      <c r="H190" s="191">
        <v>183.5</v>
      </c>
      <c r="I190" s="191">
        <v>210</v>
      </c>
      <c r="J190" s="218" t="s">
        <v>3441</v>
      </c>
      <c r="K190" s="219">
        <f t="shared" si="23"/>
        <v>42</v>
      </c>
      <c r="L190" s="220">
        <f t="shared" si="24"/>
        <v>0.29681978798586572</v>
      </c>
      <c r="M190" s="190" t="s">
        <v>600</v>
      </c>
      <c r="N190" s="221">
        <v>43042</v>
      </c>
      <c r="O190" s="57"/>
      <c r="P190" s="16"/>
      <c r="Q190" s="16"/>
      <c r="R190" s="94" t="s">
        <v>752</v>
      </c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369">
        <v>128</v>
      </c>
      <c r="B191" s="164">
        <v>43074</v>
      </c>
      <c r="C191" s="164"/>
      <c r="D191" s="165" t="s">
        <v>303</v>
      </c>
      <c r="E191" s="166" t="s">
        <v>624</v>
      </c>
      <c r="F191" s="167">
        <v>172</v>
      </c>
      <c r="G191" s="166"/>
      <c r="H191" s="166">
        <v>155.25</v>
      </c>
      <c r="I191" s="186">
        <v>230</v>
      </c>
      <c r="J191" s="386" t="s">
        <v>3401</v>
      </c>
      <c r="K191" s="134">
        <f t="shared" ref="K191" si="25">H191-F191</f>
        <v>-16.75</v>
      </c>
      <c r="L191" s="135">
        <f t="shared" ref="L191" si="26">K191/F191</f>
        <v>-9.7383720930232565E-2</v>
      </c>
      <c r="M191" s="136" t="s">
        <v>664</v>
      </c>
      <c r="N191" s="137">
        <v>43787</v>
      </c>
      <c r="O191" s="57"/>
      <c r="P191" s="16"/>
      <c r="Q191" s="16"/>
      <c r="R191" s="17" t="s">
        <v>752</v>
      </c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370">
        <v>129</v>
      </c>
      <c r="B192" s="187">
        <v>43398</v>
      </c>
      <c r="C192" s="187"/>
      <c r="D192" s="188" t="s">
        <v>104</v>
      </c>
      <c r="E192" s="189" t="s">
        <v>624</v>
      </c>
      <c r="F192" s="191">
        <v>698.5</v>
      </c>
      <c r="G192" s="191"/>
      <c r="H192" s="191">
        <v>850</v>
      </c>
      <c r="I192" s="191">
        <v>890</v>
      </c>
      <c r="J192" s="222" t="s">
        <v>3489</v>
      </c>
      <c r="K192" s="219">
        <f t="shared" si="23"/>
        <v>151.5</v>
      </c>
      <c r="L192" s="220">
        <f t="shared" si="24"/>
        <v>0.21689334287759485</v>
      </c>
      <c r="M192" s="190" t="s">
        <v>600</v>
      </c>
      <c r="N192" s="221">
        <v>43453</v>
      </c>
      <c r="O192" s="57"/>
      <c r="P192" s="16"/>
      <c r="Q192" s="16"/>
      <c r="R192" s="94" t="s">
        <v>752</v>
      </c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6">
        <v>130</v>
      </c>
      <c r="B193" s="159">
        <v>42877</v>
      </c>
      <c r="C193" s="159"/>
      <c r="D193" s="160" t="s">
        <v>383</v>
      </c>
      <c r="E193" s="161" t="s">
        <v>624</v>
      </c>
      <c r="F193" s="162">
        <v>127.6</v>
      </c>
      <c r="G193" s="163"/>
      <c r="H193" s="163">
        <v>138</v>
      </c>
      <c r="I193" s="163">
        <v>190</v>
      </c>
      <c r="J193" s="387" t="s">
        <v>3405</v>
      </c>
      <c r="K193" s="183">
        <f t="shared" si="23"/>
        <v>10.400000000000006</v>
      </c>
      <c r="L193" s="184">
        <f t="shared" si="24"/>
        <v>8.1504702194357417E-2</v>
      </c>
      <c r="M193" s="162" t="s">
        <v>600</v>
      </c>
      <c r="N193" s="185">
        <v>43774</v>
      </c>
      <c r="O193" s="57"/>
      <c r="P193" s="16"/>
      <c r="Q193" s="16"/>
      <c r="R193" s="17" t="s">
        <v>754</v>
      </c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371">
        <v>131</v>
      </c>
      <c r="B194" s="195">
        <v>43158</v>
      </c>
      <c r="C194" s="195"/>
      <c r="D194" s="192" t="s">
        <v>755</v>
      </c>
      <c r="E194" s="196" t="s">
        <v>624</v>
      </c>
      <c r="F194" s="197">
        <v>317</v>
      </c>
      <c r="G194" s="196"/>
      <c r="H194" s="196"/>
      <c r="I194" s="225">
        <v>398</v>
      </c>
      <c r="J194" s="238" t="s">
        <v>602</v>
      </c>
      <c r="K194" s="194"/>
      <c r="L194" s="193"/>
      <c r="M194" s="224" t="s">
        <v>602</v>
      </c>
      <c r="N194" s="223"/>
      <c r="O194" s="57"/>
      <c r="P194" s="16"/>
      <c r="Q194" s="16"/>
      <c r="R194" s="94" t="s">
        <v>754</v>
      </c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369">
        <v>132</v>
      </c>
      <c r="B195" s="164">
        <v>43164</v>
      </c>
      <c r="C195" s="164"/>
      <c r="D195" s="165" t="s">
        <v>135</v>
      </c>
      <c r="E195" s="166" t="s">
        <v>624</v>
      </c>
      <c r="F195" s="167">
        <f>510-14.4</f>
        <v>495.6</v>
      </c>
      <c r="G195" s="166"/>
      <c r="H195" s="166">
        <v>350</v>
      </c>
      <c r="I195" s="186">
        <v>672</v>
      </c>
      <c r="J195" s="386" t="s">
        <v>3462</v>
      </c>
      <c r="K195" s="134">
        <f t="shared" ref="K195" si="27">H195-F195</f>
        <v>-145.60000000000002</v>
      </c>
      <c r="L195" s="135">
        <f t="shared" ref="L195" si="28">K195/F195</f>
        <v>-0.29378531073446329</v>
      </c>
      <c r="M195" s="136" t="s">
        <v>664</v>
      </c>
      <c r="N195" s="137">
        <v>43887</v>
      </c>
      <c r="O195" s="57"/>
      <c r="P195" s="16"/>
      <c r="Q195" s="16"/>
      <c r="R195" s="17" t="s">
        <v>754</v>
      </c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369">
        <v>133</v>
      </c>
      <c r="B196" s="164">
        <v>43237</v>
      </c>
      <c r="C196" s="164"/>
      <c r="D196" s="165" t="s">
        <v>489</v>
      </c>
      <c r="E196" s="166" t="s">
        <v>624</v>
      </c>
      <c r="F196" s="167">
        <v>230.3</v>
      </c>
      <c r="G196" s="166"/>
      <c r="H196" s="166">
        <v>102.5</v>
      </c>
      <c r="I196" s="186">
        <v>348</v>
      </c>
      <c r="J196" s="386" t="s">
        <v>3483</v>
      </c>
      <c r="K196" s="134">
        <f t="shared" ref="K196" si="29">H196-F196</f>
        <v>-127.80000000000001</v>
      </c>
      <c r="L196" s="135">
        <f t="shared" ref="L196" si="30">K196/F196</f>
        <v>-0.55492835432045162</v>
      </c>
      <c r="M196" s="136" t="s">
        <v>664</v>
      </c>
      <c r="N196" s="137">
        <v>43896</v>
      </c>
      <c r="O196" s="57"/>
      <c r="P196" s="16"/>
      <c r="Q196" s="16"/>
      <c r="R196" s="17" t="s">
        <v>752</v>
      </c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15">
        <v>134</v>
      </c>
      <c r="B197" s="198">
        <v>43258</v>
      </c>
      <c r="C197" s="198"/>
      <c r="D197" s="201" t="s">
        <v>449</v>
      </c>
      <c r="E197" s="199" t="s">
        <v>624</v>
      </c>
      <c r="F197" s="197">
        <f>342.5-5.1</f>
        <v>337.4</v>
      </c>
      <c r="G197" s="199"/>
      <c r="H197" s="199"/>
      <c r="I197" s="226">
        <v>439</v>
      </c>
      <c r="J197" s="238" t="s">
        <v>602</v>
      </c>
      <c r="K197" s="228"/>
      <c r="L197" s="229"/>
      <c r="M197" s="227" t="s">
        <v>602</v>
      </c>
      <c r="N197" s="230"/>
      <c r="O197" s="57"/>
      <c r="P197" s="16"/>
      <c r="Q197" s="16"/>
      <c r="R197" s="94" t="s">
        <v>754</v>
      </c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15">
        <v>135</v>
      </c>
      <c r="B198" s="198">
        <v>43285</v>
      </c>
      <c r="C198" s="198"/>
      <c r="D198" s="202" t="s">
        <v>49</v>
      </c>
      <c r="E198" s="199" t="s">
        <v>624</v>
      </c>
      <c r="F198" s="197">
        <f>127.5-5.53</f>
        <v>121.97</v>
      </c>
      <c r="G198" s="199"/>
      <c r="H198" s="199"/>
      <c r="I198" s="226">
        <v>170</v>
      </c>
      <c r="J198" s="238" t="s">
        <v>602</v>
      </c>
      <c r="K198" s="228"/>
      <c r="L198" s="229"/>
      <c r="M198" s="227" t="s">
        <v>602</v>
      </c>
      <c r="N198" s="230"/>
      <c r="O198" s="57"/>
      <c r="P198" s="16"/>
      <c r="Q198" s="16"/>
      <c r="R198" s="342" t="s">
        <v>754</v>
      </c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369">
        <v>136</v>
      </c>
      <c r="B199" s="164">
        <v>43294</v>
      </c>
      <c r="C199" s="164"/>
      <c r="D199" s="165" t="s">
        <v>243</v>
      </c>
      <c r="E199" s="166" t="s">
        <v>624</v>
      </c>
      <c r="F199" s="167">
        <v>46.5</v>
      </c>
      <c r="G199" s="166"/>
      <c r="H199" s="166">
        <v>17</v>
      </c>
      <c r="I199" s="186">
        <v>59</v>
      </c>
      <c r="J199" s="386" t="s">
        <v>3461</v>
      </c>
      <c r="K199" s="134">
        <f t="shared" ref="K199" si="31">H199-F199</f>
        <v>-29.5</v>
      </c>
      <c r="L199" s="135">
        <f t="shared" ref="L199" si="32">K199/F199</f>
        <v>-0.63440860215053763</v>
      </c>
      <c r="M199" s="136" t="s">
        <v>664</v>
      </c>
      <c r="N199" s="137">
        <v>43887</v>
      </c>
      <c r="O199" s="57"/>
      <c r="P199" s="16"/>
      <c r="Q199" s="16"/>
      <c r="R199" s="17" t="s">
        <v>752</v>
      </c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371">
        <v>137</v>
      </c>
      <c r="B200" s="195">
        <v>43396</v>
      </c>
      <c r="C200" s="195"/>
      <c r="D200" s="202" t="s">
        <v>425</v>
      </c>
      <c r="E200" s="199" t="s">
        <v>624</v>
      </c>
      <c r="F200" s="200">
        <v>156.5</v>
      </c>
      <c r="G200" s="199"/>
      <c r="H200" s="199"/>
      <c r="I200" s="226">
        <v>191</v>
      </c>
      <c r="J200" s="238" t="s">
        <v>602</v>
      </c>
      <c r="K200" s="228"/>
      <c r="L200" s="229"/>
      <c r="M200" s="227" t="s">
        <v>602</v>
      </c>
      <c r="N200" s="230"/>
      <c r="O200" s="57"/>
      <c r="P200" s="16"/>
      <c r="Q200" s="16"/>
      <c r="R200" s="344" t="s">
        <v>752</v>
      </c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371">
        <v>138</v>
      </c>
      <c r="B201" s="195">
        <v>43439</v>
      </c>
      <c r="C201" s="195"/>
      <c r="D201" s="202" t="s">
        <v>330</v>
      </c>
      <c r="E201" s="199" t="s">
        <v>624</v>
      </c>
      <c r="F201" s="200">
        <v>259.5</v>
      </c>
      <c r="G201" s="199"/>
      <c r="H201" s="199"/>
      <c r="I201" s="226">
        <v>321</v>
      </c>
      <c r="J201" s="238" t="s">
        <v>602</v>
      </c>
      <c r="K201" s="228"/>
      <c r="L201" s="229"/>
      <c r="M201" s="227" t="s">
        <v>602</v>
      </c>
      <c r="N201" s="230"/>
      <c r="O201" s="16"/>
      <c r="P201" s="16"/>
      <c r="Q201" s="16"/>
      <c r="R201" s="342" t="s">
        <v>754</v>
      </c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369">
        <v>139</v>
      </c>
      <c r="B202" s="164">
        <v>43439</v>
      </c>
      <c r="C202" s="164"/>
      <c r="D202" s="165" t="s">
        <v>776</v>
      </c>
      <c r="E202" s="166" t="s">
        <v>624</v>
      </c>
      <c r="F202" s="166">
        <v>715</v>
      </c>
      <c r="G202" s="166"/>
      <c r="H202" s="166">
        <v>445</v>
      </c>
      <c r="I202" s="186">
        <v>840</v>
      </c>
      <c r="J202" s="138" t="s">
        <v>2995</v>
      </c>
      <c r="K202" s="134">
        <f t="shared" ref="K202:K205" si="33">H202-F202</f>
        <v>-270</v>
      </c>
      <c r="L202" s="135">
        <f t="shared" ref="L202:L205" si="34">K202/F202</f>
        <v>-0.3776223776223776</v>
      </c>
      <c r="M202" s="136" t="s">
        <v>664</v>
      </c>
      <c r="N202" s="137">
        <v>43800</v>
      </c>
      <c r="O202" s="57"/>
      <c r="P202" s="16"/>
      <c r="Q202" s="16"/>
      <c r="R202" s="17" t="s">
        <v>752</v>
      </c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6">
        <v>140</v>
      </c>
      <c r="B203" s="207">
        <v>43469</v>
      </c>
      <c r="C203" s="207"/>
      <c r="D203" s="155" t="s">
        <v>145</v>
      </c>
      <c r="E203" s="208" t="s">
        <v>624</v>
      </c>
      <c r="F203" s="208">
        <v>875</v>
      </c>
      <c r="G203" s="208"/>
      <c r="H203" s="208">
        <v>1165</v>
      </c>
      <c r="I203" s="232">
        <v>1185</v>
      </c>
      <c r="J203" s="141" t="s">
        <v>3490</v>
      </c>
      <c r="K203" s="128">
        <f t="shared" si="33"/>
        <v>290</v>
      </c>
      <c r="L203" s="129">
        <f t="shared" si="34"/>
        <v>0.33142857142857141</v>
      </c>
      <c r="M203" s="130" t="s">
        <v>600</v>
      </c>
      <c r="N203" s="362">
        <v>43847</v>
      </c>
      <c r="O203" s="57"/>
      <c r="P203" s="16"/>
      <c r="Q203" s="16"/>
      <c r="R203" s="17" t="s">
        <v>752</v>
      </c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6">
        <v>141</v>
      </c>
      <c r="B204" s="207">
        <v>43559</v>
      </c>
      <c r="C204" s="207"/>
      <c r="D204" s="415" t="s">
        <v>345</v>
      </c>
      <c r="E204" s="208" t="s">
        <v>624</v>
      </c>
      <c r="F204" s="208">
        <f>387-14.63</f>
        <v>372.37</v>
      </c>
      <c r="G204" s="208"/>
      <c r="H204" s="208">
        <v>490</v>
      </c>
      <c r="I204" s="232">
        <v>490</v>
      </c>
      <c r="J204" s="141" t="s">
        <v>683</v>
      </c>
      <c r="K204" s="128">
        <f t="shared" si="33"/>
        <v>117.63</v>
      </c>
      <c r="L204" s="129">
        <f t="shared" si="34"/>
        <v>0.31589548030185027</v>
      </c>
      <c r="M204" s="130" t="s">
        <v>600</v>
      </c>
      <c r="N204" s="362">
        <v>43850</v>
      </c>
      <c r="O204" s="57"/>
      <c r="P204" s="16"/>
      <c r="Q204" s="16"/>
      <c r="R204" s="17" t="s">
        <v>752</v>
      </c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369">
        <v>142</v>
      </c>
      <c r="B205" s="164">
        <v>43578</v>
      </c>
      <c r="C205" s="164"/>
      <c r="D205" s="165" t="s">
        <v>777</v>
      </c>
      <c r="E205" s="166" t="s">
        <v>601</v>
      </c>
      <c r="F205" s="166">
        <v>220</v>
      </c>
      <c r="G205" s="166"/>
      <c r="H205" s="166">
        <v>127.5</v>
      </c>
      <c r="I205" s="186">
        <v>284</v>
      </c>
      <c r="J205" s="386" t="s">
        <v>3484</v>
      </c>
      <c r="K205" s="134">
        <f t="shared" si="33"/>
        <v>-92.5</v>
      </c>
      <c r="L205" s="135">
        <f t="shared" si="34"/>
        <v>-0.42045454545454547</v>
      </c>
      <c r="M205" s="136" t="s">
        <v>664</v>
      </c>
      <c r="N205" s="137">
        <v>43896</v>
      </c>
      <c r="O205" s="57"/>
      <c r="P205" s="16"/>
      <c r="Q205" s="16"/>
      <c r="R205" s="17" t="s">
        <v>752</v>
      </c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6">
        <v>143</v>
      </c>
      <c r="B206" s="207">
        <v>43622</v>
      </c>
      <c r="C206" s="207"/>
      <c r="D206" s="415" t="s">
        <v>496</v>
      </c>
      <c r="E206" s="208" t="s">
        <v>601</v>
      </c>
      <c r="F206" s="208">
        <v>332.8</v>
      </c>
      <c r="G206" s="208"/>
      <c r="H206" s="208">
        <v>405</v>
      </c>
      <c r="I206" s="232">
        <v>419</v>
      </c>
      <c r="J206" s="141" t="s">
        <v>3491</v>
      </c>
      <c r="K206" s="128">
        <f t="shared" ref="K206" si="35">H206-F206</f>
        <v>72.199999999999989</v>
      </c>
      <c r="L206" s="129">
        <f t="shared" ref="L206" si="36">K206/F206</f>
        <v>0.21694711538461534</v>
      </c>
      <c r="M206" s="130" t="s">
        <v>600</v>
      </c>
      <c r="N206" s="362">
        <v>43860</v>
      </c>
      <c r="O206" s="57"/>
      <c r="P206" s="16"/>
      <c r="Q206" s="16"/>
      <c r="R206" s="17" t="s">
        <v>752</v>
      </c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144">
        <v>144</v>
      </c>
      <c r="B207" s="143">
        <v>43641</v>
      </c>
      <c r="C207" s="143"/>
      <c r="D207" s="144" t="s">
        <v>139</v>
      </c>
      <c r="E207" s="145" t="s">
        <v>624</v>
      </c>
      <c r="F207" s="146">
        <v>386</v>
      </c>
      <c r="G207" s="147"/>
      <c r="H207" s="147">
        <v>395</v>
      </c>
      <c r="I207" s="147">
        <v>452</v>
      </c>
      <c r="J207" s="170" t="s">
        <v>3406</v>
      </c>
      <c r="K207" s="171">
        <f t="shared" ref="K207" si="37">H207-F207</f>
        <v>9</v>
      </c>
      <c r="L207" s="172">
        <f t="shared" ref="L207" si="38">K207/F207</f>
        <v>2.3316062176165803E-2</v>
      </c>
      <c r="M207" s="173" t="s">
        <v>709</v>
      </c>
      <c r="N207" s="174">
        <v>43868</v>
      </c>
      <c r="O207" s="16"/>
      <c r="P207" s="16"/>
      <c r="Q207" s="16"/>
      <c r="R207" s="344" t="s">
        <v>752</v>
      </c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72">
        <v>145</v>
      </c>
      <c r="B208" s="195">
        <v>43707</v>
      </c>
      <c r="C208" s="195"/>
      <c r="D208" s="202" t="s">
        <v>260</v>
      </c>
      <c r="E208" s="199" t="s">
        <v>624</v>
      </c>
      <c r="F208" s="199" t="s">
        <v>756</v>
      </c>
      <c r="G208" s="199"/>
      <c r="H208" s="199"/>
      <c r="I208" s="226">
        <v>190</v>
      </c>
      <c r="J208" s="238" t="s">
        <v>602</v>
      </c>
      <c r="K208" s="228"/>
      <c r="L208" s="229"/>
      <c r="M208" s="358" t="s">
        <v>602</v>
      </c>
      <c r="N208" s="230"/>
      <c r="O208" s="16"/>
      <c r="P208" s="16"/>
      <c r="Q208" s="16"/>
      <c r="R208" s="344" t="s">
        <v>752</v>
      </c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6">
        <v>146</v>
      </c>
      <c r="B209" s="207">
        <v>43731</v>
      </c>
      <c r="C209" s="207"/>
      <c r="D209" s="155" t="s">
        <v>440</v>
      </c>
      <c r="E209" s="208" t="s">
        <v>624</v>
      </c>
      <c r="F209" s="208">
        <v>235</v>
      </c>
      <c r="G209" s="208"/>
      <c r="H209" s="208">
        <v>295</v>
      </c>
      <c r="I209" s="232">
        <v>296</v>
      </c>
      <c r="J209" s="141" t="s">
        <v>3148</v>
      </c>
      <c r="K209" s="128">
        <f t="shared" ref="K209" si="39">H209-F209</f>
        <v>60</v>
      </c>
      <c r="L209" s="129">
        <f t="shared" ref="L209" si="40">K209/F209</f>
        <v>0.25531914893617019</v>
      </c>
      <c r="M209" s="130" t="s">
        <v>600</v>
      </c>
      <c r="N209" s="362">
        <v>43844</v>
      </c>
      <c r="O209" s="57"/>
      <c r="P209" s="16"/>
      <c r="Q209" s="16"/>
      <c r="R209" s="17" t="s">
        <v>752</v>
      </c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6">
        <v>147</v>
      </c>
      <c r="B210" s="207">
        <v>43752</v>
      </c>
      <c r="C210" s="207"/>
      <c r="D210" s="155" t="s">
        <v>2978</v>
      </c>
      <c r="E210" s="208" t="s">
        <v>624</v>
      </c>
      <c r="F210" s="208">
        <v>277.5</v>
      </c>
      <c r="G210" s="208"/>
      <c r="H210" s="208">
        <v>333</v>
      </c>
      <c r="I210" s="232">
        <v>333</v>
      </c>
      <c r="J210" s="141" t="s">
        <v>3149</v>
      </c>
      <c r="K210" s="128">
        <f t="shared" ref="K210" si="41">H210-F210</f>
        <v>55.5</v>
      </c>
      <c r="L210" s="129">
        <f t="shared" ref="L210" si="42">K210/F210</f>
        <v>0.2</v>
      </c>
      <c r="M210" s="130" t="s">
        <v>600</v>
      </c>
      <c r="N210" s="362">
        <v>43846</v>
      </c>
      <c r="O210" s="57"/>
      <c r="P210" s="16"/>
      <c r="Q210" s="16"/>
      <c r="R210" s="17" t="s">
        <v>754</v>
      </c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6">
        <v>148</v>
      </c>
      <c r="B211" s="207">
        <v>43752</v>
      </c>
      <c r="C211" s="207"/>
      <c r="D211" s="155" t="s">
        <v>2977</v>
      </c>
      <c r="E211" s="208" t="s">
        <v>624</v>
      </c>
      <c r="F211" s="208">
        <v>930</v>
      </c>
      <c r="G211" s="208"/>
      <c r="H211" s="208">
        <v>1165</v>
      </c>
      <c r="I211" s="232">
        <v>1200</v>
      </c>
      <c r="J211" s="141" t="s">
        <v>3151</v>
      </c>
      <c r="K211" s="128">
        <f t="shared" ref="K211" si="43">H211-F211</f>
        <v>235</v>
      </c>
      <c r="L211" s="129">
        <f t="shared" ref="L211" si="44">K211/F211</f>
        <v>0.25268817204301075</v>
      </c>
      <c r="M211" s="130" t="s">
        <v>600</v>
      </c>
      <c r="N211" s="362">
        <v>43847</v>
      </c>
      <c r="O211" s="57"/>
      <c r="P211" s="16"/>
      <c r="Q211" s="16"/>
      <c r="R211" s="17" t="s">
        <v>754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71">
        <v>149</v>
      </c>
      <c r="B212" s="347">
        <v>43753</v>
      </c>
      <c r="C212" s="212"/>
      <c r="D212" s="373" t="s">
        <v>2976</v>
      </c>
      <c r="E212" s="350" t="s">
        <v>624</v>
      </c>
      <c r="F212" s="353">
        <v>111</v>
      </c>
      <c r="G212" s="350"/>
      <c r="H212" s="350"/>
      <c r="I212" s="356">
        <v>141</v>
      </c>
      <c r="J212" s="238" t="s">
        <v>602</v>
      </c>
      <c r="K212" s="238"/>
      <c r="L212" s="123"/>
      <c r="M212" s="361" t="s">
        <v>602</v>
      </c>
      <c r="N212" s="240"/>
      <c r="O212" s="16"/>
      <c r="P212" s="16"/>
      <c r="Q212" s="16"/>
      <c r="R212" s="344" t="s">
        <v>752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6">
        <v>150</v>
      </c>
      <c r="B213" s="207">
        <v>43753</v>
      </c>
      <c r="C213" s="207"/>
      <c r="D213" s="155" t="s">
        <v>2975</v>
      </c>
      <c r="E213" s="208" t="s">
        <v>624</v>
      </c>
      <c r="F213" s="209">
        <v>296</v>
      </c>
      <c r="G213" s="208"/>
      <c r="H213" s="208">
        <v>370</v>
      </c>
      <c r="I213" s="232">
        <v>370</v>
      </c>
      <c r="J213" s="141" t="s">
        <v>683</v>
      </c>
      <c r="K213" s="128">
        <f t="shared" ref="K213" si="45">H213-F213</f>
        <v>74</v>
      </c>
      <c r="L213" s="129">
        <f t="shared" ref="L213" si="46">K213/F213</f>
        <v>0.25</v>
      </c>
      <c r="M213" s="130" t="s">
        <v>600</v>
      </c>
      <c r="N213" s="362">
        <v>43853</v>
      </c>
      <c r="O213" s="57"/>
      <c r="P213" s="16"/>
      <c r="Q213" s="16"/>
      <c r="R213" s="17" t="s">
        <v>754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372">
        <v>151</v>
      </c>
      <c r="B214" s="211">
        <v>43754</v>
      </c>
      <c r="C214" s="211"/>
      <c r="D214" s="192" t="s">
        <v>2974</v>
      </c>
      <c r="E214" s="349" t="s">
        <v>624</v>
      </c>
      <c r="F214" s="352" t="s">
        <v>2940</v>
      </c>
      <c r="G214" s="349"/>
      <c r="H214" s="349"/>
      <c r="I214" s="355">
        <v>344</v>
      </c>
      <c r="J214" s="238" t="s">
        <v>602</v>
      </c>
      <c r="K214" s="241"/>
      <c r="L214" s="360"/>
      <c r="M214" s="343" t="s">
        <v>602</v>
      </c>
      <c r="N214" s="363"/>
      <c r="O214" s="16"/>
      <c r="P214" s="16"/>
      <c r="Q214" s="16"/>
      <c r="R214" s="344" t="s">
        <v>752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346">
        <v>152</v>
      </c>
      <c r="B215" s="212">
        <v>43832</v>
      </c>
      <c r="C215" s="212"/>
      <c r="D215" s="216" t="s">
        <v>2254</v>
      </c>
      <c r="E215" s="213" t="s">
        <v>624</v>
      </c>
      <c r="F215" s="214" t="s">
        <v>3136</v>
      </c>
      <c r="G215" s="213"/>
      <c r="H215" s="213"/>
      <c r="I215" s="237">
        <v>590</v>
      </c>
      <c r="J215" s="238" t="s">
        <v>602</v>
      </c>
      <c r="K215" s="238"/>
      <c r="L215" s="123"/>
      <c r="M215" s="343" t="s">
        <v>602</v>
      </c>
      <c r="N215" s="240"/>
      <c r="O215" s="16"/>
      <c r="P215" s="16"/>
      <c r="Q215" s="16"/>
      <c r="R215" s="344" t="s">
        <v>754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6">
        <v>153</v>
      </c>
      <c r="B216" s="207">
        <v>43966</v>
      </c>
      <c r="C216" s="207"/>
      <c r="D216" s="155" t="s">
        <v>65</v>
      </c>
      <c r="E216" s="208" t="s">
        <v>624</v>
      </c>
      <c r="F216" s="209">
        <v>67.5</v>
      </c>
      <c r="G216" s="208"/>
      <c r="H216" s="208">
        <v>86</v>
      </c>
      <c r="I216" s="232">
        <v>86</v>
      </c>
      <c r="J216" s="141" t="s">
        <v>3629</v>
      </c>
      <c r="K216" s="128">
        <f t="shared" ref="K216" si="47">H216-F216</f>
        <v>18.5</v>
      </c>
      <c r="L216" s="129">
        <f t="shared" ref="L216" si="48">K216/F216</f>
        <v>0.27407407407407408</v>
      </c>
      <c r="M216" s="130" t="s">
        <v>600</v>
      </c>
      <c r="N216" s="362">
        <v>44008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10">
        <v>154</v>
      </c>
      <c r="B217" s="3">
        <v>44035</v>
      </c>
      <c r="C217" s="212"/>
      <c r="D217" s="216" t="s">
        <v>495</v>
      </c>
      <c r="E217" s="213" t="s">
        <v>624</v>
      </c>
      <c r="F217" s="214" t="s">
        <v>3643</v>
      </c>
      <c r="G217" s="213"/>
      <c r="H217" s="213"/>
      <c r="I217" s="237">
        <v>296</v>
      </c>
      <c r="J217" s="238" t="s">
        <v>602</v>
      </c>
      <c r="K217" s="238"/>
      <c r="L217" s="123"/>
      <c r="M217" s="239"/>
      <c r="N217" s="240"/>
      <c r="O217" s="16"/>
      <c r="P217" s="16"/>
      <c r="Q217" s="16"/>
      <c r="R217" s="344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10"/>
      <c r="B218" s="212"/>
      <c r="C218" s="212"/>
      <c r="D218" s="216"/>
      <c r="E218" s="213"/>
      <c r="F218" s="214"/>
      <c r="G218" s="213"/>
      <c r="H218" s="213"/>
      <c r="I218" s="237"/>
      <c r="J218" s="238"/>
      <c r="K218" s="238"/>
      <c r="L218" s="123"/>
      <c r="M218" s="239"/>
      <c r="N218" s="240"/>
      <c r="O218" s="16"/>
      <c r="P218" s="16"/>
      <c r="Q218" s="16"/>
      <c r="R218" s="344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10"/>
      <c r="B219" s="212"/>
      <c r="C219" s="212"/>
      <c r="D219" s="216"/>
      <c r="E219" s="213"/>
      <c r="F219" s="214"/>
      <c r="G219" s="213"/>
      <c r="H219" s="213"/>
      <c r="I219" s="237"/>
      <c r="J219" s="238"/>
      <c r="K219" s="238"/>
      <c r="L219" s="123"/>
      <c r="M219" s="239"/>
      <c r="N219" s="240"/>
      <c r="O219" s="16"/>
      <c r="P219" s="16"/>
      <c r="Q219" s="16"/>
      <c r="R219" s="344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10"/>
      <c r="B220" s="212"/>
      <c r="C220" s="212"/>
      <c r="D220" s="216"/>
      <c r="E220" s="213"/>
      <c r="F220" s="214"/>
      <c r="G220" s="213"/>
      <c r="H220" s="213"/>
      <c r="I220" s="237"/>
      <c r="J220" s="238"/>
      <c r="K220" s="238"/>
      <c r="L220" s="123"/>
      <c r="M220" s="239"/>
      <c r="N220" s="240"/>
      <c r="O220" s="16"/>
      <c r="P220" s="16"/>
      <c r="Q220" s="16"/>
      <c r="R220" s="344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10"/>
      <c r="B221" s="212"/>
      <c r="C221" s="212"/>
      <c r="D221" s="216"/>
      <c r="E221" s="213"/>
      <c r="F221" s="214"/>
      <c r="G221" s="213"/>
      <c r="H221" s="213"/>
      <c r="I221" s="237"/>
      <c r="J221" s="238"/>
      <c r="K221" s="238"/>
      <c r="L221" s="123"/>
      <c r="M221" s="239"/>
      <c r="N221" s="240"/>
      <c r="O221" s="16"/>
      <c r="P221" s="16"/>
      <c r="Q221" s="16"/>
      <c r="R221" s="344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10"/>
      <c r="B222" s="212"/>
      <c r="C222" s="212"/>
      <c r="D222" s="216"/>
      <c r="E222" s="213"/>
      <c r="F222" s="214"/>
      <c r="G222" s="213"/>
      <c r="H222" s="213"/>
      <c r="I222" s="237"/>
      <c r="J222" s="238"/>
      <c r="K222" s="238"/>
      <c r="L222" s="123"/>
      <c r="M222" s="239"/>
      <c r="N222" s="240"/>
      <c r="O222" s="16"/>
      <c r="P222" s="16"/>
      <c r="Q222" s="16"/>
      <c r="R222" s="344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10"/>
      <c r="B223" s="212"/>
      <c r="C223" s="212"/>
      <c r="D223" s="216"/>
      <c r="E223" s="213"/>
      <c r="F223" s="214"/>
      <c r="G223" s="213"/>
      <c r="H223" s="213"/>
      <c r="I223" s="237"/>
      <c r="J223" s="238"/>
      <c r="K223" s="238"/>
      <c r="L223" s="123"/>
      <c r="M223" s="239"/>
      <c r="N223" s="240"/>
      <c r="O223" s="16"/>
      <c r="P223" s="16"/>
      <c r="Q223" s="16"/>
      <c r="R223" s="344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10"/>
      <c r="B224" s="212"/>
      <c r="C224" s="212"/>
      <c r="D224" s="216"/>
      <c r="E224" s="213"/>
      <c r="F224" s="214"/>
      <c r="G224" s="213"/>
      <c r="H224" s="213"/>
      <c r="I224" s="237"/>
      <c r="J224" s="238"/>
      <c r="K224" s="238"/>
      <c r="L224" s="123"/>
      <c r="M224" s="239"/>
      <c r="N224" s="240"/>
      <c r="O224" s="16"/>
      <c r="P224" s="16"/>
      <c r="Q224" s="16"/>
      <c r="R224" s="344"/>
      <c r="S224" s="16"/>
      <c r="T224" s="16"/>
      <c r="U224" s="16"/>
      <c r="V224" s="16"/>
      <c r="W224" s="16"/>
      <c r="X224" s="16"/>
      <c r="Y224" s="16"/>
      <c r="Z224" s="16"/>
    </row>
    <row r="225" spans="1:18">
      <c r="A225" s="210"/>
      <c r="B225" s="212"/>
      <c r="C225" s="212"/>
      <c r="D225" s="216"/>
      <c r="E225" s="213"/>
      <c r="F225" s="214"/>
      <c r="G225" s="213"/>
      <c r="H225" s="213"/>
      <c r="I225" s="237"/>
      <c r="J225" s="238"/>
      <c r="K225" s="238"/>
      <c r="L225" s="123"/>
      <c r="M225" s="239"/>
      <c r="N225" s="240"/>
      <c r="O225" s="16"/>
      <c r="P225" s="16"/>
      <c r="R225" s="344"/>
    </row>
    <row r="226" spans="1:18">
      <c r="A226" s="210"/>
      <c r="B226" s="212"/>
      <c r="C226" s="212"/>
      <c r="D226" s="216"/>
      <c r="E226" s="213"/>
      <c r="F226" s="214"/>
      <c r="G226" s="213"/>
      <c r="H226" s="213"/>
      <c r="I226" s="237"/>
      <c r="J226" s="238"/>
      <c r="K226" s="238"/>
      <c r="L226" s="123"/>
      <c r="M226" s="239"/>
      <c r="N226" s="240"/>
      <c r="O226" s="16"/>
      <c r="P226" s="16"/>
      <c r="R226" s="344"/>
    </row>
    <row r="227" spans="1:18">
      <c r="A227" s="210"/>
      <c r="B227" s="212"/>
      <c r="C227" s="212"/>
      <c r="D227" s="216"/>
      <c r="E227" s="213"/>
      <c r="F227" s="214"/>
      <c r="G227" s="213"/>
      <c r="H227" s="213"/>
      <c r="I227" s="237"/>
      <c r="J227" s="238"/>
      <c r="K227" s="238"/>
      <c r="L227" s="123"/>
      <c r="M227" s="239"/>
      <c r="N227" s="240"/>
      <c r="O227" s="16"/>
      <c r="P227" s="16"/>
      <c r="R227" s="344"/>
    </row>
    <row r="228" spans="1:18">
      <c r="A228" s="210"/>
      <c r="B228" s="212"/>
      <c r="C228" s="212"/>
      <c r="D228" s="216"/>
      <c r="E228" s="213"/>
      <c r="F228" s="214"/>
      <c r="G228" s="213"/>
      <c r="H228" s="213"/>
      <c r="I228" s="237"/>
      <c r="J228" s="238"/>
      <c r="K228" s="238"/>
      <c r="L228" s="123"/>
      <c r="M228" s="239"/>
      <c r="N228" s="240"/>
      <c r="O228" s="16"/>
      <c r="P228" s="16"/>
      <c r="R228" s="344"/>
    </row>
    <row r="229" spans="1:18">
      <c r="A229" s="210"/>
      <c r="B229" s="200" t="s">
        <v>2981</v>
      </c>
      <c r="O229" s="16"/>
      <c r="P229" s="16"/>
      <c r="R229" s="344"/>
    </row>
    <row r="230" spans="1:18">
      <c r="R230" s="242"/>
    </row>
    <row r="231" spans="1:18">
      <c r="R231" s="242"/>
    </row>
    <row r="232" spans="1:18">
      <c r="R232" s="242"/>
    </row>
    <row r="233" spans="1:18">
      <c r="R233" s="242"/>
    </row>
    <row r="234" spans="1:18">
      <c r="R234" s="242"/>
    </row>
    <row r="235" spans="1:18">
      <c r="R235" s="242"/>
    </row>
    <row r="236" spans="1:18">
      <c r="R236" s="242"/>
    </row>
    <row r="237" spans="1:18">
      <c r="R237" s="242"/>
    </row>
    <row r="238" spans="1:18">
      <c r="R238" s="242"/>
    </row>
    <row r="239" spans="1:18">
      <c r="R239" s="242"/>
    </row>
    <row r="240" spans="1:18">
      <c r="R240" s="242"/>
    </row>
    <row r="246" spans="1:1">
      <c r="A246" s="217"/>
    </row>
    <row r="247" spans="1:1">
      <c r="A247" s="217"/>
    </row>
    <row r="248" spans="1:1">
      <c r="A248" s="213"/>
    </row>
  </sheetData>
  <autoFilter ref="R1:R248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2020-08-04T01:47:24Z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