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F&amp;O)'!$R$1:$R$268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6" l="1"/>
  <c r="K41" i="6"/>
  <c r="L41" i="6"/>
  <c r="M41" i="6" s="1"/>
  <c r="K42" i="6"/>
  <c r="M42" i="6" s="1"/>
  <c r="L42" i="6"/>
  <c r="K43" i="6"/>
  <c r="M43" i="6" s="1"/>
  <c r="L43" i="6"/>
  <c r="K44" i="6"/>
  <c r="L44" i="6"/>
  <c r="M44" i="6"/>
  <c r="K54" i="6" l="1"/>
  <c r="M54" i="6" s="1"/>
  <c r="K58" i="6" l="1"/>
  <c r="M58" i="6" s="1"/>
  <c r="K56" i="6"/>
  <c r="M56" i="6" s="1"/>
  <c r="P15" i="6"/>
  <c r="L15" i="6"/>
  <c r="K15" i="6"/>
  <c r="K55" i="6"/>
  <c r="M55" i="6" s="1"/>
  <c r="M15" i="6" l="1"/>
  <c r="P17" i="6" l="1"/>
  <c r="P16" i="6" l="1"/>
  <c r="K255" i="6" l="1"/>
  <c r="L255" i="6" s="1"/>
  <c r="P13" i="6" l="1"/>
  <c r="P14" i="6"/>
  <c r="K259" i="6" l="1"/>
  <c r="L259" i="6" s="1"/>
  <c r="K254" i="6"/>
  <c r="L254" i="6" s="1"/>
  <c r="K253" i="6"/>
  <c r="L253" i="6" s="1"/>
  <c r="K251" i="6"/>
  <c r="L251" i="6" s="1"/>
  <c r="H249" i="6"/>
  <c r="K249" i="6" s="1"/>
  <c r="L249" i="6" s="1"/>
  <c r="K248" i="6"/>
  <c r="L248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F217" i="6"/>
  <c r="K217" i="6" s="1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F211" i="6"/>
  <c r="K211" i="6" s="1"/>
  <c r="L211" i="6" s="1"/>
  <c r="F210" i="6"/>
  <c r="K210" i="6" s="1"/>
  <c r="L210" i="6" s="1"/>
  <c r="K209" i="6"/>
  <c r="L209" i="6" s="1"/>
  <c r="F208" i="6"/>
  <c r="K208" i="6" s="1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2" i="6"/>
  <c r="L192" i="6" s="1"/>
  <c r="K190" i="6"/>
  <c r="L190" i="6" s="1"/>
  <c r="K189" i="6"/>
  <c r="L189" i="6" s="1"/>
  <c r="F188" i="6"/>
  <c r="K188" i="6" s="1"/>
  <c r="L188" i="6" s="1"/>
  <c r="K187" i="6"/>
  <c r="L187" i="6" s="1"/>
  <c r="K184" i="6"/>
  <c r="L184" i="6" s="1"/>
  <c r="K183" i="6"/>
  <c r="L183" i="6" s="1"/>
  <c r="K182" i="6"/>
  <c r="L182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2" i="6"/>
  <c r="L162" i="6" s="1"/>
  <c r="K160" i="6"/>
  <c r="L160" i="6" s="1"/>
  <c r="K158" i="6"/>
  <c r="L158" i="6" s="1"/>
  <c r="K156" i="6"/>
  <c r="L156" i="6" s="1"/>
  <c r="K155" i="6"/>
  <c r="L155" i="6" s="1"/>
  <c r="K154" i="6"/>
  <c r="L154" i="6" s="1"/>
  <c r="K152" i="6"/>
  <c r="L152" i="6" s="1"/>
  <c r="K151" i="6"/>
  <c r="L151" i="6" s="1"/>
  <c r="K150" i="6"/>
  <c r="L150" i="6" s="1"/>
  <c r="K149" i="6"/>
  <c r="K148" i="6"/>
  <c r="L148" i="6" s="1"/>
  <c r="K147" i="6"/>
  <c r="L147" i="6" s="1"/>
  <c r="K145" i="6"/>
  <c r="L145" i="6" s="1"/>
  <c r="K144" i="6"/>
  <c r="L144" i="6" s="1"/>
  <c r="K143" i="6"/>
  <c r="L143" i="6" s="1"/>
  <c r="K142" i="6"/>
  <c r="L142" i="6" s="1"/>
  <c r="K141" i="6"/>
  <c r="L141" i="6" s="1"/>
  <c r="F140" i="6"/>
  <c r="K140" i="6" s="1"/>
  <c r="L140" i="6" s="1"/>
  <c r="H139" i="6"/>
  <c r="K139" i="6" s="1"/>
  <c r="L139" i="6" s="1"/>
  <c r="K136" i="6"/>
  <c r="L136" i="6" s="1"/>
  <c r="K135" i="6"/>
  <c r="L135" i="6" s="1"/>
  <c r="K134" i="6"/>
  <c r="L134" i="6" s="1"/>
  <c r="K133" i="6"/>
  <c r="L133" i="6" s="1"/>
  <c r="K132" i="6"/>
  <c r="L132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H105" i="6"/>
  <c r="K105" i="6" s="1"/>
  <c r="L105" i="6" s="1"/>
  <c r="F104" i="6"/>
  <c r="K104" i="6" s="1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P12" i="6"/>
  <c r="P11" i="6"/>
  <c r="P10" i="6"/>
  <c r="M7" i="6"/>
  <c r="D7" i="5"/>
  <c r="K6" i="4"/>
  <c r="K6" i="3"/>
  <c r="L6" i="2"/>
</calcChain>
</file>

<file path=xl/sharedStrings.xml><?xml version="1.0" encoding="utf-8"?>
<sst xmlns="http://schemas.openxmlformats.org/spreadsheetml/2006/main" count="2823" uniqueCount="1078">
  <si>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</si>
  <si>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</si>
  <si>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</si>
  <si>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</si>
  <si>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</si>
  <si>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</si>
  <si>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</si>
  <si>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</si>
  <si>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</si>
  <si>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</si>
  <si>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</si>
  <si>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</si>
  <si>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</si>
  <si>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</si>
  <si>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</si>
  <si>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</si>
  <si>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</si>
  <si>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</si>
  <si>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</si>
  <si>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</si>
  <si>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</si>
  <si>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</si>
  <si>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</si>
  <si>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</si>
  <si>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</si>
  <si>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</si>
  <si>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</si>
  <si>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</si>
  <si>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</si>
  <si>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</si>
  <si>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</si>
  <si>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</si>
  <si>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</si>
  <si>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</si>
  <si>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</si>
  <si>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</si>
  <si>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</si>
  <si>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</si>
  <si>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</si>
  <si>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</si>
  <si>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</si>
  <si>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</si>
  <si>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</si>
  <si>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</si>
  <si>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</si>
  <si>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</si>
  <si>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</si>
  <si>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</si>
  <si>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</si>
  <si>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</si>
  <si>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</si>
  <si>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</si>
  <si>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</si>
  <si>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</si>
  <si>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</si>
  <si>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</si>
  <si>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</si>
  <si>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</si>
  <si>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</si>
  <si>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</si>
  <si>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</si>
  <si>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</si>
  <si>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</si>
  <si>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</si>
  <si>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</si>
  <si>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</si>
  <si>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</si>
  <si>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</si>
  <si>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</si>
  <si>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</si>
  <si>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</si>
  <si>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</si>
  <si>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</si>
  <si>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</si>
  <si>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</si>
  <si>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</si>
  <si>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</si>
  <si>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</si>
  <si>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</si>
  <si>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</si>
  <si>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</si>
  <si>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</si>
  <si>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</si>
  <si>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</si>
  <si>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</si>
  <si>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</si>
  <si>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</si>
  <si>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</si>
  <si>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</si>
  <si>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</si>
  <si>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</si>
  <si>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</si>
  <si>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</si>
  <si>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</si>
  <si>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</si>
  <si>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</si>
  <si>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</si>
  <si>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</si>
  <si>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</si>
  <si>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</si>
  <si>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</si>
  <si>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</si>
  <si>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</si>
  <si>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</si>
  <si>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</si>
  <si>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</si>
  <si>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</si>
  <si>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</si>
  <si>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</si>
  <si>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</si>
  <si>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</si>
  <si>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</si>
  <si>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</si>
  <si>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</si>
  <si>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</si>
  <si>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</si>
  <si>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</si>
  <si>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</si>
  <si>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</si>
  <si>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</si>
  <si>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</si>
  <si>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</si>
  <si>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</si>
  <si>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</si>
  <si>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</si>
  <si>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</si>
  <si>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</si>
  <si>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</si>
  <si>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</si>
  <si>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</si>
  <si>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</si>
  <si>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</si>
  <si>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</si>
  <si>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</si>
  <si>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</si>
  <si>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</si>
  <si>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</si>
  <si>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</si>
  <si>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</si>
  <si>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</si>
  <si>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</si>
  <si>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</si>
  <si>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</si>
  <si>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</si>
  <si>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</si>
  <si>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</si>
  <si>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</si>
  <si>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</si>
  <si>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</si>
  <si>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</si>
  <si>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</si>
  <si>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</si>
  <si>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</si>
  <si>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</si>
  <si>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</si>
  <si>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</si>
  <si>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</si>
  <si>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</si>
  <si>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</si>
  <si>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</si>
  <si>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</si>
  <si>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</si>
  <si>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</si>
  <si>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</si>
  <si>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</si>
  <si>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</si>
  <si>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</si>
  <si>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</si>
  <si>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</si>
  <si>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</si>
  <si>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</si>
  <si>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</si>
  <si>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</si>
  <si>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</si>
  <si>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</si>
  <si>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</si>
  <si>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</si>
  <si>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</si>
  <si>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</si>
  <si>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</si>
  <si>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</si>
  <si>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</si>
  <si>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</si>
  <si>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</si>
  <si>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</si>
  <si>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</si>
  <si>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</si>
  <si>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</si>
  <si>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</si>
  <si>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</si>
  <si>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</si>
  <si>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</si>
  <si>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</si>
  <si>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</si>
  <si>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</si>
  <si>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</si>
  <si>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</si>
  <si>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</si>
  <si>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</si>
  <si>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</si>
  <si>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</si>
  <si>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</si>
  <si>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</si>
  <si>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</si>
  <si>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</si>
  <si>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</si>
  <si>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</si>
  <si>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</si>
  <si>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</si>
  <si>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</si>
  <si>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</si>
  <si>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</si>
  <si>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</si>
  <si>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</si>
  <si>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</si>
  <si>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</si>
  <si>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</si>
  <si>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</si>
  <si>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</si>
  <si>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</si>
  <si>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</si>
  <si>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</si>
  <si>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</si>
  <si>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</si>
  <si>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</si>
  <si>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</si>
  <si>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</si>
  <si>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</si>
  <si>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</si>
  <si>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</si>
  <si>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</si>
  <si>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</si>
  <si>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</si>
  <si>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</si>
  <si>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</si>
  <si>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</si>
  <si>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</si>
  <si>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</si>
  <si>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</si>
  <si>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</si>
  <si>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</si>
  <si>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</si>
  <si>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</si>
  <si>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</si>
  <si>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</si>
  <si>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</si>
  <si>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</si>
  <si>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</si>
  <si>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</si>
  <si>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</si>
  <si>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</si>
  <si>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</si>
  <si>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</si>
  <si>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</si>
  <si>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</si>
  <si>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</si>
  <si>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</si>
  <si>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</si>
  <si>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</si>
  <si>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</si>
  <si>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</si>
  <si>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</si>
  <si>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</si>
  <si>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</si>
  <si>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</si>
  <si>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</si>
  <si>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</si>
  <si>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</si>
  <si>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</si>
  <si>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</si>
  <si>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</si>
  <si>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</si>
  <si>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</si>
  <si>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</si>
  <si>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</si>
  <si>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</si>
  <si>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</si>
  <si>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</si>
  <si>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</si>
  <si>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</si>
  <si>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</si>
  <si>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</si>
  <si>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</si>
  <si>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</si>
  <si>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</si>
  <si>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</si>
  <si>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</si>
  <si>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</si>
  <si>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</si>
  <si>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</si>
  <si>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</si>
  <si>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</si>
  <si>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</si>
  <si>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</si>
  <si>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</si>
  <si>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</si>
  <si>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</si>
  <si>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</si>
  <si>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</si>
  <si>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</si>
  <si>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</si>
  <si>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</si>
  <si>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</si>
  <si>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</si>
  <si>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</si>
  <si>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</si>
  <si>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</si>
  <si>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</si>
  <si>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</si>
  <si>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</si>
  <si>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</si>
  <si>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</si>
  <si>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</si>
  <si>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</si>
  <si>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</si>
  <si>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</si>
  <si>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</si>
  <si>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</si>
  <si>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</si>
  <si>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</si>
  <si>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</si>
  <si>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</si>
  <si>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</si>
  <si>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</si>
  <si>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</si>
  <si>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</si>
  <si>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</si>
  <si>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</si>
  <si>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</si>
  <si>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</si>
  <si>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</si>
  <si>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</si>
  <si>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</si>
  <si>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</si>
  <si>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</si>
  <si>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</si>
  <si>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</si>
  <si>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</si>
  <si>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</si>
  <si>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</si>
  <si>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</si>
  <si>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</si>
  <si>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</si>
  <si>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</si>
  <si>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</si>
  <si>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</si>
  <si>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</si>
  <si>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</si>
  <si>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</si>
  <si>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</si>
  <si>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</si>
  <si>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</si>
  <si>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</si>
  <si>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</si>
  <si>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</si>
  <si>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</si>
  <si>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</si>
  <si>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</si>
  <si>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</si>
  <si>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</si>
  <si>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</si>
  <si>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</si>
  <si>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</si>
  <si>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</si>
  <si>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</si>
  <si>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</si>
  <si>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</si>
  <si>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</si>
  <si>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</si>
  <si>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</si>
  <si>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</si>
  <si>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</si>
  <si>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</si>
  <si>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</si>
  <si>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</si>
  <si>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</si>
  <si>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</si>
  <si>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</si>
  <si>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</si>
  <si>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</si>
  <si>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</si>
  <si>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</si>
  <si>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</si>
  <si>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</si>
  <si>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</si>
  <si>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</si>
  <si>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</si>
  <si>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</si>
  <si>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</si>
  <si>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</si>
  <si>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</si>
  <si>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</si>
  <si>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</si>
  <si>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</si>
  <si>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</si>
  <si>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</si>
  <si>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</si>
  <si>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</si>
  <si>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</si>
  <si>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</si>
  <si>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</si>
  <si>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</si>
  <si>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</si>
  <si>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</si>
  <si>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</si>
  <si>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</si>
  <si>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</si>
  <si>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</si>
  <si>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</si>
  <si>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</si>
  <si>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</si>
  <si>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</si>
  <si>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</si>
  <si>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</si>
  <si>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</si>
  <si>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</si>
  <si>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</si>
  <si>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</si>
  <si>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</si>
  <si>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</si>
  <si>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</si>
  <si>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</si>
  <si>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</si>
  <si>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</si>
  <si>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</si>
  <si>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</si>
  <si>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</si>
  <si>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</si>
  <si>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</si>
  <si>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</si>
  <si>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</si>
  <si>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</si>
  <si>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</si>
  <si>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</si>
  <si>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</si>
  <si>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</si>
  <si>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</si>
  <si>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</si>
  <si>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</si>
  <si>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</si>
  <si>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</si>
  <si>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</si>
  <si>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</si>
  <si>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</si>
  <si>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</si>
  <si>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</si>
  <si>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</si>
  <si>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</si>
  <si>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</si>
  <si>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</si>
  <si>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</si>
  <si>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</si>
  <si>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</si>
  <si>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</si>
  <si>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</si>
  <si>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</si>
  <si>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</si>
  <si>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</si>
  <si>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</si>
  <si>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</si>
  <si>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</si>
  <si>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</si>
  <si>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</si>
  <si>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</si>
  <si>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</si>
  <si>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</si>
  <si>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</si>
  <si>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</si>
  <si>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</si>
  <si>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</si>
  <si>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</si>
  <si>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</si>
  <si>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</si>
  <si>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</si>
  <si>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</si>
  <si>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</si>
  <si>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</si>
  <si>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</si>
  <si>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</si>
  <si>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</si>
  <si>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</si>
  <si>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</si>
  <si>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</si>
  <si>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</si>
  <si>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</si>
  <si>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</si>
  <si>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</si>
  <si>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</si>
  <si>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</si>
  <si>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</si>
  <si>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</si>
  <si>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</si>
  <si>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</si>
  <si>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</si>
  <si>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</si>
  <si>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</si>
  <si>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</si>
  <si>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</si>
  <si>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</si>
  <si>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</si>
  <si>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</si>
  <si>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</si>
  <si>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</si>
  <si>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</si>
  <si>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</si>
  <si>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</si>
  <si>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</si>
  <si>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</si>
  <si>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</si>
  <si>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</si>
  <si>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</si>
  <si>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</si>
  <si>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</si>
  <si>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</si>
  <si>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</si>
  <si>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</si>
  <si>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</si>
  <si>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</si>
  <si>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</si>
  <si>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</si>
  <si>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</si>
  <si>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</si>
  <si>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</si>
  <si>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</si>
  <si>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</si>
  <si>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</si>
  <si>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</si>
  <si>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</si>
  <si>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</si>
  <si>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</si>
  <si>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</si>
  <si>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</si>
  <si>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</si>
  <si>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</si>
  <si>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</si>
  <si>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</si>
  <si>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</si>
  <si>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</si>
  <si>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</si>
  <si>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</si>
  <si>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</si>
  <si>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</si>
  <si>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</si>
  <si>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</si>
  <si>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</si>
  <si>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</si>
  <si>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</si>
  <si>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</si>
  <si>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</si>
  <si>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</si>
  <si>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</si>
  <si>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</si>
  <si>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</si>
  <si>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</si>
  <si>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</si>
  <si>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</si>
  <si>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</si>
  <si>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</si>
  <si>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</si>
  <si>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</si>
  <si>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</si>
  <si>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</si>
  <si>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</si>
  <si>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</si>
  <si>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</si>
  <si>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</si>
  <si>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</si>
  <si>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</si>
  <si>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</si>
  <si>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</si>
  <si>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</si>
  <si>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</si>
  <si>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</si>
  <si>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</si>
  <si>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</si>
  <si>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</si>
  <si>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</si>
  <si>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</si>
  <si>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</si>
  <si>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</si>
  <si>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GRAVITON RESEARCH CAPITAL LLP</t>
  </si>
  <si>
    <t>ATLAS EVENTS PRIVATE LIMITED</t>
  </si>
  <si>
    <t>Retail Research Technical Calls &amp; Fundamental Performance Report for the month of June-2023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</si>
  <si>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</si>
  <si>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</si>
  <si>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</si>
  <si>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</si>
  <si>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</si>
  <si>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</si>
  <si>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</si>
  <si>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</si>
  <si>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</si>
  <si>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</si>
  <si>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</si>
  <si>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</si>
  <si>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</si>
  <si>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</si>
  <si>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</si>
  <si>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562-574</t>
  </si>
  <si>
    <t>600-630</t>
  </si>
  <si>
    <t>Open</t>
  </si>
  <si>
    <t>H</t>
  </si>
  <si>
    <t>Successful</t>
  </si>
  <si>
    <t>1435-1495</t>
  </si>
  <si>
    <t>1600-1650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</si>
  <si>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</si>
  <si>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</si>
  <si>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</si>
  <si>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</si>
  <si>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</si>
  <si>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</si>
  <si>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</si>
  <si>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</si>
  <si>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</si>
  <si>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</si>
  <si>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</si>
  <si>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</si>
  <si>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</si>
  <si>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</si>
  <si>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</si>
  <si>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</si>
  <si>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</si>
  <si>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</si>
  <si>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>Sell</t>
  </si>
  <si>
    <t xml:space="preserve">Master Trade Medium Risk </t>
  </si>
  <si>
    <t xml:space="preserve">Profit/ Loss per lot </t>
  </si>
  <si>
    <t>Neutral</t>
  </si>
  <si>
    <t>Profit of Rs.21/-</t>
  </si>
  <si>
    <t>Profit of Rs.6/-</t>
  </si>
  <si>
    <t>Profit of Rs.47.5/-</t>
  </si>
  <si>
    <t>Profit of Rs.50/-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</si>
  <si>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</si>
  <si>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</si>
  <si>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</si>
  <si>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</si>
  <si>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</si>
  <si>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</si>
  <si>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</si>
  <si>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</si>
  <si>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</si>
  <si>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</si>
  <si>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</si>
  <si>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</si>
  <si>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</si>
  <si>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</si>
  <si>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</si>
  <si>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</si>
  <si>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</si>
  <si>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</si>
  <si>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</si>
  <si>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</si>
  <si>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</si>
  <si>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</si>
  <si>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</si>
  <si>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</si>
  <si>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</si>
  <si>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</si>
  <si>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</si>
  <si>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</si>
  <si>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</si>
  <si>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</si>
  <si>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</si>
  <si>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</si>
  <si>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</si>
  <si>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</si>
  <si>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</si>
  <si>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</si>
  <si>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</si>
  <si>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</si>
  <si>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</si>
  <si>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</si>
  <si>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</si>
  <si>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</si>
  <si>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</si>
  <si>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</si>
  <si>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</si>
  <si>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</si>
  <si>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</si>
  <si>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</si>
  <si>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</si>
  <si>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</si>
  <si>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</si>
  <si>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</si>
  <si>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</si>
  <si>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</si>
  <si>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</si>
  <si>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</si>
  <si>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</si>
  <si>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</si>
  <si>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</si>
  <si>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</si>
  <si>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</si>
  <si>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</si>
  <si>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</si>
  <si>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</si>
  <si>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</si>
  <si>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</si>
  <si>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</si>
  <si>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</si>
  <si>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</si>
  <si>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</si>
  <si>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</si>
  <si>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</si>
  <si>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</si>
  <si>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</si>
  <si>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</si>
  <si>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</si>
  <si>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</si>
  <si>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</si>
  <si>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</si>
  <si>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</si>
  <si>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</si>
  <si>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</si>
  <si>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</si>
  <si>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</si>
  <si>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</si>
  <si>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</si>
  <si>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</si>
  <si>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</si>
  <si>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</si>
  <si>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</si>
  <si>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</si>
  <si>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</si>
  <si>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</si>
  <si>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</si>
  <si>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</si>
  <si>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</si>
  <si>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</si>
  <si>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</si>
  <si>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</si>
  <si>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</si>
  <si>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</si>
  <si>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</si>
  <si>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</si>
  <si>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</si>
  <si>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</si>
  <si>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</si>
  <si>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</si>
  <si>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</si>
  <si>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</si>
  <si>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</si>
  <si>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</si>
  <si>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</si>
  <si>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</si>
  <si>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</si>
  <si>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</si>
  <si>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</si>
  <si>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</si>
  <si>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</si>
  <si>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</si>
  <si>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</si>
  <si>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</si>
  <si>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</si>
  <si>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</si>
  <si>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</si>
  <si>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</si>
  <si>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</si>
  <si>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</si>
  <si>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</si>
  <si>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</si>
  <si>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</si>
  <si>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</si>
  <si>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</si>
  <si>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</si>
  <si>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</si>
  <si>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</si>
  <si>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</si>
  <si>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</si>
  <si>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</si>
  <si>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</si>
  <si>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</si>
  <si>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</si>
  <si>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</si>
  <si>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</si>
  <si>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</si>
  <si>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</si>
  <si>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</si>
  <si>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</si>
  <si>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</si>
  <si>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</si>
  <si>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</si>
  <si>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</si>
  <si>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</si>
  <si>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</si>
  <si>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</si>
  <si>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</si>
  <si>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</si>
  <si>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</si>
  <si>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</si>
  <si>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</si>
  <si>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</si>
  <si>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</si>
  <si>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</si>
  <si>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</si>
  <si>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</si>
  <si>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</si>
  <si>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</si>
  <si>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</si>
  <si>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</si>
  <si>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</si>
  <si>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</si>
  <si>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</si>
  <si>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</si>
  <si>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</si>
  <si>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</si>
  <si>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</si>
  <si>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</si>
  <si>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</si>
  <si>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</si>
  <si>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</si>
  <si>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</si>
  <si>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</si>
  <si>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</si>
  <si>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</si>
  <si>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</si>
  <si>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</si>
  <si>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</si>
  <si>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</si>
  <si>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</si>
  <si>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</si>
  <si>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</si>
  <si>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</si>
  <si>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</si>
  <si>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</si>
  <si>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</si>
  <si>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</si>
  <si>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</si>
  <si>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</si>
  <si>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</si>
  <si>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</si>
  <si>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</si>
  <si>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</si>
  <si>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</si>
  <si>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</si>
  <si>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</si>
  <si>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</si>
  <si>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</si>
  <si>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</si>
  <si>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</si>
  <si>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</si>
  <si>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</si>
  <si>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</si>
  <si>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</si>
  <si>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</si>
  <si>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</si>
  <si>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</si>
  <si>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</si>
  <si>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</si>
  <si>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</si>
  <si>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</si>
  <si>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</si>
  <si>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</si>
  <si>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</si>
  <si>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</si>
  <si>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</si>
  <si>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</si>
  <si>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</si>
  <si>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</si>
  <si>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</si>
  <si>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</si>
  <si>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</si>
  <si>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1650-1700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</si>
  <si>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</si>
  <si>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</si>
  <si>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</si>
  <si>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</si>
  <si>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</si>
  <si>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</si>
  <si>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</si>
  <si>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</si>
  <si>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6650-6950</t>
  </si>
  <si>
    <t>7400-7600</t>
  </si>
  <si>
    <t>990-1030</t>
  </si>
  <si>
    <t>1150-1200</t>
  </si>
  <si>
    <t>280-350</t>
  </si>
  <si>
    <t>580-620</t>
  </si>
  <si>
    <t>110-115</t>
  </si>
  <si>
    <t>97-102</t>
  </si>
  <si>
    <t>4015-4215</t>
  </si>
  <si>
    <t>KPIL</t>
  </si>
  <si>
    <t>3000-3100</t>
  </si>
  <si>
    <t>3400-3600</t>
  </si>
  <si>
    <t>MINDA CORPORATION LIMITED</t>
  </si>
  <si>
    <t>CIEINDIA</t>
  </si>
  <si>
    <t>EARUM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</si>
  <si>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</si>
  <si>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</si>
  <si>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</si>
  <si>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</si>
  <si>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</si>
  <si>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</si>
  <si>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</si>
  <si>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</si>
  <si>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</si>
  <si>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</si>
  <si>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</si>
  <si>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</si>
  <si>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</si>
  <si>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</si>
  <si>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</si>
  <si>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</si>
  <si>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</si>
  <si>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</si>
  <si>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</si>
  <si>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AMARSEC</t>
  </si>
  <si>
    <t>620-660</t>
  </si>
  <si>
    <t>700-720</t>
  </si>
  <si>
    <t>COLPAL JULY FUT</t>
  </si>
  <si>
    <t>1682-1692</t>
  </si>
  <si>
    <t>1740-1760</t>
  </si>
  <si>
    <t>HINDUNILVR JULY FUT</t>
  </si>
  <si>
    <t>2730-2760</t>
  </si>
  <si>
    <t>SBIN JULY FUT</t>
  </si>
  <si>
    <t>580-585</t>
  </si>
  <si>
    <t>MULTIPLIER SHARE &amp; STOCK ADVISORS PRIVATE LIMITED</t>
  </si>
  <si>
    <t>JAINAM BROKING LIMITED</t>
  </si>
  <si>
    <t>HI GROWTH CORPORATE SERVICES PVT LTD</t>
  </si>
  <si>
    <t>TRU</t>
  </si>
  <si>
    <t>TruCap Finance Limited</t>
  </si>
  <si>
    <t>NIFTY 19500 CE 27-JUL</t>
  </si>
  <si>
    <t>FINNIFTY 20000 PE 04-JUL</t>
  </si>
  <si>
    <t>20-05</t>
  </si>
  <si>
    <t>120-130</t>
  </si>
  <si>
    <t>110-130</t>
  </si>
  <si>
    <t>TVSMOTOR 1360 CE JUL</t>
  </si>
  <si>
    <t>TVSMOTOR 1380 CE JUL</t>
  </si>
  <si>
    <t>23-25</t>
  </si>
  <si>
    <t>17-18</t>
  </si>
  <si>
    <t>69</t>
  </si>
  <si>
    <t>ADVIKCA</t>
  </si>
  <si>
    <t>SAROJ GUPTA</t>
  </si>
  <si>
    <t>DDIL</t>
  </si>
  <si>
    <t>ZENAB AIYUB YACOOBALI</t>
  </si>
  <si>
    <t>NIMIT JAYENDRA SHAH</t>
  </si>
  <si>
    <t>AJAY SALVI</t>
  </si>
  <si>
    <t>KPL</t>
  </si>
  <si>
    <t>AKNM SUPPLIERS PRIVATE LIMITED</t>
  </si>
  <si>
    <t>NEOINFRA</t>
  </si>
  <si>
    <t>RAJPACK</t>
  </si>
  <si>
    <t>DEEPAK JAIN</t>
  </si>
  <si>
    <t>SRUSTEELS</t>
  </si>
  <si>
    <t>SVJ</t>
  </si>
  <si>
    <t>SRESTHA FINVEST LIMITED</t>
  </si>
  <si>
    <t>SW CAPITAL PRIVATE LIMITED</t>
  </si>
  <si>
    <t>SETU SECURITIES PVT LTD</t>
  </si>
  <si>
    <t>HRTI PRIVATE LIMITED</t>
  </si>
  <si>
    <t>QE SECURITIES</t>
  </si>
  <si>
    <t>SOUTHBANK</t>
  </si>
  <si>
    <t>South Indian Bank Ltd.</t>
  </si>
  <si>
    <t>SHREEJI CAPITAL AND FINANCE LIMITED</t>
  </si>
  <si>
    <t>84.5</t>
  </si>
  <si>
    <t>Loss of Rs. 30.5/-</t>
  </si>
  <si>
    <t>Loss of Rs. 39/-</t>
  </si>
  <si>
    <t>572.5</t>
  </si>
  <si>
    <t>COALINDIA JULY FUT</t>
  </si>
  <si>
    <t>235-238</t>
  </si>
  <si>
    <t>NIFTY JULY FUT</t>
  </si>
  <si>
    <t>19200-19100</t>
  </si>
  <si>
    <t>BANKNIFTY 45000 PE 06-JUL</t>
  </si>
  <si>
    <t>Profit of Rs.2.5/-</t>
  </si>
  <si>
    <t>170</t>
  </si>
  <si>
    <t>1140-1180</t>
  </si>
  <si>
    <t>1300-1350</t>
  </si>
  <si>
    <t>TCS JULY FUT</t>
  </si>
  <si>
    <t>3285-3293</t>
  </si>
  <si>
    <t>NIFTY 19300 PE 06-JUL</t>
  </si>
  <si>
    <t>68-72</t>
  </si>
  <si>
    <t>368-371</t>
  </si>
  <si>
    <t>385-395</t>
  </si>
  <si>
    <t>UPL JULY FUT</t>
  </si>
  <si>
    <t>681-682</t>
  </si>
  <si>
    <t>695-705</t>
  </si>
  <si>
    <t>1030-1035</t>
  </si>
  <si>
    <t>1070-1100</t>
  </si>
  <si>
    <t>Profit of Rs.35/-</t>
  </si>
  <si>
    <t>SYNGENE JULY FUT</t>
  </si>
  <si>
    <t>762-763</t>
  </si>
  <si>
    <t>780-790</t>
  </si>
  <si>
    <t>160</t>
  </si>
  <si>
    <t>% Change in OI</t>
  </si>
  <si>
    <t>CHETAN DHANYAKUMAR MUTHA</t>
  </si>
  <si>
    <t>RAVI ASHOK KOTHARI</t>
  </si>
  <si>
    <t>SURAJ BABULAL BOTHRA</t>
  </si>
  <si>
    <t>BNP ENTERPRISES</t>
  </si>
  <si>
    <t>AMERISE</t>
  </si>
  <si>
    <t>SULEKHA RANI</t>
  </si>
  <si>
    <t>ASCENSIVE</t>
  </si>
  <si>
    <t>BEELINE BROKING LIMITED</t>
  </si>
  <si>
    <t>DARJEELING</t>
  </si>
  <si>
    <t>LAXSHMAN ANAND</t>
  </si>
  <si>
    <t>VIKASH LOHIA HUF</t>
  </si>
  <si>
    <t>SALONI LOHIA</t>
  </si>
  <si>
    <t>EDVENSWA</t>
  </si>
  <si>
    <t>SREERAMACHANDRA DURGAAPRASAD JONNAVITTULA</t>
  </si>
  <si>
    <t>GIANLIFE</t>
  </si>
  <si>
    <t>SHIELD MULTISTATE COOPERATIVE CREDIT SOCIETY LIMITED</t>
  </si>
  <si>
    <t>SUSHIL MADHUKAR CHAVAN</t>
  </si>
  <si>
    <t>INDXTRA</t>
  </si>
  <si>
    <t>KUSUMBEN BALDEVPRASAD JAIN</t>
  </si>
  <si>
    <t>BLUEPEAK CONSULTANCY LLP</t>
  </si>
  <si>
    <t>KANCHI MUKESH CHANDAN</t>
  </si>
  <si>
    <t>GOPAL GOYAL</t>
  </si>
  <si>
    <t>QUASAR</t>
  </si>
  <si>
    <t>NAYAN MAHENDRABHAI THAKKAR</t>
  </si>
  <si>
    <t>MANJULABEN BHAVSONGA THAKOR</t>
  </si>
  <si>
    <t>PRAMOD KUMAR</t>
  </si>
  <si>
    <t>RATNABHUMI</t>
  </si>
  <si>
    <t>SWAY FINANCIAL SERVICES</t>
  </si>
  <si>
    <t>SHALPRO</t>
  </si>
  <si>
    <t>STURDY</t>
  </si>
  <si>
    <t>JAGANNADA KANDURI</t>
  </si>
  <si>
    <t>SWORDEDGE</t>
  </si>
  <si>
    <t>SYMBIOX</t>
  </si>
  <si>
    <t>SUNAYANA INVESTMENT COMPANY LIMITED</t>
  </si>
  <si>
    <t>VAL</t>
  </si>
  <si>
    <t>KAUSHIK MAHESH WAGHELA</t>
  </si>
  <si>
    <t>FORAUMSAVLA</t>
  </si>
  <si>
    <t>ADFFOODS</t>
  </si>
  <si>
    <t>ADF Foods Limited</t>
  </si>
  <si>
    <t>AUTHUM INVESTMENT &amp; INFRASTRUCTURE LIMITED</t>
  </si>
  <si>
    <t>AHL</t>
  </si>
  <si>
    <t>Abans Holdings Limited</t>
  </si>
  <si>
    <t>TOPGAIN FINANCE PRIVATE LIMITED</t>
  </si>
  <si>
    <t>CITADEL SECURITIES INDIA MARKETS PRIVATE LIMITED</t>
  </si>
  <si>
    <t>SAHASTRAA ADVISORS PRIVATE LIMITED</t>
  </si>
  <si>
    <t>SATHISH SRINIVAS NAYAK</t>
  </si>
  <si>
    <t>ATALREAL</t>
  </si>
  <si>
    <t>Atal Realtech Limited</t>
  </si>
  <si>
    <t>OPTUME INVESTMENTS</t>
  </si>
  <si>
    <t>BAIDFIN</t>
  </si>
  <si>
    <t>Baid Finserv Limited</t>
  </si>
  <si>
    <t>BSE Limited</t>
  </si>
  <si>
    <t>DKEGL</t>
  </si>
  <si>
    <t>D K Enterprises Global L</t>
  </si>
  <si>
    <t>BHUPENDRA SHAH</t>
  </si>
  <si>
    <t>GNA Axles Limited</t>
  </si>
  <si>
    <t>KAMOPAINTS</t>
  </si>
  <si>
    <t>Kamdhenu Ventures Limited</t>
  </si>
  <si>
    <t>HEMALI PATHIK THAKKAR</t>
  </si>
  <si>
    <t>SAUMIK KETAN DOSHI</t>
  </si>
  <si>
    <t>KDL</t>
  </si>
  <si>
    <t>Kore Digital Limited</t>
  </si>
  <si>
    <t>ANKUR BANSAL</t>
  </si>
  <si>
    <t>SHETTY LEENA SACHIN</t>
  </si>
  <si>
    <t>PIGL</t>
  </si>
  <si>
    <t>Power Instrument (G) Ltd</t>
  </si>
  <si>
    <t>GUPTA RAMESH SUMIT KUMAR</t>
  </si>
  <si>
    <t>PRITI</t>
  </si>
  <si>
    <t>Priti International Ltd</t>
  </si>
  <si>
    <t>REXPIPES</t>
  </si>
  <si>
    <t>Rex Pipes And Cables Ltd</t>
  </si>
  <si>
    <t>MUKESH KUMAR</t>
  </si>
  <si>
    <t>RPOWER</t>
  </si>
  <si>
    <t>Reliance Power Limited</t>
  </si>
  <si>
    <t>SAHANA</t>
  </si>
  <si>
    <t>Sahana System Limited</t>
  </si>
  <si>
    <t>AJAY  SALVI</t>
  </si>
  <si>
    <t>MANSI SHARE AND STOCK ADVISORS PVT LTD</t>
  </si>
  <si>
    <t>JUMP TRADING FINANCIAL INDIA PRIVATE LIMITED</t>
  </si>
  <si>
    <t>STARTECK</t>
  </si>
  <si>
    <t>Starteck Finance Limited</t>
  </si>
  <si>
    <t>KANKESHWARI SECURITIES PVT LTD</t>
  </si>
  <si>
    <t>TFL</t>
  </si>
  <si>
    <t>Transwarranty Finance Lim</t>
  </si>
  <si>
    <t>MITTAL RIMPY</t>
  </si>
  <si>
    <t>BHAVESH KIRTI MATHURIA</t>
  </si>
  <si>
    <t>CRAYONS</t>
  </si>
  <si>
    <t>Crayons Advertising Ltd</t>
  </si>
  <si>
    <t>VIKASA GLOBAL FUND PCC - EUBILIA CAPITAL PARTNERS FUND I</t>
  </si>
  <si>
    <t>EPITOME TRADING AND INVESTMENTS</t>
  </si>
  <si>
    <t>BANWARILALPILANIA</t>
  </si>
  <si>
    <t>SRPL</t>
  </si>
  <si>
    <t>Shree Ram Proteins Ltd.</t>
  </si>
  <si>
    <t>L7 HITECH PRIVATE LIMITED</t>
  </si>
  <si>
    <t>TIRUPATI</t>
  </si>
  <si>
    <t>Shree Tirupati Balajee</t>
  </si>
  <si>
    <t>ANANT  AGARWAL</t>
  </si>
  <si>
    <t>Profit of Rs.5/-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</si>
</sst>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1" fillId="0" borderId="0" applyFont="0" applyFill="0" applyBorder="0" applyAlignment="0" applyProtection="0"/>
  </cellStyleXfs>
  <cellXfs count="34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16" fontId="37" fillId="0" borderId="2" xfId="0" applyNumberFormat="1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center" vertical="center"/>
    </xf>
    <xf numFmtId="43" fontId="37" fillId="2" borderId="2" xfId="0" applyNumberFormat="1" applyFont="1" applyFill="1" applyBorder="1" applyAlignment="1">
      <alignment horizontal="center" vertical="center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left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43" fontId="39" fillId="2" borderId="2" xfId="0" applyNumberFormat="1" applyFont="1" applyFill="1" applyBorder="1" applyAlignment="1">
      <alignment horizontal="center" vertical="top"/>
    </xf>
    <xf numFmtId="0" fontId="39" fillId="2" borderId="2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0" fontId="39" fillId="2" borderId="2" xfId="0" applyFont="1" applyFill="1" applyBorder="1" applyAlignment="1">
      <alignment horizontal="left"/>
    </xf>
    <xf numFmtId="43" fontId="36" fillId="2" borderId="2" xfId="0" applyNumberFormat="1" applyFont="1" applyFill="1" applyBorder="1" applyAlignment="1">
      <alignment horizontal="center" vertical="center"/>
    </xf>
    <xf numFmtId="15" fontId="36" fillId="12" borderId="2" xfId="0" applyNumberFormat="1" applyFont="1" applyFill="1" applyBorder="1" applyAlignment="1">
      <alignment horizontal="center" vertical="center"/>
    </xf>
    <xf numFmtId="43" fontId="36" fillId="2" borderId="2" xfId="0" applyNumberFormat="1" applyFont="1" applyFill="1" applyBorder="1" applyAlignment="1">
      <alignment horizontal="center" vertical="top"/>
    </xf>
    <xf numFmtId="0" fontId="37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7" fillId="12" borderId="31" xfId="0" applyNumberFormat="1" applyFont="1" applyFill="1" applyBorder="1" applyAlignment="1">
      <alignment horizontal="center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2" borderId="2" xfId="0" applyFont="1" applyFill="1" applyBorder="1"/>
    <xf numFmtId="0" fontId="36" fillId="12" borderId="2" xfId="0" applyFont="1" applyFill="1" applyBorder="1" applyAlignment="1">
      <alignment horizontal="center" vertical="top"/>
    </xf>
    <xf numFmtId="2" fontId="36" fillId="11" borderId="2" xfId="0" applyNumberFormat="1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2" fontId="36" fillId="12" borderId="7" xfId="0" applyNumberFormat="1" applyFont="1" applyFill="1" applyBorder="1" applyAlignment="1">
      <alignment horizontal="center" vertical="center"/>
    </xf>
    <xf numFmtId="166" fontId="36" fillId="12" borderId="7" xfId="0" applyNumberFormat="1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49" fontId="36" fillId="11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165" fontId="36" fillId="12" borderId="31" xfId="0" applyNumberFormat="1" applyFont="1" applyFill="1" applyBorder="1" applyAlignment="1">
      <alignment horizontal="center" vertical="center"/>
    </xf>
    <xf numFmtId="16" fontId="37" fillId="11" borderId="3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1" fillId="0" borderId="31" xfId="1" applyFont="1" applyBorder="1"/>
    <xf numFmtId="165" fontId="36" fillId="0" borderId="27" xfId="0" applyNumberFormat="1" applyFont="1" applyBorder="1" applyAlignment="1">
      <alignment horizontal="center" vertical="center"/>
    </xf>
    <xf numFmtId="0" fontId="14" fillId="0" borderId="0" xfId="0" applyFont="1"/>
    <xf numFmtId="0" fontId="1" fillId="0" borderId="1" xfId="0" applyFont="1" applyBorder="1"/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6" fillId="0" borderId="32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165" fontId="36" fillId="0" borderId="32" xfId="0" applyNumberFormat="1" applyFont="1" applyBorder="1" applyAlignment="1">
      <alignment horizontal="center" vertical="center"/>
    </xf>
    <xf numFmtId="165" fontId="36" fillId="0" borderId="34" xfId="0" applyNumberFormat="1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6" fillId="14" borderId="31" xfId="0" applyFont="1" applyFill="1" applyBorder="1" applyAlignment="1">
      <alignment horizontal="center" vertical="center"/>
    </xf>
    <xf numFmtId="165" fontId="36" fillId="14" borderId="31" xfId="0" applyNumberFormat="1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left" vertical="center"/>
    </xf>
    <xf numFmtId="49" fontId="37" fillId="14" borderId="31" xfId="0" applyNumberFormat="1" applyFont="1" applyFill="1" applyBorder="1" applyAlignment="1">
      <alignment horizontal="center" vertical="center"/>
    </xf>
    <xf numFmtId="0" fontId="37" fillId="14" borderId="7" xfId="0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2" fontId="36" fillId="14" borderId="7" xfId="0" applyNumberFormat="1" applyFont="1" applyFill="1" applyBorder="1" applyAlignment="1">
      <alignment horizontal="center" vertical="center"/>
    </xf>
    <xf numFmtId="166" fontId="36" fillId="14" borderId="7" xfId="0" applyNumberFormat="1" applyFont="1" applyFill="1" applyBorder="1" applyAlignment="1">
      <alignment horizontal="center" vertical="center"/>
    </xf>
    <xf numFmtId="165" fontId="36" fillId="14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204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C19" sqref="C19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45111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6"/>
  <sheetViews>
    <sheetView zoomScale="85" zoomScaleNormal="85" workbookViewId="0">
      <pane ySplit="10" topLeftCell="A11" activePane="bottomLeft" state="frozen"/>
      <selection pane="bottomLeft" activeCell="E15" sqref="E15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45111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3" t="s">
        <v>16</v>
      </c>
      <c r="B9" s="325" t="s">
        <v>17</v>
      </c>
      <c r="C9" s="325" t="s">
        <v>18</v>
      </c>
      <c r="D9" s="325" t="s">
        <v>19</v>
      </c>
      <c r="E9" s="26" t="s">
        <v>20</v>
      </c>
      <c r="F9" s="26" t="s">
        <v>21</v>
      </c>
      <c r="G9" s="320" t="s">
        <v>22</v>
      </c>
      <c r="H9" s="321"/>
      <c r="I9" s="322"/>
      <c r="J9" s="320" t="s">
        <v>23</v>
      </c>
      <c r="K9" s="321"/>
      <c r="L9" s="322"/>
      <c r="M9" s="26"/>
      <c r="N9" s="27"/>
      <c r="O9" s="27"/>
      <c r="P9" s="27"/>
    </row>
    <row r="10" spans="1:16" ht="38.25">
      <c r="A10" s="324"/>
      <c r="B10" s="326"/>
      <c r="C10" s="326"/>
      <c r="D10" s="326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979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45134</v>
      </c>
      <c r="E11" s="35">
        <v>19404.95</v>
      </c>
      <c r="F11" s="35">
        <v>19375.800000000003</v>
      </c>
      <c r="G11" s="36">
        <v>19331.700000000004</v>
      </c>
      <c r="H11" s="36">
        <v>19258.45</v>
      </c>
      <c r="I11" s="36">
        <v>19214.350000000002</v>
      </c>
      <c r="J11" s="36">
        <v>19449.050000000007</v>
      </c>
      <c r="K11" s="36">
        <v>19493.150000000005</v>
      </c>
      <c r="L11" s="36">
        <v>19566.400000000009</v>
      </c>
      <c r="M11" s="37">
        <v>19419.900000000001</v>
      </c>
      <c r="N11" s="37">
        <v>19302.55</v>
      </c>
      <c r="O11" s="313">
        <v>11423600</v>
      </c>
      <c r="P11" s="315">
        <v>3.6878364027484047E-2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45134</v>
      </c>
      <c r="E12" s="38">
        <v>45274.1</v>
      </c>
      <c r="F12" s="38">
        <v>45208.450000000004</v>
      </c>
      <c r="G12" s="39">
        <v>44971.900000000009</v>
      </c>
      <c r="H12" s="39">
        <v>44669.700000000004</v>
      </c>
      <c r="I12" s="39">
        <v>44433.150000000009</v>
      </c>
      <c r="J12" s="39">
        <v>45510.650000000009</v>
      </c>
      <c r="K12" s="39">
        <v>45747.200000000012</v>
      </c>
      <c r="L12" s="39">
        <v>46049.400000000009</v>
      </c>
      <c r="M12" s="31">
        <v>45445</v>
      </c>
      <c r="N12" s="31">
        <v>44906.25</v>
      </c>
      <c r="O12" s="314">
        <v>2921580</v>
      </c>
      <c r="P12" s="315">
        <v>5.682040151926207E-2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45132</v>
      </c>
      <c r="E13" s="38">
        <v>20296.5</v>
      </c>
      <c r="F13" s="38">
        <v>20280.316666666666</v>
      </c>
      <c r="G13" s="39">
        <v>20146.183333333331</v>
      </c>
      <c r="H13" s="39">
        <v>19995.866666666665</v>
      </c>
      <c r="I13" s="39">
        <v>19861.73333333333</v>
      </c>
      <c r="J13" s="39">
        <v>20430.633333333331</v>
      </c>
      <c r="K13" s="39">
        <v>20564.766666666663</v>
      </c>
      <c r="L13" s="39">
        <v>20715.083333333332</v>
      </c>
      <c r="M13" s="31">
        <v>20414.45</v>
      </c>
      <c r="N13" s="31">
        <v>20130</v>
      </c>
      <c r="O13" s="314">
        <v>75360</v>
      </c>
      <c r="P13" s="316">
        <v>0.13289236319903788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45133</v>
      </c>
      <c r="E14" s="38">
        <v>8239.65</v>
      </c>
      <c r="F14" s="38">
        <v>8254.75</v>
      </c>
      <c r="G14" s="39">
        <v>8214.5499999999993</v>
      </c>
      <c r="H14" s="39">
        <v>8189.4499999999989</v>
      </c>
      <c r="I14" s="39">
        <v>8149.2499999999982</v>
      </c>
      <c r="J14" s="39">
        <v>8279.85</v>
      </c>
      <c r="K14" s="39">
        <v>8320.0500000000011</v>
      </c>
      <c r="L14" s="39">
        <v>8345.1500000000015</v>
      </c>
      <c r="M14" s="31">
        <v>8294.9500000000007</v>
      </c>
      <c r="N14" s="31">
        <v>8229.65</v>
      </c>
      <c r="O14" s="314">
        <v>5175</v>
      </c>
      <c r="P14" s="316">
        <v>1.4705882352941176E-2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45134</v>
      </c>
      <c r="E15" s="38">
        <v>507.45</v>
      </c>
      <c r="F15" s="38">
        <v>508.55</v>
      </c>
      <c r="G15" s="39">
        <v>505.25</v>
      </c>
      <c r="H15" s="39">
        <v>503.05</v>
      </c>
      <c r="I15" s="39">
        <v>499.75</v>
      </c>
      <c r="J15" s="39">
        <v>510.75</v>
      </c>
      <c r="K15" s="39">
        <v>514.05000000000007</v>
      </c>
      <c r="L15" s="39">
        <v>516.25</v>
      </c>
      <c r="M15" s="31">
        <v>511.85</v>
      </c>
      <c r="N15" s="31">
        <v>506.35</v>
      </c>
      <c r="O15" s="314">
        <v>8257000</v>
      </c>
      <c r="P15" s="315">
        <v>3.6400150621312917E-2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45134</v>
      </c>
      <c r="E16" s="38">
        <v>4430.25</v>
      </c>
      <c r="F16" s="38">
        <v>4445.0166666666664</v>
      </c>
      <c r="G16" s="39">
        <v>4395.2833333333328</v>
      </c>
      <c r="H16" s="39">
        <v>4360.3166666666666</v>
      </c>
      <c r="I16" s="39">
        <v>4310.583333333333</v>
      </c>
      <c r="J16" s="39">
        <v>4479.9833333333327</v>
      </c>
      <c r="K16" s="39">
        <v>4529.7166666666662</v>
      </c>
      <c r="L16" s="39">
        <v>4564.6833333333325</v>
      </c>
      <c r="M16" s="31">
        <v>4494.75</v>
      </c>
      <c r="N16" s="31">
        <v>4410.05</v>
      </c>
      <c r="O16" s="314">
        <v>1297500</v>
      </c>
      <c r="P16" s="315">
        <v>-9.1638029782359683E-3</v>
      </c>
    </row>
    <row r="17" spans="1:17" ht="12.75" customHeight="1">
      <c r="A17" s="31">
        <v>7</v>
      </c>
      <c r="B17" s="32" t="s">
        <v>43</v>
      </c>
      <c r="C17" s="33" t="s">
        <v>44</v>
      </c>
      <c r="D17" s="34">
        <v>45134</v>
      </c>
      <c r="E17" s="38">
        <v>23046.3</v>
      </c>
      <c r="F17" s="38">
        <v>23091.583333333332</v>
      </c>
      <c r="G17" s="39">
        <v>22920.966666666664</v>
      </c>
      <c r="H17" s="39">
        <v>22795.633333333331</v>
      </c>
      <c r="I17" s="39">
        <v>22625.016666666663</v>
      </c>
      <c r="J17" s="39">
        <v>23216.916666666664</v>
      </c>
      <c r="K17" s="39">
        <v>23387.533333333333</v>
      </c>
      <c r="L17" s="39">
        <v>23512.866666666665</v>
      </c>
      <c r="M17" s="31">
        <v>23262.2</v>
      </c>
      <c r="N17" s="31">
        <v>22966.25</v>
      </c>
      <c r="O17" s="314">
        <v>58120</v>
      </c>
      <c r="P17" s="315">
        <v>1.2543554006968641E-2</v>
      </c>
    </row>
    <row r="18" spans="1:17" ht="12.75" customHeight="1">
      <c r="A18" s="31">
        <v>8</v>
      </c>
      <c r="B18" s="32" t="s">
        <v>45</v>
      </c>
      <c r="C18" s="33" t="s">
        <v>46</v>
      </c>
      <c r="D18" s="34">
        <v>45134</v>
      </c>
      <c r="E18" s="38">
        <v>195.95</v>
      </c>
      <c r="F18" s="38">
        <v>196.75</v>
      </c>
      <c r="G18" s="39">
        <v>193.65</v>
      </c>
      <c r="H18" s="39">
        <v>191.35</v>
      </c>
      <c r="I18" s="39">
        <v>188.25</v>
      </c>
      <c r="J18" s="39">
        <v>199.05</v>
      </c>
      <c r="K18" s="39">
        <v>202.15000000000003</v>
      </c>
      <c r="L18" s="39">
        <v>204.45000000000002</v>
      </c>
      <c r="M18" s="31">
        <v>199.85</v>
      </c>
      <c r="N18" s="31">
        <v>194.45</v>
      </c>
      <c r="O18" s="314">
        <v>27259200</v>
      </c>
      <c r="P18" s="315">
        <v>-3.2394096223883458E-2</v>
      </c>
      <c r="Q18">
        <v>100</v>
      </c>
    </row>
    <row r="19" spans="1:17" ht="12.75" customHeight="1">
      <c r="A19" s="31">
        <v>9</v>
      </c>
      <c r="B19" s="32" t="s">
        <v>47</v>
      </c>
      <c r="C19" s="33" t="s">
        <v>48</v>
      </c>
      <c r="D19" s="34">
        <v>45134</v>
      </c>
      <c r="E19" s="38">
        <v>213.5</v>
      </c>
      <c r="F19" s="38">
        <v>214.6</v>
      </c>
      <c r="G19" s="39">
        <v>211.79999999999998</v>
      </c>
      <c r="H19" s="39">
        <v>210.1</v>
      </c>
      <c r="I19" s="39">
        <v>207.29999999999998</v>
      </c>
      <c r="J19" s="39">
        <v>216.29999999999998</v>
      </c>
      <c r="K19" s="39">
        <v>219.1</v>
      </c>
      <c r="L19" s="39">
        <v>220.79999999999998</v>
      </c>
      <c r="M19" s="31">
        <v>217.4</v>
      </c>
      <c r="N19" s="31">
        <v>212.9</v>
      </c>
      <c r="O19" s="314">
        <v>27484600</v>
      </c>
      <c r="P19" s="315">
        <v>1.5173341016037645E-2</v>
      </c>
    </row>
    <row r="20" spans="1:17" ht="12.75" customHeight="1">
      <c r="A20" s="31">
        <v>10</v>
      </c>
      <c r="B20" s="32" t="s">
        <v>49</v>
      </c>
      <c r="C20" s="33" t="s">
        <v>50</v>
      </c>
      <c r="D20" s="34">
        <v>45134</v>
      </c>
      <c r="E20" s="38">
        <v>1827</v>
      </c>
      <c r="F20" s="38">
        <v>1821.8</v>
      </c>
      <c r="G20" s="39">
        <v>1806.25</v>
      </c>
      <c r="H20" s="39">
        <v>1785.5</v>
      </c>
      <c r="I20" s="39">
        <v>1769.95</v>
      </c>
      <c r="J20" s="39">
        <v>1842.55</v>
      </c>
      <c r="K20" s="39">
        <v>1858.0999999999997</v>
      </c>
      <c r="L20" s="39">
        <v>1878.85</v>
      </c>
      <c r="M20" s="31">
        <v>1837.35</v>
      </c>
      <c r="N20" s="31">
        <v>1801.05</v>
      </c>
      <c r="O20" s="314">
        <v>4743900</v>
      </c>
      <c r="P20" s="315">
        <v>2.0720371804802479E-2</v>
      </c>
    </row>
    <row r="21" spans="1:17" ht="12.75" customHeight="1">
      <c r="A21" s="31">
        <v>11</v>
      </c>
      <c r="B21" s="32" t="s">
        <v>45</v>
      </c>
      <c r="C21" s="33" t="s">
        <v>51</v>
      </c>
      <c r="D21" s="34">
        <v>45134</v>
      </c>
      <c r="E21" s="38">
        <v>2397.65</v>
      </c>
      <c r="F21" s="38">
        <v>2403.2166666666667</v>
      </c>
      <c r="G21" s="39">
        <v>2376.4333333333334</v>
      </c>
      <c r="H21" s="39">
        <v>2355.2166666666667</v>
      </c>
      <c r="I21" s="39">
        <v>2328.4333333333334</v>
      </c>
      <c r="J21" s="39">
        <v>2424.4333333333334</v>
      </c>
      <c r="K21" s="39">
        <v>2451.2166666666672</v>
      </c>
      <c r="L21" s="39">
        <v>2472.4333333333334</v>
      </c>
      <c r="M21" s="31">
        <v>2430</v>
      </c>
      <c r="N21" s="31">
        <v>2382</v>
      </c>
      <c r="O21" s="314">
        <v>11909700</v>
      </c>
      <c r="P21" s="315">
        <v>-2.4810238522194109E-2</v>
      </c>
    </row>
    <row r="22" spans="1:17" ht="12.75" customHeight="1">
      <c r="A22" s="31">
        <v>12</v>
      </c>
      <c r="B22" s="32" t="s">
        <v>45</v>
      </c>
      <c r="C22" s="33" t="s">
        <v>52</v>
      </c>
      <c r="D22" s="34">
        <v>45134</v>
      </c>
      <c r="E22" s="38">
        <v>741.45</v>
      </c>
      <c r="F22" s="38">
        <v>742.5</v>
      </c>
      <c r="G22" s="39">
        <v>734.25</v>
      </c>
      <c r="H22" s="39">
        <v>727.05</v>
      </c>
      <c r="I22" s="39">
        <v>718.8</v>
      </c>
      <c r="J22" s="39">
        <v>749.7</v>
      </c>
      <c r="K22" s="39">
        <v>757.95</v>
      </c>
      <c r="L22" s="39">
        <v>765.15000000000009</v>
      </c>
      <c r="M22" s="31">
        <v>750.75</v>
      </c>
      <c r="N22" s="31">
        <v>735.3</v>
      </c>
      <c r="O22" s="314">
        <v>28607200</v>
      </c>
      <c r="P22" s="315">
        <v>1.7036405005688281E-2</v>
      </c>
    </row>
    <row r="23" spans="1:17" ht="12.75" customHeight="1">
      <c r="A23" s="31">
        <v>13</v>
      </c>
      <c r="B23" s="32" t="s">
        <v>43</v>
      </c>
      <c r="C23" s="33" t="s">
        <v>53</v>
      </c>
      <c r="D23" s="34">
        <v>45134</v>
      </c>
      <c r="E23" s="38">
        <v>3508.45</v>
      </c>
      <c r="F23" s="38">
        <v>3502.1</v>
      </c>
      <c r="G23" s="39">
        <v>3466.35</v>
      </c>
      <c r="H23" s="39">
        <v>3424.25</v>
      </c>
      <c r="I23" s="39">
        <v>3388.5</v>
      </c>
      <c r="J23" s="39">
        <v>3544.2</v>
      </c>
      <c r="K23" s="39">
        <v>3579.95</v>
      </c>
      <c r="L23" s="39">
        <v>3622.0499999999997</v>
      </c>
      <c r="M23" s="31">
        <v>3537.85</v>
      </c>
      <c r="N23" s="31">
        <v>3460</v>
      </c>
      <c r="O23" s="314">
        <v>823200</v>
      </c>
      <c r="P23" s="315">
        <v>-4.8543689320388349E-2</v>
      </c>
    </row>
    <row r="24" spans="1:17" ht="12.75" customHeight="1">
      <c r="A24" s="31">
        <v>14</v>
      </c>
      <c r="B24" s="32" t="s">
        <v>49</v>
      </c>
      <c r="C24" s="33" t="s">
        <v>54</v>
      </c>
      <c r="D24" s="34">
        <v>45134</v>
      </c>
      <c r="E24" s="38">
        <v>436.35</v>
      </c>
      <c r="F24" s="38">
        <v>434.59999999999997</v>
      </c>
      <c r="G24" s="39">
        <v>431.24999999999994</v>
      </c>
      <c r="H24" s="39">
        <v>426.15</v>
      </c>
      <c r="I24" s="39">
        <v>422.79999999999995</v>
      </c>
      <c r="J24" s="39">
        <v>439.69999999999993</v>
      </c>
      <c r="K24" s="39">
        <v>443.04999999999995</v>
      </c>
      <c r="L24" s="39">
        <v>448.14999999999992</v>
      </c>
      <c r="M24" s="31">
        <v>437.95</v>
      </c>
      <c r="N24" s="31">
        <v>429.5</v>
      </c>
      <c r="O24" s="314">
        <v>58336200</v>
      </c>
      <c r="P24" s="315">
        <v>-2.058023572076156E-2</v>
      </c>
    </row>
    <row r="25" spans="1:17" ht="12.75" customHeight="1">
      <c r="A25" s="31">
        <v>15</v>
      </c>
      <c r="B25" s="40" t="s">
        <v>45</v>
      </c>
      <c r="C25" s="33" t="s">
        <v>55</v>
      </c>
      <c r="D25" s="34">
        <v>45134</v>
      </c>
      <c r="E25" s="38">
        <v>5106.3999999999996</v>
      </c>
      <c r="F25" s="38">
        <v>5122.9666666666662</v>
      </c>
      <c r="G25" s="39">
        <v>5078.4333333333325</v>
      </c>
      <c r="H25" s="39">
        <v>5050.4666666666662</v>
      </c>
      <c r="I25" s="39">
        <v>5005.9333333333325</v>
      </c>
      <c r="J25" s="39">
        <v>5150.9333333333325</v>
      </c>
      <c r="K25" s="39">
        <v>5195.4666666666672</v>
      </c>
      <c r="L25" s="39">
        <v>5223.4333333333325</v>
      </c>
      <c r="M25" s="31">
        <v>5167.5</v>
      </c>
      <c r="N25" s="31">
        <v>5095</v>
      </c>
      <c r="O25" s="314">
        <v>1855625</v>
      </c>
      <c r="P25" s="315">
        <v>-4.8267077830663006E-3</v>
      </c>
    </row>
    <row r="26" spans="1:17" ht="12.75" customHeight="1">
      <c r="A26" s="31">
        <v>16</v>
      </c>
      <c r="B26" s="32" t="s">
        <v>56</v>
      </c>
      <c r="C26" s="33" t="s">
        <v>57</v>
      </c>
      <c r="D26" s="34">
        <v>45134</v>
      </c>
      <c r="E26" s="38">
        <v>393.4</v>
      </c>
      <c r="F26" s="38">
        <v>394.25</v>
      </c>
      <c r="G26" s="39">
        <v>389.15</v>
      </c>
      <c r="H26" s="39">
        <v>384.9</v>
      </c>
      <c r="I26" s="39">
        <v>379.79999999999995</v>
      </c>
      <c r="J26" s="39">
        <v>398.5</v>
      </c>
      <c r="K26" s="39">
        <v>403.6</v>
      </c>
      <c r="L26" s="39">
        <v>407.85</v>
      </c>
      <c r="M26" s="31">
        <v>399.35</v>
      </c>
      <c r="N26" s="31">
        <v>390</v>
      </c>
      <c r="O26" s="314">
        <v>12240000</v>
      </c>
      <c r="P26" s="315">
        <v>-1.1098779134295228E-3</v>
      </c>
    </row>
    <row r="27" spans="1:17" ht="12.75" customHeight="1">
      <c r="A27" s="31">
        <v>17</v>
      </c>
      <c r="B27" s="32" t="s">
        <v>56</v>
      </c>
      <c r="C27" s="33" t="s">
        <v>58</v>
      </c>
      <c r="D27" s="34">
        <v>45134</v>
      </c>
      <c r="E27" s="38">
        <v>165.5</v>
      </c>
      <c r="F27" s="38">
        <v>167.56666666666666</v>
      </c>
      <c r="G27" s="39">
        <v>162.73333333333332</v>
      </c>
      <c r="H27" s="39">
        <v>159.96666666666667</v>
      </c>
      <c r="I27" s="39">
        <v>155.13333333333333</v>
      </c>
      <c r="J27" s="39">
        <v>170.33333333333331</v>
      </c>
      <c r="K27" s="39">
        <v>175.16666666666669</v>
      </c>
      <c r="L27" s="39">
        <v>177.93333333333331</v>
      </c>
      <c r="M27" s="31">
        <v>172.4</v>
      </c>
      <c r="N27" s="31">
        <v>164.8</v>
      </c>
      <c r="O27" s="314">
        <v>70485000</v>
      </c>
      <c r="P27" s="315">
        <v>4.1313483866372248E-3</v>
      </c>
    </row>
    <row r="28" spans="1:17" ht="12.75" customHeight="1">
      <c r="A28" s="31">
        <v>18</v>
      </c>
      <c r="B28" s="32" t="s">
        <v>59</v>
      </c>
      <c r="C28" s="33" t="s">
        <v>60</v>
      </c>
      <c r="D28" s="34">
        <v>45134</v>
      </c>
      <c r="E28" s="38">
        <v>3373.55</v>
      </c>
      <c r="F28" s="38">
        <v>3375.3833333333332</v>
      </c>
      <c r="G28" s="39">
        <v>3357.0666666666666</v>
      </c>
      <c r="H28" s="39">
        <v>3340.5833333333335</v>
      </c>
      <c r="I28" s="39">
        <v>3322.2666666666669</v>
      </c>
      <c r="J28" s="39">
        <v>3391.8666666666663</v>
      </c>
      <c r="K28" s="39">
        <v>3410.1833333333329</v>
      </c>
      <c r="L28" s="39">
        <v>3426.6666666666661</v>
      </c>
      <c r="M28" s="31">
        <v>3393.7</v>
      </c>
      <c r="N28" s="31">
        <v>3358.9</v>
      </c>
      <c r="O28" s="314">
        <v>4694000</v>
      </c>
      <c r="P28" s="315">
        <v>6.1302353495948899E-3</v>
      </c>
    </row>
    <row r="29" spans="1:17" ht="12.75" customHeight="1">
      <c r="A29" s="31">
        <v>19</v>
      </c>
      <c r="B29" s="32" t="s">
        <v>45</v>
      </c>
      <c r="C29" s="33" t="s">
        <v>61</v>
      </c>
      <c r="D29" s="34">
        <v>45134</v>
      </c>
      <c r="E29" s="38">
        <v>1976.8</v>
      </c>
      <c r="F29" s="38">
        <v>1979.8500000000001</v>
      </c>
      <c r="G29" s="39">
        <v>1959.0000000000002</v>
      </c>
      <c r="H29" s="39">
        <v>1941.2</v>
      </c>
      <c r="I29" s="39">
        <v>1920.3500000000001</v>
      </c>
      <c r="J29" s="39">
        <v>1997.6500000000003</v>
      </c>
      <c r="K29" s="39">
        <v>2018.5000000000002</v>
      </c>
      <c r="L29" s="39">
        <v>2036.3000000000004</v>
      </c>
      <c r="M29" s="31">
        <v>2000.7</v>
      </c>
      <c r="N29" s="31">
        <v>1962.05</v>
      </c>
      <c r="O29" s="314">
        <v>2315770</v>
      </c>
      <c r="P29" s="315">
        <v>3.7487668530088787E-2</v>
      </c>
    </row>
    <row r="30" spans="1:17" ht="12.75" customHeight="1">
      <c r="A30" s="31">
        <v>20</v>
      </c>
      <c r="B30" s="32" t="s">
        <v>45</v>
      </c>
      <c r="C30" s="33" t="s">
        <v>62</v>
      </c>
      <c r="D30" s="34">
        <v>45134</v>
      </c>
      <c r="E30" s="38">
        <v>6866.4</v>
      </c>
      <c r="F30" s="38">
        <v>6909.2166666666672</v>
      </c>
      <c r="G30" s="39">
        <v>6794.4333333333343</v>
      </c>
      <c r="H30" s="39">
        <v>6722.4666666666672</v>
      </c>
      <c r="I30" s="39">
        <v>6607.6833333333343</v>
      </c>
      <c r="J30" s="39">
        <v>6981.1833333333343</v>
      </c>
      <c r="K30" s="39">
        <v>7095.9666666666672</v>
      </c>
      <c r="L30" s="39">
        <v>7167.9333333333343</v>
      </c>
      <c r="M30" s="31">
        <v>7024</v>
      </c>
      <c r="N30" s="31">
        <v>6837.25</v>
      </c>
      <c r="O30" s="314">
        <v>319425</v>
      </c>
      <c r="P30" s="315">
        <v>8.3439328415161537E-2</v>
      </c>
    </row>
    <row r="31" spans="1:17" ht="12.75" customHeight="1">
      <c r="A31" s="31">
        <v>21</v>
      </c>
      <c r="B31" s="32" t="s">
        <v>63</v>
      </c>
      <c r="C31" s="33" t="s">
        <v>64</v>
      </c>
      <c r="D31" s="34">
        <v>45134</v>
      </c>
      <c r="E31" s="38">
        <v>753.2</v>
      </c>
      <c r="F31" s="38">
        <v>754.48333333333323</v>
      </c>
      <c r="G31" s="39">
        <v>749.96666666666647</v>
      </c>
      <c r="H31" s="39">
        <v>746.73333333333323</v>
      </c>
      <c r="I31" s="39">
        <v>742.21666666666647</v>
      </c>
      <c r="J31" s="39">
        <v>757.71666666666647</v>
      </c>
      <c r="K31" s="39">
        <v>762.23333333333312</v>
      </c>
      <c r="L31" s="39">
        <v>765.46666666666647</v>
      </c>
      <c r="M31" s="31">
        <v>759</v>
      </c>
      <c r="N31" s="31">
        <v>751.25</v>
      </c>
      <c r="O31" s="314">
        <v>11608000</v>
      </c>
      <c r="P31" s="315">
        <v>2.1111893033075299E-2</v>
      </c>
    </row>
    <row r="32" spans="1:17" ht="12.75" customHeight="1">
      <c r="A32" s="31">
        <v>22</v>
      </c>
      <c r="B32" s="32" t="s">
        <v>43</v>
      </c>
      <c r="C32" s="33" t="s">
        <v>65</v>
      </c>
      <c r="D32" s="34">
        <v>45134</v>
      </c>
      <c r="E32" s="38">
        <v>717.6</v>
      </c>
      <c r="F32" s="38">
        <v>722.13333333333321</v>
      </c>
      <c r="G32" s="39">
        <v>710.26666666666642</v>
      </c>
      <c r="H32" s="39">
        <v>702.93333333333317</v>
      </c>
      <c r="I32" s="39">
        <v>691.06666666666638</v>
      </c>
      <c r="J32" s="39">
        <v>729.46666666666647</v>
      </c>
      <c r="K32" s="39">
        <v>741.33333333333326</v>
      </c>
      <c r="L32" s="39">
        <v>748.66666666666652</v>
      </c>
      <c r="M32" s="31">
        <v>734</v>
      </c>
      <c r="N32" s="31">
        <v>714.8</v>
      </c>
      <c r="O32" s="314">
        <v>9845000</v>
      </c>
      <c r="P32" s="315">
        <v>8.1099346699707135E-3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45134</v>
      </c>
      <c r="E33" s="38">
        <v>985.45</v>
      </c>
      <c r="F33" s="38">
        <v>986.30000000000007</v>
      </c>
      <c r="G33" s="39">
        <v>981.80000000000018</v>
      </c>
      <c r="H33" s="39">
        <v>978.15000000000009</v>
      </c>
      <c r="I33" s="39">
        <v>973.6500000000002</v>
      </c>
      <c r="J33" s="39">
        <v>989.95000000000016</v>
      </c>
      <c r="K33" s="39">
        <v>994.44999999999993</v>
      </c>
      <c r="L33" s="39">
        <v>998.10000000000014</v>
      </c>
      <c r="M33" s="31">
        <v>990.8</v>
      </c>
      <c r="N33" s="31">
        <v>982.65</v>
      </c>
      <c r="O33" s="314">
        <v>50088125</v>
      </c>
      <c r="P33" s="315">
        <v>3.6199320950669066E-4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45134</v>
      </c>
      <c r="E34" s="38">
        <v>4633.45</v>
      </c>
      <c r="F34" s="38">
        <v>4656.3499999999995</v>
      </c>
      <c r="G34" s="39">
        <v>4597.8999999999987</v>
      </c>
      <c r="H34" s="39">
        <v>4562.3499999999995</v>
      </c>
      <c r="I34" s="39">
        <v>4503.8999999999987</v>
      </c>
      <c r="J34" s="39">
        <v>4691.8999999999987</v>
      </c>
      <c r="K34" s="39">
        <v>4750.3499999999995</v>
      </c>
      <c r="L34" s="39">
        <v>4785.8999999999987</v>
      </c>
      <c r="M34" s="31">
        <v>4714.8</v>
      </c>
      <c r="N34" s="31">
        <v>4620.8</v>
      </c>
      <c r="O34" s="314">
        <v>2626750</v>
      </c>
      <c r="P34" s="315">
        <v>4.7661780835576824E-2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45134</v>
      </c>
      <c r="E35" s="38">
        <v>1550.6</v>
      </c>
      <c r="F35" s="38">
        <v>1547.8666666666668</v>
      </c>
      <c r="G35" s="39">
        <v>1539.7333333333336</v>
      </c>
      <c r="H35" s="39">
        <v>1528.8666666666668</v>
      </c>
      <c r="I35" s="39">
        <v>1520.7333333333336</v>
      </c>
      <c r="J35" s="39">
        <v>1558.7333333333336</v>
      </c>
      <c r="K35" s="39">
        <v>1566.8666666666668</v>
      </c>
      <c r="L35" s="39">
        <v>1577.7333333333336</v>
      </c>
      <c r="M35" s="31">
        <v>1556</v>
      </c>
      <c r="N35" s="31">
        <v>1537</v>
      </c>
      <c r="O35" s="314">
        <v>8108000</v>
      </c>
      <c r="P35" s="315">
        <v>-3.5027345910403737E-3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45134</v>
      </c>
      <c r="E36" s="38">
        <v>7371.15</v>
      </c>
      <c r="F36" s="38">
        <v>7324.7</v>
      </c>
      <c r="G36" s="39">
        <v>7260.5999999999995</v>
      </c>
      <c r="H36" s="39">
        <v>7150.0499999999993</v>
      </c>
      <c r="I36" s="39">
        <v>7085.9499999999989</v>
      </c>
      <c r="J36" s="39">
        <v>7435.25</v>
      </c>
      <c r="K36" s="39">
        <v>7499.35</v>
      </c>
      <c r="L36" s="39">
        <v>7609.9000000000005</v>
      </c>
      <c r="M36" s="31">
        <v>7388.8</v>
      </c>
      <c r="N36" s="31">
        <v>7214.15</v>
      </c>
      <c r="O36" s="314">
        <v>3891125</v>
      </c>
      <c r="P36" s="315">
        <v>-9.0092958105182728E-3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45134</v>
      </c>
      <c r="E37" s="38">
        <v>2355.3000000000002</v>
      </c>
      <c r="F37" s="38">
        <v>2365.0333333333333</v>
      </c>
      <c r="G37" s="39">
        <v>2340.1666666666665</v>
      </c>
      <c r="H37" s="39">
        <v>2325.0333333333333</v>
      </c>
      <c r="I37" s="39">
        <v>2300.1666666666665</v>
      </c>
      <c r="J37" s="39">
        <v>2380.1666666666665</v>
      </c>
      <c r="K37" s="39">
        <v>2405.0333333333333</v>
      </c>
      <c r="L37" s="39">
        <v>2420.1666666666665</v>
      </c>
      <c r="M37" s="31">
        <v>2389.9</v>
      </c>
      <c r="N37" s="31">
        <v>2349.9</v>
      </c>
      <c r="O37" s="314">
        <v>1569300</v>
      </c>
      <c r="P37" s="315">
        <v>1.6122766122766124E-2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45134</v>
      </c>
      <c r="E38" s="38">
        <v>386.25</v>
      </c>
      <c r="F38" s="38">
        <v>386.95</v>
      </c>
      <c r="G38" s="39">
        <v>384.34999999999997</v>
      </c>
      <c r="H38" s="39">
        <v>382.45</v>
      </c>
      <c r="I38" s="39">
        <v>379.84999999999997</v>
      </c>
      <c r="J38" s="39">
        <v>388.84999999999997</v>
      </c>
      <c r="K38" s="39">
        <v>391.45</v>
      </c>
      <c r="L38" s="39">
        <v>393.34999999999997</v>
      </c>
      <c r="M38" s="31">
        <v>389.55</v>
      </c>
      <c r="N38" s="31">
        <v>385.05</v>
      </c>
      <c r="O38" s="314">
        <v>11454400</v>
      </c>
      <c r="P38" s="315">
        <v>8.7360856700014096E-3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45134</v>
      </c>
      <c r="E39" s="38">
        <v>235.95</v>
      </c>
      <c r="F39" s="38">
        <v>239.11666666666667</v>
      </c>
      <c r="G39" s="39">
        <v>232.33333333333334</v>
      </c>
      <c r="H39" s="39">
        <v>228.71666666666667</v>
      </c>
      <c r="I39" s="39">
        <v>221.93333333333334</v>
      </c>
      <c r="J39" s="39">
        <v>242.73333333333335</v>
      </c>
      <c r="K39" s="39">
        <v>249.51666666666665</v>
      </c>
      <c r="L39" s="39">
        <v>253.13333333333335</v>
      </c>
      <c r="M39" s="31">
        <v>245.9</v>
      </c>
      <c r="N39" s="31">
        <v>235.5</v>
      </c>
      <c r="O39" s="314">
        <v>46262500</v>
      </c>
      <c r="P39" s="315">
        <v>9.6137898353275672E-2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45134</v>
      </c>
      <c r="E40" s="38">
        <v>200.45</v>
      </c>
      <c r="F40" s="38">
        <v>197.46666666666667</v>
      </c>
      <c r="G40" s="39">
        <v>193.73333333333335</v>
      </c>
      <c r="H40" s="39">
        <v>187.01666666666668</v>
      </c>
      <c r="I40" s="39">
        <v>183.28333333333336</v>
      </c>
      <c r="J40" s="39">
        <v>204.18333333333334</v>
      </c>
      <c r="K40" s="39">
        <v>207.91666666666663</v>
      </c>
      <c r="L40" s="39">
        <v>214.63333333333333</v>
      </c>
      <c r="M40" s="31">
        <v>201.2</v>
      </c>
      <c r="N40" s="31">
        <v>190.75</v>
      </c>
      <c r="O40" s="314">
        <v>99801000</v>
      </c>
      <c r="P40" s="315">
        <v>2.932303608060818E-2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45134</v>
      </c>
      <c r="E41" s="38">
        <v>1640.5</v>
      </c>
      <c r="F41" s="38">
        <v>1652.3999999999999</v>
      </c>
      <c r="G41" s="39">
        <v>1616.1499999999996</v>
      </c>
      <c r="H41" s="39">
        <v>1591.7999999999997</v>
      </c>
      <c r="I41" s="39">
        <v>1555.5499999999995</v>
      </c>
      <c r="J41" s="39">
        <v>1676.7499999999998</v>
      </c>
      <c r="K41" s="39">
        <v>1713.0000000000002</v>
      </c>
      <c r="L41" s="39">
        <v>1737.35</v>
      </c>
      <c r="M41" s="31">
        <v>1688.65</v>
      </c>
      <c r="N41" s="31">
        <v>1628.05</v>
      </c>
      <c r="O41" s="314">
        <v>1287375</v>
      </c>
      <c r="P41" s="315">
        <v>-7.8636607622114871E-2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45134</v>
      </c>
      <c r="E42" s="38">
        <v>124.75</v>
      </c>
      <c r="F42" s="38">
        <v>124.93333333333334</v>
      </c>
      <c r="G42" s="39">
        <v>123.36666666666667</v>
      </c>
      <c r="H42" s="39">
        <v>121.98333333333333</v>
      </c>
      <c r="I42" s="39">
        <v>120.41666666666667</v>
      </c>
      <c r="J42" s="39">
        <v>126.31666666666668</v>
      </c>
      <c r="K42" s="39">
        <v>127.88333333333334</v>
      </c>
      <c r="L42" s="39">
        <v>129.26666666666668</v>
      </c>
      <c r="M42" s="31">
        <v>126.5</v>
      </c>
      <c r="N42" s="31">
        <v>123.55</v>
      </c>
      <c r="O42" s="314">
        <v>80746200</v>
      </c>
      <c r="P42" s="315">
        <v>2.8907611853573503E-2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45134</v>
      </c>
      <c r="E43" s="38">
        <v>675.7</v>
      </c>
      <c r="F43" s="38">
        <v>677.51666666666677</v>
      </c>
      <c r="G43" s="39">
        <v>669.68333333333351</v>
      </c>
      <c r="H43" s="39">
        <v>663.66666666666674</v>
      </c>
      <c r="I43" s="39">
        <v>655.83333333333348</v>
      </c>
      <c r="J43" s="39">
        <v>683.53333333333353</v>
      </c>
      <c r="K43" s="39">
        <v>691.36666666666679</v>
      </c>
      <c r="L43" s="39">
        <v>697.38333333333355</v>
      </c>
      <c r="M43" s="31">
        <v>685.35</v>
      </c>
      <c r="N43" s="31">
        <v>671.5</v>
      </c>
      <c r="O43" s="314">
        <v>7726400</v>
      </c>
      <c r="P43" s="315">
        <v>5.0553395154053243E-2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45134</v>
      </c>
      <c r="E44" s="38">
        <v>839.5</v>
      </c>
      <c r="F44" s="38">
        <v>838.5333333333333</v>
      </c>
      <c r="G44" s="39">
        <v>833.36666666666656</v>
      </c>
      <c r="H44" s="39">
        <v>827.23333333333323</v>
      </c>
      <c r="I44" s="39">
        <v>822.06666666666649</v>
      </c>
      <c r="J44" s="39">
        <v>844.66666666666663</v>
      </c>
      <c r="K44" s="39">
        <v>849.83333333333337</v>
      </c>
      <c r="L44" s="39">
        <v>855.9666666666667</v>
      </c>
      <c r="M44" s="31">
        <v>843.7</v>
      </c>
      <c r="N44" s="31">
        <v>832.4</v>
      </c>
      <c r="O44" s="314">
        <v>8348000</v>
      </c>
      <c r="P44" s="315">
        <v>5.0565856007705277E-3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45134</v>
      </c>
      <c r="E45" s="38">
        <v>879.05</v>
      </c>
      <c r="F45" s="38">
        <v>879.83333333333337</v>
      </c>
      <c r="G45" s="39">
        <v>873.66666666666674</v>
      </c>
      <c r="H45" s="39">
        <v>868.28333333333342</v>
      </c>
      <c r="I45" s="39">
        <v>862.11666666666679</v>
      </c>
      <c r="J45" s="39">
        <v>885.2166666666667</v>
      </c>
      <c r="K45" s="39">
        <v>891.38333333333344</v>
      </c>
      <c r="L45" s="39">
        <v>896.76666666666665</v>
      </c>
      <c r="M45" s="31">
        <v>886</v>
      </c>
      <c r="N45" s="31">
        <v>874.45</v>
      </c>
      <c r="O45" s="314">
        <v>41800000</v>
      </c>
      <c r="P45" s="315">
        <v>7.1646027422345316E-3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45134</v>
      </c>
      <c r="E46" s="38">
        <v>88.95</v>
      </c>
      <c r="F46" s="38">
        <v>88.783333333333346</v>
      </c>
      <c r="G46" s="39">
        <v>87.766666666666694</v>
      </c>
      <c r="H46" s="39">
        <v>86.583333333333343</v>
      </c>
      <c r="I46" s="39">
        <v>85.566666666666691</v>
      </c>
      <c r="J46" s="39">
        <v>89.966666666666697</v>
      </c>
      <c r="K46" s="39">
        <v>90.983333333333348</v>
      </c>
      <c r="L46" s="39">
        <v>92.1666666666667</v>
      </c>
      <c r="M46" s="31">
        <v>89.8</v>
      </c>
      <c r="N46" s="31">
        <v>87.6</v>
      </c>
      <c r="O46" s="314">
        <v>103015500</v>
      </c>
      <c r="P46" s="315">
        <v>2.4968658587547012E-2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45134</v>
      </c>
      <c r="E47" s="38">
        <v>263.95</v>
      </c>
      <c r="F47" s="38">
        <v>265.7</v>
      </c>
      <c r="G47" s="39">
        <v>260.84999999999997</v>
      </c>
      <c r="H47" s="39">
        <v>257.75</v>
      </c>
      <c r="I47" s="39">
        <v>252.89999999999998</v>
      </c>
      <c r="J47" s="39">
        <v>268.79999999999995</v>
      </c>
      <c r="K47" s="39">
        <v>273.64999999999998</v>
      </c>
      <c r="L47" s="39">
        <v>276.74999999999994</v>
      </c>
      <c r="M47" s="31">
        <v>270.55</v>
      </c>
      <c r="N47" s="31">
        <v>262.60000000000002</v>
      </c>
      <c r="O47" s="314">
        <v>32790000</v>
      </c>
      <c r="P47" s="315">
        <v>-8.9913109180203999E-3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45134</v>
      </c>
      <c r="E48" s="38">
        <v>18863.25</v>
      </c>
      <c r="F48" s="38">
        <v>18881.966666666664</v>
      </c>
      <c r="G48" s="39">
        <v>18740.833333333328</v>
      </c>
      <c r="H48" s="39">
        <v>18618.416666666664</v>
      </c>
      <c r="I48" s="39">
        <v>18477.283333333329</v>
      </c>
      <c r="J48" s="39">
        <v>19004.383333333328</v>
      </c>
      <c r="K48" s="39">
        <v>19145.516666666666</v>
      </c>
      <c r="L48" s="39">
        <v>19267.933333333327</v>
      </c>
      <c r="M48" s="31">
        <v>19023.099999999999</v>
      </c>
      <c r="N48" s="31">
        <v>18759.55</v>
      </c>
      <c r="O48" s="314">
        <v>159000</v>
      </c>
      <c r="P48" s="315">
        <v>1.4677728142948309E-2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45134</v>
      </c>
      <c r="E49" s="38">
        <v>377.8</v>
      </c>
      <c r="F49" s="38">
        <v>375.16666666666669</v>
      </c>
      <c r="G49" s="39">
        <v>367.63333333333338</v>
      </c>
      <c r="H49" s="39">
        <v>357.4666666666667</v>
      </c>
      <c r="I49" s="39">
        <v>349.93333333333339</v>
      </c>
      <c r="J49" s="39">
        <v>385.33333333333337</v>
      </c>
      <c r="K49" s="39">
        <v>392.86666666666667</v>
      </c>
      <c r="L49" s="39">
        <v>403.03333333333336</v>
      </c>
      <c r="M49" s="31">
        <v>382.7</v>
      </c>
      <c r="N49" s="31">
        <v>365</v>
      </c>
      <c r="O49" s="314">
        <v>22496400</v>
      </c>
      <c r="P49" s="315">
        <v>2.1412226217718208E-2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45134</v>
      </c>
      <c r="E50" s="38">
        <v>5044.5</v>
      </c>
      <c r="F50" s="38">
        <v>5046.0999999999995</v>
      </c>
      <c r="G50" s="39">
        <v>5022.1999999999989</v>
      </c>
      <c r="H50" s="39">
        <v>4999.8999999999996</v>
      </c>
      <c r="I50" s="39">
        <v>4975.9999999999991</v>
      </c>
      <c r="J50" s="39">
        <v>5068.3999999999987</v>
      </c>
      <c r="K50" s="39">
        <v>5092.2999999999984</v>
      </c>
      <c r="L50" s="39">
        <v>5114.5999999999985</v>
      </c>
      <c r="M50" s="31">
        <v>5070</v>
      </c>
      <c r="N50" s="31">
        <v>5023.8</v>
      </c>
      <c r="O50" s="314">
        <v>1305800</v>
      </c>
      <c r="P50" s="315">
        <v>1.2268057046465265E-3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45134</v>
      </c>
      <c r="E51" s="38">
        <v>355</v>
      </c>
      <c r="F51" s="38">
        <v>357.26666666666671</v>
      </c>
      <c r="G51" s="39">
        <v>351.08333333333343</v>
      </c>
      <c r="H51" s="39">
        <v>347.16666666666674</v>
      </c>
      <c r="I51" s="39">
        <v>340.98333333333346</v>
      </c>
      <c r="J51" s="39">
        <v>361.18333333333339</v>
      </c>
      <c r="K51" s="39">
        <v>367.36666666666667</v>
      </c>
      <c r="L51" s="39">
        <v>371.28333333333336</v>
      </c>
      <c r="M51" s="31">
        <v>363.45</v>
      </c>
      <c r="N51" s="31">
        <v>353.35</v>
      </c>
      <c r="O51" s="314">
        <v>7822000</v>
      </c>
      <c r="P51" s="315">
        <v>2.168234064785789E-2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45134</v>
      </c>
      <c r="E52" s="38">
        <v>320.60000000000002</v>
      </c>
      <c r="F52" s="38">
        <v>315.98333333333335</v>
      </c>
      <c r="G52" s="39">
        <v>308.66666666666669</v>
      </c>
      <c r="H52" s="39">
        <v>296.73333333333335</v>
      </c>
      <c r="I52" s="39">
        <v>289.41666666666669</v>
      </c>
      <c r="J52" s="39">
        <v>327.91666666666669</v>
      </c>
      <c r="K52" s="39">
        <v>335.23333333333329</v>
      </c>
      <c r="L52" s="39">
        <v>347.16666666666669</v>
      </c>
      <c r="M52" s="31">
        <v>323.3</v>
      </c>
      <c r="N52" s="31">
        <v>304.05</v>
      </c>
      <c r="O52" s="314">
        <v>56103300</v>
      </c>
      <c r="P52" s="315">
        <v>5.8101639678174964E-2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45134</v>
      </c>
      <c r="E53" s="38">
        <v>784.1</v>
      </c>
      <c r="F53" s="38">
        <v>785.6</v>
      </c>
      <c r="G53" s="39">
        <v>775.25</v>
      </c>
      <c r="H53" s="39">
        <v>766.4</v>
      </c>
      <c r="I53" s="39">
        <v>756.05</v>
      </c>
      <c r="J53" s="39">
        <v>794.45</v>
      </c>
      <c r="K53" s="39">
        <v>804.80000000000018</v>
      </c>
      <c r="L53" s="39">
        <v>813.65000000000009</v>
      </c>
      <c r="M53" s="31">
        <v>795.95</v>
      </c>
      <c r="N53" s="31">
        <v>776.75</v>
      </c>
      <c r="O53" s="314">
        <v>3022500</v>
      </c>
      <c r="P53" s="315">
        <v>-3.2247662044501772E-4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45134</v>
      </c>
      <c r="E54" s="38">
        <v>276.25</v>
      </c>
      <c r="F54" s="38">
        <v>276.10000000000002</v>
      </c>
      <c r="G54" s="39">
        <v>274.75000000000006</v>
      </c>
      <c r="H54" s="39">
        <v>273.25000000000006</v>
      </c>
      <c r="I54" s="39">
        <v>271.90000000000009</v>
      </c>
      <c r="J54" s="39">
        <v>277.60000000000002</v>
      </c>
      <c r="K54" s="39">
        <v>278.94999999999993</v>
      </c>
      <c r="L54" s="39">
        <v>280.45</v>
      </c>
      <c r="M54" s="31">
        <v>277.45</v>
      </c>
      <c r="N54" s="31">
        <v>274.60000000000002</v>
      </c>
      <c r="O54" s="314">
        <v>9465800</v>
      </c>
      <c r="P54" s="315">
        <v>2.0901639344262295E-2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45134</v>
      </c>
      <c r="E55" s="38">
        <v>1175.25</v>
      </c>
      <c r="F55" s="38">
        <v>1169.3333333333333</v>
      </c>
      <c r="G55" s="39">
        <v>1156.9166666666665</v>
      </c>
      <c r="H55" s="39">
        <v>1138.5833333333333</v>
      </c>
      <c r="I55" s="39">
        <v>1126.1666666666665</v>
      </c>
      <c r="J55" s="39">
        <v>1187.6666666666665</v>
      </c>
      <c r="K55" s="39">
        <v>1200.083333333333</v>
      </c>
      <c r="L55" s="39">
        <v>1218.4166666666665</v>
      </c>
      <c r="M55" s="31">
        <v>1181.75</v>
      </c>
      <c r="N55" s="31">
        <v>1151</v>
      </c>
      <c r="O55" s="314">
        <v>10640000</v>
      </c>
      <c r="P55" s="315">
        <v>3.536901674133459E-3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45134</v>
      </c>
      <c r="E56" s="38">
        <v>998.9</v>
      </c>
      <c r="F56" s="38">
        <v>1007.1</v>
      </c>
      <c r="G56" s="39">
        <v>989.35000000000014</v>
      </c>
      <c r="H56" s="39">
        <v>979.80000000000007</v>
      </c>
      <c r="I56" s="39">
        <v>962.05000000000018</v>
      </c>
      <c r="J56" s="39">
        <v>1016.6500000000001</v>
      </c>
      <c r="K56" s="39">
        <v>1034.3999999999999</v>
      </c>
      <c r="L56" s="39">
        <v>1043.95</v>
      </c>
      <c r="M56" s="31">
        <v>1024.8499999999999</v>
      </c>
      <c r="N56" s="31">
        <v>997.55</v>
      </c>
      <c r="O56" s="314">
        <v>11217700</v>
      </c>
      <c r="P56" s="315">
        <v>-1.1682510594433627E-2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45134</v>
      </c>
      <c r="E57" s="38">
        <v>233.3</v>
      </c>
      <c r="F57" s="38">
        <v>233.20000000000002</v>
      </c>
      <c r="G57" s="39">
        <v>231.10000000000002</v>
      </c>
      <c r="H57" s="39">
        <v>228.9</v>
      </c>
      <c r="I57" s="39">
        <v>226.8</v>
      </c>
      <c r="J57" s="39">
        <v>235.40000000000003</v>
      </c>
      <c r="K57" s="39">
        <v>237.5</v>
      </c>
      <c r="L57" s="39">
        <v>239.70000000000005</v>
      </c>
      <c r="M57" s="31">
        <v>235.3</v>
      </c>
      <c r="N57" s="31">
        <v>231</v>
      </c>
      <c r="O57" s="314">
        <v>55906200</v>
      </c>
      <c r="P57" s="315">
        <v>-1.1437059041960639E-2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45134</v>
      </c>
      <c r="E58" s="38">
        <v>4704.55</v>
      </c>
      <c r="F58" s="38">
        <v>4715.0166666666664</v>
      </c>
      <c r="G58" s="39">
        <v>4665.0333333333328</v>
      </c>
      <c r="H58" s="39">
        <v>4625.5166666666664</v>
      </c>
      <c r="I58" s="39">
        <v>4575.5333333333328</v>
      </c>
      <c r="J58" s="39">
        <v>4754.5333333333328</v>
      </c>
      <c r="K58" s="39">
        <v>4804.5166666666664</v>
      </c>
      <c r="L58" s="39">
        <v>4844.0333333333328</v>
      </c>
      <c r="M58" s="31">
        <v>4765</v>
      </c>
      <c r="N58" s="31">
        <v>4675.5</v>
      </c>
      <c r="O58" s="314">
        <v>539850</v>
      </c>
      <c r="P58" s="315">
        <v>-1.9880174291938998E-2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45134</v>
      </c>
      <c r="E59" s="38">
        <v>1699.95</v>
      </c>
      <c r="F59" s="38">
        <v>1695.5166666666667</v>
      </c>
      <c r="G59" s="39">
        <v>1687.2333333333333</v>
      </c>
      <c r="H59" s="39">
        <v>1674.5166666666667</v>
      </c>
      <c r="I59" s="39">
        <v>1666.2333333333333</v>
      </c>
      <c r="J59" s="39">
        <v>1708.2333333333333</v>
      </c>
      <c r="K59" s="39">
        <v>1716.5166666666667</v>
      </c>
      <c r="L59" s="39">
        <v>1729.2333333333333</v>
      </c>
      <c r="M59" s="31">
        <v>1703.8</v>
      </c>
      <c r="N59" s="31">
        <v>1682.8</v>
      </c>
      <c r="O59" s="314">
        <v>2629200</v>
      </c>
      <c r="P59" s="315">
        <v>0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45134</v>
      </c>
      <c r="E60" s="38">
        <v>661.75</v>
      </c>
      <c r="F60" s="38">
        <v>667.69999999999993</v>
      </c>
      <c r="G60" s="39">
        <v>654.34999999999991</v>
      </c>
      <c r="H60" s="39">
        <v>646.94999999999993</v>
      </c>
      <c r="I60" s="39">
        <v>633.59999999999991</v>
      </c>
      <c r="J60" s="39">
        <v>675.09999999999991</v>
      </c>
      <c r="K60" s="39">
        <v>688.45</v>
      </c>
      <c r="L60" s="39">
        <v>695.84999999999991</v>
      </c>
      <c r="M60" s="31">
        <v>681.05</v>
      </c>
      <c r="N60" s="31">
        <v>660.3</v>
      </c>
      <c r="O60" s="314">
        <v>5404000</v>
      </c>
      <c r="P60" s="315">
        <v>6.9040553907022753E-2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45134</v>
      </c>
      <c r="E61" s="38">
        <v>964.6</v>
      </c>
      <c r="F61" s="38">
        <v>959.26666666666677</v>
      </c>
      <c r="G61" s="39">
        <v>950.88333333333355</v>
      </c>
      <c r="H61" s="39">
        <v>937.16666666666674</v>
      </c>
      <c r="I61" s="39">
        <v>928.78333333333353</v>
      </c>
      <c r="J61" s="39">
        <v>972.98333333333358</v>
      </c>
      <c r="K61" s="39">
        <v>981.36666666666679</v>
      </c>
      <c r="L61" s="39">
        <v>995.0833333333336</v>
      </c>
      <c r="M61" s="31">
        <v>967.65</v>
      </c>
      <c r="N61" s="31">
        <v>945.55</v>
      </c>
      <c r="O61" s="314">
        <v>1768200</v>
      </c>
      <c r="P61" s="315">
        <v>6.2684055532183425E-2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45134</v>
      </c>
      <c r="E62" s="38">
        <v>286.10000000000002</v>
      </c>
      <c r="F62" s="38">
        <v>287.46666666666664</v>
      </c>
      <c r="G62" s="39">
        <v>284.2833333333333</v>
      </c>
      <c r="H62" s="39">
        <v>282.46666666666664</v>
      </c>
      <c r="I62" s="39">
        <v>279.2833333333333</v>
      </c>
      <c r="J62" s="39">
        <v>289.2833333333333</v>
      </c>
      <c r="K62" s="39">
        <v>292.46666666666658</v>
      </c>
      <c r="L62" s="39">
        <v>294.2833333333333</v>
      </c>
      <c r="M62" s="31">
        <v>290.64999999999998</v>
      </c>
      <c r="N62" s="31">
        <v>285.64999999999998</v>
      </c>
      <c r="O62" s="314">
        <v>15393600</v>
      </c>
      <c r="P62" s="315">
        <v>4.0262741758910106E-2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45134</v>
      </c>
      <c r="E63" s="38">
        <v>128.69999999999999</v>
      </c>
      <c r="F63" s="38">
        <v>128.31666666666666</v>
      </c>
      <c r="G63" s="39">
        <v>127.18333333333334</v>
      </c>
      <c r="H63" s="39">
        <v>125.66666666666667</v>
      </c>
      <c r="I63" s="39">
        <v>124.53333333333335</v>
      </c>
      <c r="J63" s="39">
        <v>129.83333333333331</v>
      </c>
      <c r="K63" s="39">
        <v>130.96666666666664</v>
      </c>
      <c r="L63" s="39">
        <v>132.48333333333332</v>
      </c>
      <c r="M63" s="31">
        <v>129.44999999999999</v>
      </c>
      <c r="N63" s="31">
        <v>126.8</v>
      </c>
      <c r="O63" s="314">
        <v>37690000</v>
      </c>
      <c r="P63" s="315">
        <v>2.4463169339494429E-2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45134</v>
      </c>
      <c r="E64" s="38">
        <v>1886.6</v>
      </c>
      <c r="F64" s="38">
        <v>1902.8999999999999</v>
      </c>
      <c r="G64" s="39">
        <v>1863.7999999999997</v>
      </c>
      <c r="H64" s="39">
        <v>1840.9999999999998</v>
      </c>
      <c r="I64" s="39">
        <v>1801.8999999999996</v>
      </c>
      <c r="J64" s="39">
        <v>1925.6999999999998</v>
      </c>
      <c r="K64" s="39">
        <v>1964.7999999999997</v>
      </c>
      <c r="L64" s="39">
        <v>1987.6</v>
      </c>
      <c r="M64" s="31">
        <v>1942</v>
      </c>
      <c r="N64" s="31">
        <v>1880.1</v>
      </c>
      <c r="O64" s="314">
        <v>2562000</v>
      </c>
      <c r="P64" s="315">
        <v>-3.6552346570397111E-2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45134</v>
      </c>
      <c r="E65" s="38">
        <v>583.20000000000005</v>
      </c>
      <c r="F65" s="38">
        <v>580.66666666666663</v>
      </c>
      <c r="G65" s="39">
        <v>575.83333333333326</v>
      </c>
      <c r="H65" s="39">
        <v>568.46666666666658</v>
      </c>
      <c r="I65" s="39">
        <v>563.63333333333321</v>
      </c>
      <c r="J65" s="39">
        <v>588.0333333333333</v>
      </c>
      <c r="K65" s="39">
        <v>592.86666666666656</v>
      </c>
      <c r="L65" s="39">
        <v>600.23333333333335</v>
      </c>
      <c r="M65" s="31">
        <v>585.5</v>
      </c>
      <c r="N65" s="31">
        <v>573.29999999999995</v>
      </c>
      <c r="O65" s="314">
        <v>12577500</v>
      </c>
      <c r="P65" s="315">
        <v>-1.3916111328890632E-2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45134</v>
      </c>
      <c r="E66" s="38">
        <v>2217.9</v>
      </c>
      <c r="F66" s="38">
        <v>2212.9500000000003</v>
      </c>
      <c r="G66" s="39">
        <v>2197.9500000000007</v>
      </c>
      <c r="H66" s="39">
        <v>2178.0000000000005</v>
      </c>
      <c r="I66" s="39">
        <v>2163.0000000000009</v>
      </c>
      <c r="J66" s="39">
        <v>2232.9000000000005</v>
      </c>
      <c r="K66" s="39">
        <v>2247.8999999999996</v>
      </c>
      <c r="L66" s="39">
        <v>2267.8500000000004</v>
      </c>
      <c r="M66" s="31">
        <v>2227.9499999999998</v>
      </c>
      <c r="N66" s="31">
        <v>2193</v>
      </c>
      <c r="O66" s="314">
        <v>1700500</v>
      </c>
      <c r="P66" s="315">
        <v>1.1775095672652341E-3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45134</v>
      </c>
      <c r="E67" s="38">
        <v>2151.15</v>
      </c>
      <c r="F67" s="38">
        <v>2157.0499999999997</v>
      </c>
      <c r="G67" s="39">
        <v>2136.0999999999995</v>
      </c>
      <c r="H67" s="39">
        <v>2121.0499999999997</v>
      </c>
      <c r="I67" s="39">
        <v>2100.0999999999995</v>
      </c>
      <c r="J67" s="39">
        <v>2172.0999999999995</v>
      </c>
      <c r="K67" s="39">
        <v>2193.0499999999993</v>
      </c>
      <c r="L67" s="39">
        <v>2208.0999999999995</v>
      </c>
      <c r="M67" s="31">
        <v>2178</v>
      </c>
      <c r="N67" s="31">
        <v>2142</v>
      </c>
      <c r="O67" s="314">
        <v>2222400</v>
      </c>
      <c r="P67" s="315">
        <v>3.161119621222671E-2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45134</v>
      </c>
      <c r="E68" s="38">
        <v>251.9</v>
      </c>
      <c r="F68" s="38">
        <v>253.21666666666667</v>
      </c>
      <c r="G68" s="39">
        <v>249.28333333333336</v>
      </c>
      <c r="H68" s="39">
        <v>246.66666666666669</v>
      </c>
      <c r="I68" s="39">
        <v>242.73333333333338</v>
      </c>
      <c r="J68" s="39">
        <v>255.83333333333334</v>
      </c>
      <c r="K68" s="39">
        <v>259.76666666666665</v>
      </c>
      <c r="L68" s="39">
        <v>262.38333333333333</v>
      </c>
      <c r="M68" s="31">
        <v>257.14999999999998</v>
      </c>
      <c r="N68" s="31">
        <v>250.6</v>
      </c>
      <c r="O68" s="314">
        <v>19297600</v>
      </c>
      <c r="P68" s="315">
        <v>7.3078047354574686E-3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45134</v>
      </c>
      <c r="E69" s="38">
        <v>3586.35</v>
      </c>
      <c r="F69" s="38">
        <v>3606.6666666666665</v>
      </c>
      <c r="G69" s="39">
        <v>3555.333333333333</v>
      </c>
      <c r="H69" s="39">
        <v>3524.3166666666666</v>
      </c>
      <c r="I69" s="39">
        <v>3472.9833333333331</v>
      </c>
      <c r="J69" s="39">
        <v>3637.6833333333329</v>
      </c>
      <c r="K69" s="39">
        <v>3689.016666666666</v>
      </c>
      <c r="L69" s="39">
        <v>3720.0333333333328</v>
      </c>
      <c r="M69" s="31">
        <v>3658</v>
      </c>
      <c r="N69" s="31">
        <v>3575.65</v>
      </c>
      <c r="O69" s="314">
        <v>2883200</v>
      </c>
      <c r="P69" s="315">
        <v>7.7670628691036858E-2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45134</v>
      </c>
      <c r="E70" s="38">
        <v>4382.6499999999996</v>
      </c>
      <c r="F70" s="38">
        <v>4406.5666666666666</v>
      </c>
      <c r="G70" s="39">
        <v>4351.083333333333</v>
      </c>
      <c r="H70" s="39">
        <v>4319.5166666666664</v>
      </c>
      <c r="I70" s="39">
        <v>4264.0333333333328</v>
      </c>
      <c r="J70" s="39">
        <v>4438.1333333333332</v>
      </c>
      <c r="K70" s="39">
        <v>4493.6166666666668</v>
      </c>
      <c r="L70" s="39">
        <v>4525.1833333333334</v>
      </c>
      <c r="M70" s="31">
        <v>4462.05</v>
      </c>
      <c r="N70" s="31">
        <v>4375</v>
      </c>
      <c r="O70" s="314">
        <v>790600</v>
      </c>
      <c r="P70" s="315">
        <v>1.3849705052577583E-2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45134</v>
      </c>
      <c r="E71" s="38">
        <v>496.55</v>
      </c>
      <c r="F71" s="38">
        <v>495.3</v>
      </c>
      <c r="G71" s="39">
        <v>489.40000000000003</v>
      </c>
      <c r="H71" s="39">
        <v>482.25</v>
      </c>
      <c r="I71" s="39">
        <v>476.35</v>
      </c>
      <c r="J71" s="39">
        <v>502.45000000000005</v>
      </c>
      <c r="K71" s="39">
        <v>508.35</v>
      </c>
      <c r="L71" s="39">
        <v>515.5</v>
      </c>
      <c r="M71" s="31">
        <v>501.2</v>
      </c>
      <c r="N71" s="31">
        <v>488.15</v>
      </c>
      <c r="O71" s="314">
        <v>29774250</v>
      </c>
      <c r="P71" s="315">
        <v>4.0537423595894358E-2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45134</v>
      </c>
      <c r="E72" s="38">
        <v>5084.3500000000004</v>
      </c>
      <c r="F72" s="38">
        <v>5109.1166666666668</v>
      </c>
      <c r="G72" s="39">
        <v>5053.2333333333336</v>
      </c>
      <c r="H72" s="39">
        <v>5022.1166666666668</v>
      </c>
      <c r="I72" s="39">
        <v>4966.2333333333336</v>
      </c>
      <c r="J72" s="39">
        <v>5140.2333333333336</v>
      </c>
      <c r="K72" s="39">
        <v>5196.1166666666668</v>
      </c>
      <c r="L72" s="39">
        <v>5227.2333333333336</v>
      </c>
      <c r="M72" s="31">
        <v>5165</v>
      </c>
      <c r="N72" s="31">
        <v>5078</v>
      </c>
      <c r="O72" s="314">
        <v>2730875</v>
      </c>
      <c r="P72" s="315">
        <v>-1.4257997563506746E-2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45134</v>
      </c>
      <c r="E73" s="38">
        <v>3640.6</v>
      </c>
      <c r="F73" s="38">
        <v>3642.6833333333329</v>
      </c>
      <c r="G73" s="39">
        <v>3595.4166666666661</v>
      </c>
      <c r="H73" s="39">
        <v>3550.2333333333331</v>
      </c>
      <c r="I73" s="39">
        <v>3502.9666666666662</v>
      </c>
      <c r="J73" s="39">
        <v>3687.8666666666659</v>
      </c>
      <c r="K73" s="39">
        <v>3735.1333333333332</v>
      </c>
      <c r="L73" s="39">
        <v>3780.3166666666657</v>
      </c>
      <c r="M73" s="31">
        <v>3689.95</v>
      </c>
      <c r="N73" s="31">
        <v>3597.5</v>
      </c>
      <c r="O73" s="314">
        <v>3306625</v>
      </c>
      <c r="P73" s="315">
        <v>-3.6313561483143776E-2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45134</v>
      </c>
      <c r="E74" s="38">
        <v>2250.75</v>
      </c>
      <c r="F74" s="38">
        <v>2264.2166666666667</v>
      </c>
      <c r="G74" s="39">
        <v>2232.6333333333332</v>
      </c>
      <c r="H74" s="39">
        <v>2214.5166666666664</v>
      </c>
      <c r="I74" s="39">
        <v>2182.9333333333329</v>
      </c>
      <c r="J74" s="39">
        <v>2282.3333333333335</v>
      </c>
      <c r="K74" s="39">
        <v>2313.9166666666665</v>
      </c>
      <c r="L74" s="39">
        <v>2332.0333333333338</v>
      </c>
      <c r="M74" s="31">
        <v>2295.8000000000002</v>
      </c>
      <c r="N74" s="31">
        <v>2246.1</v>
      </c>
      <c r="O74" s="314">
        <v>1516625</v>
      </c>
      <c r="P74" s="315">
        <v>-3.2286366029127919E-2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45134</v>
      </c>
      <c r="E75" s="38">
        <v>240.95</v>
      </c>
      <c r="F75" s="38">
        <v>240.35</v>
      </c>
      <c r="G75" s="39">
        <v>238.79999999999998</v>
      </c>
      <c r="H75" s="39">
        <v>236.64999999999998</v>
      </c>
      <c r="I75" s="39">
        <v>235.09999999999997</v>
      </c>
      <c r="J75" s="39">
        <v>242.5</v>
      </c>
      <c r="K75" s="39">
        <v>244.05</v>
      </c>
      <c r="L75" s="39">
        <v>246.20000000000002</v>
      </c>
      <c r="M75" s="31">
        <v>241.9</v>
      </c>
      <c r="N75" s="31">
        <v>238.2</v>
      </c>
      <c r="O75" s="314">
        <v>19749600</v>
      </c>
      <c r="P75" s="315">
        <v>-2.1405636817695327E-2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45134</v>
      </c>
      <c r="E76" s="38">
        <v>127.85</v>
      </c>
      <c r="F76" s="38">
        <v>127.86666666666666</v>
      </c>
      <c r="G76" s="39">
        <v>126.78333333333333</v>
      </c>
      <c r="H76" s="39">
        <v>125.71666666666667</v>
      </c>
      <c r="I76" s="39">
        <v>124.63333333333334</v>
      </c>
      <c r="J76" s="39">
        <v>128.93333333333334</v>
      </c>
      <c r="K76" s="39">
        <v>130.01666666666665</v>
      </c>
      <c r="L76" s="39">
        <v>131.08333333333331</v>
      </c>
      <c r="M76" s="31">
        <v>128.94999999999999</v>
      </c>
      <c r="N76" s="31">
        <v>126.8</v>
      </c>
      <c r="O76" s="314">
        <v>118110000</v>
      </c>
      <c r="P76" s="315">
        <v>2.1668612949266901E-2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45134</v>
      </c>
      <c r="E77" s="38">
        <v>107.2</v>
      </c>
      <c r="F77" s="38">
        <v>106.65000000000002</v>
      </c>
      <c r="G77" s="39">
        <v>105.95000000000005</v>
      </c>
      <c r="H77" s="39">
        <v>104.70000000000003</v>
      </c>
      <c r="I77" s="39">
        <v>104.00000000000006</v>
      </c>
      <c r="J77" s="39">
        <v>107.90000000000003</v>
      </c>
      <c r="K77" s="39">
        <v>108.6</v>
      </c>
      <c r="L77" s="39">
        <v>109.85000000000002</v>
      </c>
      <c r="M77" s="31">
        <v>107.35</v>
      </c>
      <c r="N77" s="31">
        <v>105.4</v>
      </c>
      <c r="O77" s="314">
        <v>84628350</v>
      </c>
      <c r="P77" s="315">
        <v>4.0031485437984932E-2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45134</v>
      </c>
      <c r="E78" s="38">
        <v>664</v>
      </c>
      <c r="F78" s="38">
        <v>670.30000000000007</v>
      </c>
      <c r="G78" s="39">
        <v>656.10000000000014</v>
      </c>
      <c r="H78" s="39">
        <v>648.20000000000005</v>
      </c>
      <c r="I78" s="39">
        <v>634.00000000000011</v>
      </c>
      <c r="J78" s="39">
        <v>678.20000000000016</v>
      </c>
      <c r="K78" s="39">
        <v>692.4000000000002</v>
      </c>
      <c r="L78" s="39">
        <v>700.30000000000018</v>
      </c>
      <c r="M78" s="31">
        <v>684.5</v>
      </c>
      <c r="N78" s="31">
        <v>662.4</v>
      </c>
      <c r="O78" s="314">
        <v>6588800</v>
      </c>
      <c r="P78" s="315">
        <v>-2.6146592370338621E-2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45134</v>
      </c>
      <c r="E79" s="38">
        <v>44.1</v>
      </c>
      <c r="F79" s="38">
        <v>44.166666666666664</v>
      </c>
      <c r="G79" s="39">
        <v>43.783333333333331</v>
      </c>
      <c r="H79" s="39">
        <v>43.466666666666669</v>
      </c>
      <c r="I79" s="39">
        <v>43.083333333333336</v>
      </c>
      <c r="J79" s="39">
        <v>44.483333333333327</v>
      </c>
      <c r="K79" s="39">
        <v>44.866666666666667</v>
      </c>
      <c r="L79" s="39">
        <v>45.183333333333323</v>
      </c>
      <c r="M79" s="31">
        <v>44.55</v>
      </c>
      <c r="N79" s="31">
        <v>43.85</v>
      </c>
      <c r="O79" s="314">
        <v>130095000</v>
      </c>
      <c r="P79" s="315">
        <v>-4.1336548398208748E-3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45134</v>
      </c>
      <c r="E80" s="38">
        <v>605.85</v>
      </c>
      <c r="F80" s="38">
        <v>605.65</v>
      </c>
      <c r="G80" s="39">
        <v>601.15</v>
      </c>
      <c r="H80" s="39">
        <v>596.45000000000005</v>
      </c>
      <c r="I80" s="39">
        <v>591.95000000000005</v>
      </c>
      <c r="J80" s="39">
        <v>610.34999999999991</v>
      </c>
      <c r="K80" s="39">
        <v>614.84999999999991</v>
      </c>
      <c r="L80" s="39">
        <v>619.54999999999984</v>
      </c>
      <c r="M80" s="31">
        <v>610.15</v>
      </c>
      <c r="N80" s="31">
        <v>600.95000000000005</v>
      </c>
      <c r="O80" s="314">
        <v>7299500</v>
      </c>
      <c r="P80" s="315">
        <v>-6.3705538842682707E-3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45134</v>
      </c>
      <c r="E81" s="38">
        <v>1068.8</v>
      </c>
      <c r="F81" s="38">
        <v>1074.0166666666667</v>
      </c>
      <c r="G81" s="39">
        <v>1059.5833333333333</v>
      </c>
      <c r="H81" s="39">
        <v>1050.3666666666666</v>
      </c>
      <c r="I81" s="39">
        <v>1035.9333333333332</v>
      </c>
      <c r="J81" s="39">
        <v>1083.2333333333333</v>
      </c>
      <c r="K81" s="39">
        <v>1097.6666666666667</v>
      </c>
      <c r="L81" s="39">
        <v>1106.8833333333334</v>
      </c>
      <c r="M81" s="31">
        <v>1088.45</v>
      </c>
      <c r="N81" s="31">
        <v>1064.8</v>
      </c>
      <c r="O81" s="314">
        <v>5283000</v>
      </c>
      <c r="P81" s="315">
        <v>4.1600946372239746E-2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45134</v>
      </c>
      <c r="E82" s="38">
        <v>1589.35</v>
      </c>
      <c r="F82" s="38">
        <v>1581.5999999999997</v>
      </c>
      <c r="G82" s="39">
        <v>1570.3499999999995</v>
      </c>
      <c r="H82" s="39">
        <v>1551.3499999999997</v>
      </c>
      <c r="I82" s="39">
        <v>1540.0999999999995</v>
      </c>
      <c r="J82" s="39">
        <v>1600.5999999999995</v>
      </c>
      <c r="K82" s="39">
        <v>1611.85</v>
      </c>
      <c r="L82" s="39">
        <v>1630.8499999999995</v>
      </c>
      <c r="M82" s="31">
        <v>1592.85</v>
      </c>
      <c r="N82" s="31">
        <v>1562.6</v>
      </c>
      <c r="O82" s="314">
        <v>3157325</v>
      </c>
      <c r="P82" s="315">
        <v>1.2644728823887874E-2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45134</v>
      </c>
      <c r="E83" s="38">
        <v>300.3</v>
      </c>
      <c r="F83" s="38">
        <v>302.2166666666667</v>
      </c>
      <c r="G83" s="39">
        <v>297.58333333333337</v>
      </c>
      <c r="H83" s="39">
        <v>294.86666666666667</v>
      </c>
      <c r="I83" s="39">
        <v>290.23333333333335</v>
      </c>
      <c r="J83" s="39">
        <v>304.93333333333339</v>
      </c>
      <c r="K83" s="39">
        <v>309.56666666666672</v>
      </c>
      <c r="L83" s="39">
        <v>312.28333333333342</v>
      </c>
      <c r="M83" s="31">
        <v>306.85000000000002</v>
      </c>
      <c r="N83" s="31">
        <v>299.5</v>
      </c>
      <c r="O83" s="314">
        <v>11520000</v>
      </c>
      <c r="P83" s="315">
        <v>8.802417831507367E-2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45134</v>
      </c>
      <c r="E84" s="38">
        <v>1802.2</v>
      </c>
      <c r="F84" s="38">
        <v>1784.3666666666668</v>
      </c>
      <c r="G84" s="39">
        <v>1763.7333333333336</v>
      </c>
      <c r="H84" s="39">
        <v>1725.2666666666669</v>
      </c>
      <c r="I84" s="39">
        <v>1704.6333333333337</v>
      </c>
      <c r="J84" s="39">
        <v>1822.8333333333335</v>
      </c>
      <c r="K84" s="39">
        <v>1843.4666666666667</v>
      </c>
      <c r="L84" s="39">
        <v>1881.9333333333334</v>
      </c>
      <c r="M84" s="31">
        <v>1805</v>
      </c>
      <c r="N84" s="31">
        <v>1745.9</v>
      </c>
      <c r="O84" s="314">
        <v>12078300</v>
      </c>
      <c r="P84" s="315">
        <v>-2.3689767709733155E-2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45134</v>
      </c>
      <c r="E85" s="38">
        <v>478.2</v>
      </c>
      <c r="F85" s="38">
        <v>483.40000000000003</v>
      </c>
      <c r="G85" s="39">
        <v>470.85000000000008</v>
      </c>
      <c r="H85" s="39">
        <v>463.50000000000006</v>
      </c>
      <c r="I85" s="39">
        <v>450.9500000000001</v>
      </c>
      <c r="J85" s="39">
        <v>490.75000000000006</v>
      </c>
      <c r="K85" s="39">
        <v>503.3</v>
      </c>
      <c r="L85" s="39">
        <v>510.65000000000003</v>
      </c>
      <c r="M85" s="31">
        <v>495.95</v>
      </c>
      <c r="N85" s="31">
        <v>476.05</v>
      </c>
      <c r="O85" s="314">
        <v>7713750</v>
      </c>
      <c r="P85" s="315">
        <v>6.9868238557558943E-2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45134</v>
      </c>
      <c r="E86" s="38">
        <v>3793.4</v>
      </c>
      <c r="F86" s="38">
        <v>3804.1</v>
      </c>
      <c r="G86" s="39">
        <v>3770.2999999999997</v>
      </c>
      <c r="H86" s="39">
        <v>3747.2</v>
      </c>
      <c r="I86" s="39">
        <v>3713.3999999999996</v>
      </c>
      <c r="J86" s="39">
        <v>3827.2</v>
      </c>
      <c r="K86" s="39">
        <v>3861</v>
      </c>
      <c r="L86" s="39">
        <v>3884.1</v>
      </c>
      <c r="M86" s="31">
        <v>3837.9</v>
      </c>
      <c r="N86" s="31">
        <v>3781</v>
      </c>
      <c r="O86" s="314">
        <v>3534300</v>
      </c>
      <c r="P86" s="315">
        <v>1.063738526207429E-2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45134</v>
      </c>
      <c r="E87" s="38">
        <v>1299.8</v>
      </c>
      <c r="F87" s="38">
        <v>1312.1166666666666</v>
      </c>
      <c r="G87" s="39">
        <v>1280.3833333333332</v>
      </c>
      <c r="H87" s="39">
        <v>1260.9666666666667</v>
      </c>
      <c r="I87" s="39">
        <v>1229.2333333333333</v>
      </c>
      <c r="J87" s="39">
        <v>1331.5333333333331</v>
      </c>
      <c r="K87" s="39">
        <v>1363.2666666666662</v>
      </c>
      <c r="L87" s="39">
        <v>1382.6833333333329</v>
      </c>
      <c r="M87" s="31">
        <v>1343.85</v>
      </c>
      <c r="N87" s="31">
        <v>1292.7</v>
      </c>
      <c r="O87" s="314">
        <v>6345000</v>
      </c>
      <c r="P87" s="315">
        <v>5.9265442404006677E-2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45134</v>
      </c>
      <c r="E88" s="38">
        <v>1180.3499999999999</v>
      </c>
      <c r="F88" s="38">
        <v>1182.4833333333333</v>
      </c>
      <c r="G88" s="39">
        <v>1170.9166666666667</v>
      </c>
      <c r="H88" s="39">
        <v>1161.4833333333333</v>
      </c>
      <c r="I88" s="39">
        <v>1149.9166666666667</v>
      </c>
      <c r="J88" s="39">
        <v>1191.9166666666667</v>
      </c>
      <c r="K88" s="39">
        <v>1203.4833333333333</v>
      </c>
      <c r="L88" s="39">
        <v>1212.9166666666667</v>
      </c>
      <c r="M88" s="31">
        <v>1194.05</v>
      </c>
      <c r="N88" s="31">
        <v>1173.05</v>
      </c>
      <c r="O88" s="314">
        <v>11463200</v>
      </c>
      <c r="P88" s="315">
        <v>6.0203956259982797E-3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45134</v>
      </c>
      <c r="E89" s="38">
        <v>2876.55</v>
      </c>
      <c r="F89" s="38">
        <v>2884.4166666666665</v>
      </c>
      <c r="G89" s="39">
        <v>2840.0333333333328</v>
      </c>
      <c r="H89" s="39">
        <v>2803.5166666666664</v>
      </c>
      <c r="I89" s="39">
        <v>2759.1333333333328</v>
      </c>
      <c r="J89" s="39">
        <v>2920.9333333333329</v>
      </c>
      <c r="K89" s="39">
        <v>2965.3166666666671</v>
      </c>
      <c r="L89" s="39">
        <v>3001.833333333333</v>
      </c>
      <c r="M89" s="31">
        <v>2928.8</v>
      </c>
      <c r="N89" s="31">
        <v>2847.9</v>
      </c>
      <c r="O89" s="314">
        <v>18146400</v>
      </c>
      <c r="P89" s="315">
        <v>-9.469430517099453E-2</v>
      </c>
    </row>
    <row r="90" spans="1:16" ht="12.75" customHeight="1">
      <c r="A90" s="31">
        <v>80</v>
      </c>
      <c r="B90" s="32" t="s">
        <v>68</v>
      </c>
      <c r="C90" s="33" t="s">
        <v>129</v>
      </c>
      <c r="D90" s="34">
        <v>45134</v>
      </c>
      <c r="E90" s="38">
        <v>2269.4</v>
      </c>
      <c r="F90" s="38">
        <v>2264.2999999999997</v>
      </c>
      <c r="G90" s="39">
        <v>2246.1999999999994</v>
      </c>
      <c r="H90" s="39">
        <v>2222.9999999999995</v>
      </c>
      <c r="I90" s="39">
        <v>2204.8999999999992</v>
      </c>
      <c r="J90" s="39">
        <v>2287.4999999999995</v>
      </c>
      <c r="K90" s="39">
        <v>2305.6</v>
      </c>
      <c r="L90" s="39">
        <v>2328.7999999999997</v>
      </c>
      <c r="M90" s="31">
        <v>2282.4</v>
      </c>
      <c r="N90" s="31">
        <v>2241.1</v>
      </c>
      <c r="O90" s="314">
        <v>2573100</v>
      </c>
      <c r="P90" s="315">
        <v>-2.9063008602650546E-3</v>
      </c>
    </row>
    <row r="91" spans="1:16" ht="12.75" customHeight="1">
      <c r="A91" s="31">
        <v>81</v>
      </c>
      <c r="B91" s="32" t="s">
        <v>63</v>
      </c>
      <c r="C91" s="33" t="s">
        <v>130</v>
      </c>
      <c r="D91" s="34">
        <v>45134</v>
      </c>
      <c r="E91" s="38">
        <v>1727.1</v>
      </c>
      <c r="F91" s="38">
        <v>1732.2166666666665</v>
      </c>
      <c r="G91" s="39">
        <v>1705.083333333333</v>
      </c>
      <c r="H91" s="39">
        <v>1683.0666666666666</v>
      </c>
      <c r="I91" s="39">
        <v>1655.9333333333332</v>
      </c>
      <c r="J91" s="39">
        <v>1754.2333333333329</v>
      </c>
      <c r="K91" s="39">
        <v>1781.3666666666666</v>
      </c>
      <c r="L91" s="39">
        <v>1803.3833333333328</v>
      </c>
      <c r="M91" s="31">
        <v>1759.35</v>
      </c>
      <c r="N91" s="31">
        <v>1710.2</v>
      </c>
      <c r="O91" s="314">
        <v>86326900</v>
      </c>
      <c r="P91" s="315">
        <v>-2.9094882349951722E-3</v>
      </c>
    </row>
    <row r="92" spans="1:16" ht="12.75" customHeight="1">
      <c r="A92" s="31">
        <v>82</v>
      </c>
      <c r="B92" s="32" t="s">
        <v>68</v>
      </c>
      <c r="C92" s="33" t="s">
        <v>131</v>
      </c>
      <c r="D92" s="34">
        <v>45134</v>
      </c>
      <c r="E92" s="38">
        <v>652.29999999999995</v>
      </c>
      <c r="F92" s="38">
        <v>651.5</v>
      </c>
      <c r="G92" s="39">
        <v>646</v>
      </c>
      <c r="H92" s="39">
        <v>639.70000000000005</v>
      </c>
      <c r="I92" s="39">
        <v>634.20000000000005</v>
      </c>
      <c r="J92" s="39">
        <v>657.8</v>
      </c>
      <c r="K92" s="39">
        <v>663.3</v>
      </c>
      <c r="L92" s="39">
        <v>669.59999999999991</v>
      </c>
      <c r="M92" s="31">
        <v>657</v>
      </c>
      <c r="N92" s="31">
        <v>645.20000000000005</v>
      </c>
      <c r="O92" s="314">
        <v>23305700</v>
      </c>
      <c r="P92" s="315">
        <v>8.2805882073002431E-3</v>
      </c>
    </row>
    <row r="93" spans="1:16" ht="12.75" customHeight="1">
      <c r="A93" s="31">
        <v>83</v>
      </c>
      <c r="B93" s="32" t="s">
        <v>56</v>
      </c>
      <c r="C93" s="33" t="s">
        <v>132</v>
      </c>
      <c r="D93" s="34">
        <v>45134</v>
      </c>
      <c r="E93" s="38">
        <v>2874.05</v>
      </c>
      <c r="F93" s="38">
        <v>2866.4166666666665</v>
      </c>
      <c r="G93" s="39">
        <v>2845.4833333333331</v>
      </c>
      <c r="H93" s="39">
        <v>2816.9166666666665</v>
      </c>
      <c r="I93" s="39">
        <v>2795.9833333333331</v>
      </c>
      <c r="J93" s="39">
        <v>2894.9833333333331</v>
      </c>
      <c r="K93" s="39">
        <v>2915.9166666666665</v>
      </c>
      <c r="L93" s="39">
        <v>2944.4833333333331</v>
      </c>
      <c r="M93" s="31">
        <v>2887.35</v>
      </c>
      <c r="N93" s="31">
        <v>2837.85</v>
      </c>
      <c r="O93" s="314">
        <v>3580500</v>
      </c>
      <c r="P93" s="315">
        <v>-1.9954015437674496E-2</v>
      </c>
    </row>
    <row r="94" spans="1:16" ht="12.75" customHeight="1">
      <c r="A94" s="31">
        <v>84</v>
      </c>
      <c r="B94" s="32" t="s">
        <v>133</v>
      </c>
      <c r="C94" s="33" t="s">
        <v>134</v>
      </c>
      <c r="D94" s="34">
        <v>45134</v>
      </c>
      <c r="E94" s="38">
        <v>428.6</v>
      </c>
      <c r="F94" s="38">
        <v>428.13333333333338</v>
      </c>
      <c r="G94" s="39">
        <v>424.36666666666679</v>
      </c>
      <c r="H94" s="39">
        <v>420.13333333333338</v>
      </c>
      <c r="I94" s="39">
        <v>416.36666666666679</v>
      </c>
      <c r="J94" s="39">
        <v>432.36666666666679</v>
      </c>
      <c r="K94" s="39">
        <v>436.13333333333333</v>
      </c>
      <c r="L94" s="39">
        <v>440.36666666666679</v>
      </c>
      <c r="M94" s="31">
        <v>431.9</v>
      </c>
      <c r="N94" s="31">
        <v>423.9</v>
      </c>
      <c r="O94" s="314">
        <v>30354800</v>
      </c>
      <c r="P94" s="315">
        <v>-5.7321043701563717E-3</v>
      </c>
    </row>
    <row r="95" spans="1:16" ht="12.75" customHeight="1">
      <c r="A95" s="31">
        <v>85</v>
      </c>
      <c r="B95" s="32" t="s">
        <v>133</v>
      </c>
      <c r="C95" s="33" t="s">
        <v>135</v>
      </c>
      <c r="D95" s="34">
        <v>45134</v>
      </c>
      <c r="E95" s="38">
        <v>119.15</v>
      </c>
      <c r="F95" s="38">
        <v>119.01666666666667</v>
      </c>
      <c r="G95" s="39">
        <v>117.63333333333333</v>
      </c>
      <c r="H95" s="39">
        <v>116.11666666666666</v>
      </c>
      <c r="I95" s="39">
        <v>114.73333333333332</v>
      </c>
      <c r="J95" s="39">
        <v>120.53333333333333</v>
      </c>
      <c r="K95" s="39">
        <v>121.91666666666669</v>
      </c>
      <c r="L95" s="39">
        <v>123.43333333333334</v>
      </c>
      <c r="M95" s="31">
        <v>120.4</v>
      </c>
      <c r="N95" s="31">
        <v>117.5</v>
      </c>
      <c r="O95" s="314">
        <v>24560200</v>
      </c>
      <c r="P95" s="315">
        <v>6.0654612039368276E-2</v>
      </c>
    </row>
    <row r="96" spans="1:16" ht="12.75" customHeight="1">
      <c r="A96" s="31">
        <v>86</v>
      </c>
      <c r="B96" s="32" t="s">
        <v>84</v>
      </c>
      <c r="C96" s="33" t="s">
        <v>136</v>
      </c>
      <c r="D96" s="34">
        <v>45134</v>
      </c>
      <c r="E96" s="38">
        <v>285.8</v>
      </c>
      <c r="F96" s="38">
        <v>285.26666666666665</v>
      </c>
      <c r="G96" s="39">
        <v>275.08333333333331</v>
      </c>
      <c r="H96" s="39">
        <v>264.36666666666667</v>
      </c>
      <c r="I96" s="39">
        <v>254.18333333333334</v>
      </c>
      <c r="J96" s="39">
        <v>295.98333333333329</v>
      </c>
      <c r="K96" s="39">
        <v>306.16666666666669</v>
      </c>
      <c r="L96" s="39">
        <v>316.88333333333327</v>
      </c>
      <c r="M96" s="31">
        <v>295.45</v>
      </c>
      <c r="N96" s="31">
        <v>274.55</v>
      </c>
      <c r="O96" s="314">
        <v>26875800</v>
      </c>
      <c r="P96" s="315">
        <v>0.18528221005001191</v>
      </c>
    </row>
    <row r="97" spans="1:16" ht="12.75" customHeight="1">
      <c r="A97" s="31">
        <v>87</v>
      </c>
      <c r="B97" s="32" t="s">
        <v>59</v>
      </c>
      <c r="C97" s="33" t="s">
        <v>137</v>
      </c>
      <c r="D97" s="34">
        <v>45134</v>
      </c>
      <c r="E97" s="38">
        <v>2719.05</v>
      </c>
      <c r="F97" s="38">
        <v>2706.5</v>
      </c>
      <c r="G97" s="39">
        <v>2690.55</v>
      </c>
      <c r="H97" s="39">
        <v>2662.05</v>
      </c>
      <c r="I97" s="39">
        <v>2646.1000000000004</v>
      </c>
      <c r="J97" s="39">
        <v>2735</v>
      </c>
      <c r="K97" s="39">
        <v>2750.95</v>
      </c>
      <c r="L97" s="39">
        <v>2779.45</v>
      </c>
      <c r="M97" s="31">
        <v>2722.45</v>
      </c>
      <c r="N97" s="31">
        <v>2678</v>
      </c>
      <c r="O97" s="314">
        <v>9563700</v>
      </c>
      <c r="P97" s="315">
        <v>5.0126103404791933E-3</v>
      </c>
    </row>
    <row r="98" spans="1:16" ht="12.75" customHeight="1">
      <c r="A98" s="31">
        <v>88</v>
      </c>
      <c r="B98" s="32" t="s">
        <v>68</v>
      </c>
      <c r="C98" s="33" t="s">
        <v>138</v>
      </c>
      <c r="D98" s="34">
        <v>45134</v>
      </c>
      <c r="E98" s="38">
        <v>127.75</v>
      </c>
      <c r="F98" s="38">
        <v>126.45</v>
      </c>
      <c r="G98" s="39">
        <v>124.55000000000001</v>
      </c>
      <c r="H98" s="39">
        <v>121.35000000000001</v>
      </c>
      <c r="I98" s="39">
        <v>119.45000000000002</v>
      </c>
      <c r="J98" s="39">
        <v>129.65</v>
      </c>
      <c r="K98" s="39">
        <v>131.55000000000001</v>
      </c>
      <c r="L98" s="39">
        <v>134.75</v>
      </c>
      <c r="M98" s="31">
        <v>128.35</v>
      </c>
      <c r="N98" s="31">
        <v>123.25</v>
      </c>
      <c r="O98" s="314">
        <v>58405200</v>
      </c>
      <c r="P98" s="315">
        <v>-6.7122841316389709E-2</v>
      </c>
    </row>
    <row r="99" spans="1:16" ht="12.75" customHeight="1">
      <c r="A99" s="31">
        <v>89</v>
      </c>
      <c r="B99" s="32" t="s">
        <v>63</v>
      </c>
      <c r="C99" s="33" t="s">
        <v>139</v>
      </c>
      <c r="D99" s="34">
        <v>45134</v>
      </c>
      <c r="E99" s="38">
        <v>947.2</v>
      </c>
      <c r="F99" s="38">
        <v>946.7166666666667</v>
      </c>
      <c r="G99" s="39">
        <v>941.18333333333339</v>
      </c>
      <c r="H99" s="39">
        <v>935.16666666666674</v>
      </c>
      <c r="I99" s="39">
        <v>929.63333333333344</v>
      </c>
      <c r="J99" s="39">
        <v>952.73333333333335</v>
      </c>
      <c r="K99" s="39">
        <v>958.26666666666665</v>
      </c>
      <c r="L99" s="39">
        <v>964.2833333333333</v>
      </c>
      <c r="M99" s="31">
        <v>952.25</v>
      </c>
      <c r="N99" s="31">
        <v>940.7</v>
      </c>
      <c r="O99" s="314">
        <v>77414400</v>
      </c>
      <c r="P99" s="315">
        <v>1.679768307819611E-2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45134</v>
      </c>
      <c r="E100" s="38">
        <v>1343.1</v>
      </c>
      <c r="F100" s="38">
        <v>1347.0166666666667</v>
      </c>
      <c r="G100" s="39">
        <v>1334.0333333333333</v>
      </c>
      <c r="H100" s="39">
        <v>1324.9666666666667</v>
      </c>
      <c r="I100" s="39">
        <v>1311.9833333333333</v>
      </c>
      <c r="J100" s="39">
        <v>1356.0833333333333</v>
      </c>
      <c r="K100" s="39">
        <v>1369.0666666666664</v>
      </c>
      <c r="L100" s="39">
        <v>1378.1333333333332</v>
      </c>
      <c r="M100" s="31">
        <v>1360</v>
      </c>
      <c r="N100" s="31">
        <v>1337.95</v>
      </c>
      <c r="O100" s="314">
        <v>4136000</v>
      </c>
      <c r="P100" s="315">
        <v>-1.9324244220509781E-2</v>
      </c>
    </row>
    <row r="101" spans="1:16" ht="12.75" customHeight="1">
      <c r="A101" s="31">
        <v>91</v>
      </c>
      <c r="B101" s="32" t="s">
        <v>68</v>
      </c>
      <c r="C101" s="33" t="s">
        <v>141</v>
      </c>
      <c r="D101" s="34">
        <v>45134</v>
      </c>
      <c r="E101" s="38">
        <v>579.1</v>
      </c>
      <c r="F101" s="38">
        <v>577.33333333333337</v>
      </c>
      <c r="G101" s="39">
        <v>572.7166666666667</v>
      </c>
      <c r="H101" s="39">
        <v>566.33333333333337</v>
      </c>
      <c r="I101" s="39">
        <v>561.7166666666667</v>
      </c>
      <c r="J101" s="39">
        <v>583.7166666666667</v>
      </c>
      <c r="K101" s="39">
        <v>588.33333333333326</v>
      </c>
      <c r="L101" s="39">
        <v>594.7166666666667</v>
      </c>
      <c r="M101" s="31">
        <v>581.95000000000005</v>
      </c>
      <c r="N101" s="31">
        <v>570.95000000000005</v>
      </c>
      <c r="O101" s="314">
        <v>11859000</v>
      </c>
      <c r="P101" s="315">
        <v>-3.0652280529671408E-2</v>
      </c>
    </row>
    <row r="102" spans="1:16" ht="12.75" customHeight="1">
      <c r="A102" s="31">
        <v>92</v>
      </c>
      <c r="B102" s="32" t="s">
        <v>79</v>
      </c>
      <c r="C102" s="33" t="s">
        <v>142</v>
      </c>
      <c r="D102" s="34">
        <v>45134</v>
      </c>
      <c r="E102" s="38">
        <v>7.6</v>
      </c>
      <c r="F102" s="38">
        <v>7.6000000000000005</v>
      </c>
      <c r="G102" s="39">
        <v>7.5000000000000009</v>
      </c>
      <c r="H102" s="39">
        <v>7.4</v>
      </c>
      <c r="I102" s="39">
        <v>7.3000000000000007</v>
      </c>
      <c r="J102" s="39">
        <v>7.7000000000000011</v>
      </c>
      <c r="K102" s="39">
        <v>7.8000000000000007</v>
      </c>
      <c r="L102" s="39">
        <v>7.9000000000000012</v>
      </c>
      <c r="M102" s="31">
        <v>7.7</v>
      </c>
      <c r="N102" s="31">
        <v>7.5</v>
      </c>
      <c r="O102" s="314">
        <v>673600000</v>
      </c>
      <c r="P102" s="315">
        <v>2.0729785428536793E-2</v>
      </c>
    </row>
    <row r="103" spans="1:16" ht="12.75" customHeight="1">
      <c r="A103" s="31">
        <v>93</v>
      </c>
      <c r="B103" s="32" t="s">
        <v>68</v>
      </c>
      <c r="C103" s="33" t="s">
        <v>143</v>
      </c>
      <c r="D103" s="34">
        <v>45134</v>
      </c>
      <c r="E103" s="38">
        <v>110.1</v>
      </c>
      <c r="F103" s="38">
        <v>108.85000000000001</v>
      </c>
      <c r="G103" s="39">
        <v>106.05000000000001</v>
      </c>
      <c r="H103" s="39">
        <v>102</v>
      </c>
      <c r="I103" s="39">
        <v>99.2</v>
      </c>
      <c r="J103" s="39">
        <v>112.90000000000002</v>
      </c>
      <c r="K103" s="39">
        <v>115.7</v>
      </c>
      <c r="L103" s="39">
        <v>119.75000000000003</v>
      </c>
      <c r="M103" s="31">
        <v>111.65</v>
      </c>
      <c r="N103" s="31">
        <v>104.8</v>
      </c>
      <c r="O103" s="314">
        <v>170660000</v>
      </c>
      <c r="P103" s="315">
        <v>-9.9514136861207051E-4</v>
      </c>
    </row>
    <row r="104" spans="1:16" ht="12.75" customHeight="1">
      <c r="A104" s="31">
        <v>94</v>
      </c>
      <c r="B104" s="32" t="s">
        <v>63</v>
      </c>
      <c r="C104" s="33" t="s">
        <v>144</v>
      </c>
      <c r="D104" s="34">
        <v>45134</v>
      </c>
      <c r="E104" s="38">
        <v>81.849999999999994</v>
      </c>
      <c r="F104" s="38">
        <v>81.033333333333331</v>
      </c>
      <c r="G104" s="39">
        <v>80.066666666666663</v>
      </c>
      <c r="H104" s="39">
        <v>78.283333333333331</v>
      </c>
      <c r="I104" s="39">
        <v>77.316666666666663</v>
      </c>
      <c r="J104" s="39">
        <v>82.816666666666663</v>
      </c>
      <c r="K104" s="39">
        <v>83.783333333333331</v>
      </c>
      <c r="L104" s="39">
        <v>85.566666666666663</v>
      </c>
      <c r="M104" s="31">
        <v>82</v>
      </c>
      <c r="N104" s="31">
        <v>79.25</v>
      </c>
      <c r="O104" s="314">
        <v>215460000</v>
      </c>
      <c r="P104" s="315">
        <v>-2.7770063871146904E-3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45134</v>
      </c>
      <c r="E105" s="38">
        <v>127.55</v>
      </c>
      <c r="F105" s="38">
        <v>128.13333333333333</v>
      </c>
      <c r="G105" s="39">
        <v>126.81666666666666</v>
      </c>
      <c r="H105" s="39">
        <v>126.08333333333334</v>
      </c>
      <c r="I105" s="39">
        <v>124.76666666666668</v>
      </c>
      <c r="J105" s="39">
        <v>128.86666666666665</v>
      </c>
      <c r="K105" s="39">
        <v>130.18333333333331</v>
      </c>
      <c r="L105" s="39">
        <v>130.91666666666663</v>
      </c>
      <c r="M105" s="31">
        <v>129.44999999999999</v>
      </c>
      <c r="N105" s="31">
        <v>127.4</v>
      </c>
      <c r="O105" s="314">
        <v>48690000</v>
      </c>
      <c r="P105" s="315">
        <v>2.1879427042342199E-2</v>
      </c>
    </row>
    <row r="106" spans="1:16" ht="12.75" customHeight="1">
      <c r="A106" s="31">
        <v>96</v>
      </c>
      <c r="B106" s="32" t="s">
        <v>84</v>
      </c>
      <c r="C106" s="33" t="s">
        <v>146</v>
      </c>
      <c r="D106" s="34">
        <v>45134</v>
      </c>
      <c r="E106" s="38">
        <v>486.4</v>
      </c>
      <c r="F106" s="38">
        <v>484.0333333333333</v>
      </c>
      <c r="G106" s="39">
        <v>480.06666666666661</v>
      </c>
      <c r="H106" s="39">
        <v>473.73333333333329</v>
      </c>
      <c r="I106" s="39">
        <v>469.76666666666659</v>
      </c>
      <c r="J106" s="39">
        <v>490.36666666666662</v>
      </c>
      <c r="K106" s="39">
        <v>494.33333333333331</v>
      </c>
      <c r="L106" s="39">
        <v>500.66666666666663</v>
      </c>
      <c r="M106" s="31">
        <v>488</v>
      </c>
      <c r="N106" s="31">
        <v>477.7</v>
      </c>
      <c r="O106" s="314">
        <v>8105625</v>
      </c>
      <c r="P106" s="315">
        <v>6.3119927862939587E-2</v>
      </c>
    </row>
    <row r="107" spans="1:16" ht="12.75" customHeight="1">
      <c r="A107" s="31">
        <v>97</v>
      </c>
      <c r="B107" s="32" t="s">
        <v>117</v>
      </c>
      <c r="C107" s="33" t="s">
        <v>147</v>
      </c>
      <c r="D107" s="34">
        <v>45134</v>
      </c>
      <c r="E107" s="38">
        <v>392.15</v>
      </c>
      <c r="F107" s="38">
        <v>392.63333333333338</v>
      </c>
      <c r="G107" s="39">
        <v>389.26666666666677</v>
      </c>
      <c r="H107" s="39">
        <v>386.38333333333338</v>
      </c>
      <c r="I107" s="39">
        <v>383.01666666666677</v>
      </c>
      <c r="J107" s="39">
        <v>395.51666666666677</v>
      </c>
      <c r="K107" s="39">
        <v>398.88333333333344</v>
      </c>
      <c r="L107" s="39">
        <v>401.76666666666677</v>
      </c>
      <c r="M107" s="31">
        <v>396</v>
      </c>
      <c r="N107" s="31">
        <v>389.75</v>
      </c>
      <c r="O107" s="314">
        <v>17464000</v>
      </c>
      <c r="P107" s="315">
        <v>1.1467624232595853E-2</v>
      </c>
    </row>
    <row r="108" spans="1:16" ht="12.75" customHeight="1">
      <c r="A108" s="31">
        <v>98</v>
      </c>
      <c r="B108" s="32" t="s">
        <v>49</v>
      </c>
      <c r="C108" s="33" t="s">
        <v>148</v>
      </c>
      <c r="D108" s="34">
        <v>45134</v>
      </c>
      <c r="E108" s="38">
        <v>212.5</v>
      </c>
      <c r="F108" s="38">
        <v>213.66666666666666</v>
      </c>
      <c r="G108" s="39">
        <v>210.5333333333333</v>
      </c>
      <c r="H108" s="39">
        <v>208.56666666666663</v>
      </c>
      <c r="I108" s="39">
        <v>205.43333333333328</v>
      </c>
      <c r="J108" s="39">
        <v>215.63333333333333</v>
      </c>
      <c r="K108" s="39">
        <v>218.76666666666671</v>
      </c>
      <c r="L108" s="39">
        <v>220.73333333333335</v>
      </c>
      <c r="M108" s="31">
        <v>216.8</v>
      </c>
      <c r="N108" s="31">
        <v>211.7</v>
      </c>
      <c r="O108" s="314">
        <v>17194100</v>
      </c>
      <c r="P108" s="315">
        <v>1.8728522336769759E-2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45134</v>
      </c>
      <c r="E109" s="38">
        <v>2790.4</v>
      </c>
      <c r="F109" s="38">
        <v>2794.3166666666671</v>
      </c>
      <c r="G109" s="39">
        <v>2755.8333333333339</v>
      </c>
      <c r="H109" s="39">
        <v>2721.2666666666669</v>
      </c>
      <c r="I109" s="39">
        <v>2682.7833333333338</v>
      </c>
      <c r="J109" s="39">
        <v>2828.8833333333341</v>
      </c>
      <c r="K109" s="39">
        <v>2867.3666666666668</v>
      </c>
      <c r="L109" s="39">
        <v>2901.9333333333343</v>
      </c>
      <c r="M109" s="31">
        <v>2832.8</v>
      </c>
      <c r="N109" s="31">
        <v>2759.75</v>
      </c>
      <c r="O109" s="314">
        <v>527100</v>
      </c>
      <c r="P109" s="315">
        <v>1.560693641618497E-2</v>
      </c>
    </row>
    <row r="110" spans="1:16" ht="12.75" customHeight="1">
      <c r="A110" s="31">
        <v>100</v>
      </c>
      <c r="B110" s="32" t="s">
        <v>45</v>
      </c>
      <c r="C110" s="33" t="s">
        <v>150</v>
      </c>
      <c r="D110" s="34">
        <v>45134</v>
      </c>
      <c r="E110" s="38">
        <v>2643.35</v>
      </c>
      <c r="F110" s="38">
        <v>2647.3833333333332</v>
      </c>
      <c r="G110" s="39">
        <v>2625.9666666666662</v>
      </c>
      <c r="H110" s="39">
        <v>2608.583333333333</v>
      </c>
      <c r="I110" s="39">
        <v>2587.1666666666661</v>
      </c>
      <c r="J110" s="39">
        <v>2664.7666666666664</v>
      </c>
      <c r="K110" s="39">
        <v>2686.1833333333334</v>
      </c>
      <c r="L110" s="39">
        <v>2703.5666666666666</v>
      </c>
      <c r="M110" s="31">
        <v>2668.8</v>
      </c>
      <c r="N110" s="31">
        <v>2630</v>
      </c>
      <c r="O110" s="314">
        <v>3925500</v>
      </c>
      <c r="P110" s="315">
        <v>-3.8197097020626432E-4</v>
      </c>
    </row>
    <row r="111" spans="1:16" ht="12.75" customHeight="1">
      <c r="A111" s="31">
        <v>101</v>
      </c>
      <c r="B111" s="32" t="s">
        <v>63</v>
      </c>
      <c r="C111" s="33" t="s">
        <v>151</v>
      </c>
      <c r="D111" s="34">
        <v>45134</v>
      </c>
      <c r="E111" s="38">
        <v>1386.35</v>
      </c>
      <c r="F111" s="38">
        <v>1384.3</v>
      </c>
      <c r="G111" s="39">
        <v>1375.6499999999999</v>
      </c>
      <c r="H111" s="39">
        <v>1364.9499999999998</v>
      </c>
      <c r="I111" s="39">
        <v>1356.2999999999997</v>
      </c>
      <c r="J111" s="39">
        <v>1395</v>
      </c>
      <c r="K111" s="39">
        <v>1403.65</v>
      </c>
      <c r="L111" s="39">
        <v>1414.3500000000001</v>
      </c>
      <c r="M111" s="31">
        <v>1392.95</v>
      </c>
      <c r="N111" s="31">
        <v>1373.6</v>
      </c>
      <c r="O111" s="314">
        <v>20802000</v>
      </c>
      <c r="P111" s="315">
        <v>-2.3978515250335699E-3</v>
      </c>
    </row>
    <row r="112" spans="1:16" ht="12.75" customHeight="1">
      <c r="A112" s="31">
        <v>102</v>
      </c>
      <c r="B112" s="32" t="s">
        <v>79</v>
      </c>
      <c r="C112" s="33" t="s">
        <v>152</v>
      </c>
      <c r="D112" s="34">
        <v>45134</v>
      </c>
      <c r="E112" s="38">
        <v>166.75</v>
      </c>
      <c r="F112" s="38">
        <v>166.45000000000002</v>
      </c>
      <c r="G112" s="39">
        <v>164.35000000000002</v>
      </c>
      <c r="H112" s="39">
        <v>161.95000000000002</v>
      </c>
      <c r="I112" s="39">
        <v>159.85000000000002</v>
      </c>
      <c r="J112" s="39">
        <v>168.85000000000002</v>
      </c>
      <c r="K112" s="39">
        <v>170.95</v>
      </c>
      <c r="L112" s="39">
        <v>173.35000000000002</v>
      </c>
      <c r="M112" s="31">
        <v>168.55</v>
      </c>
      <c r="N112" s="31">
        <v>164.05</v>
      </c>
      <c r="O112" s="314">
        <v>88753600</v>
      </c>
      <c r="P112" s="315">
        <v>2.3204766384446535E-2</v>
      </c>
    </row>
    <row r="113" spans="1:16" ht="12.75" customHeight="1">
      <c r="A113" s="31">
        <v>103</v>
      </c>
      <c r="B113" s="32" t="s">
        <v>87</v>
      </c>
      <c r="C113" s="33" t="s">
        <v>153</v>
      </c>
      <c r="D113" s="34">
        <v>45134</v>
      </c>
      <c r="E113" s="38">
        <v>1340.4</v>
      </c>
      <c r="F113" s="38">
        <v>1342.4666666666667</v>
      </c>
      <c r="G113" s="39">
        <v>1333.5333333333333</v>
      </c>
      <c r="H113" s="39">
        <v>1326.6666666666665</v>
      </c>
      <c r="I113" s="39">
        <v>1317.7333333333331</v>
      </c>
      <c r="J113" s="39">
        <v>1349.3333333333335</v>
      </c>
      <c r="K113" s="39">
        <v>1358.2666666666669</v>
      </c>
      <c r="L113" s="39">
        <v>1365.1333333333337</v>
      </c>
      <c r="M113" s="31">
        <v>1351.4</v>
      </c>
      <c r="N113" s="31">
        <v>1335.6</v>
      </c>
      <c r="O113" s="314">
        <v>39141600</v>
      </c>
      <c r="P113" s="315">
        <v>-1.188516727085458E-2</v>
      </c>
    </row>
    <row r="114" spans="1:16" ht="12.75" customHeight="1">
      <c r="A114" s="31">
        <v>104</v>
      </c>
      <c r="B114" s="32" t="s">
        <v>87</v>
      </c>
      <c r="C114" s="33" t="s">
        <v>154</v>
      </c>
      <c r="D114" s="34">
        <v>45134</v>
      </c>
      <c r="E114" s="38">
        <v>625</v>
      </c>
      <c r="F114" s="38">
        <v>625.4666666666667</v>
      </c>
      <c r="G114" s="39">
        <v>616.53333333333342</v>
      </c>
      <c r="H114" s="39">
        <v>608.06666666666672</v>
      </c>
      <c r="I114" s="39">
        <v>599.13333333333344</v>
      </c>
      <c r="J114" s="39">
        <v>633.93333333333339</v>
      </c>
      <c r="K114" s="39">
        <v>642.86666666666679</v>
      </c>
      <c r="L114" s="39">
        <v>651.33333333333337</v>
      </c>
      <c r="M114" s="31">
        <v>634.4</v>
      </c>
      <c r="N114" s="31">
        <v>617</v>
      </c>
      <c r="O114" s="314">
        <v>3282500</v>
      </c>
      <c r="P114" s="315">
        <v>1.0808646917534028E-2</v>
      </c>
    </row>
    <row r="115" spans="1:16" ht="12.75" customHeight="1">
      <c r="A115" s="31">
        <v>105</v>
      </c>
      <c r="B115" s="32" t="s">
        <v>84</v>
      </c>
      <c r="C115" s="33" t="s">
        <v>155</v>
      </c>
      <c r="D115" s="34">
        <v>45134</v>
      </c>
      <c r="E115" s="38">
        <v>96.05</v>
      </c>
      <c r="F115" s="38">
        <v>94.90000000000002</v>
      </c>
      <c r="G115" s="39">
        <v>93.05000000000004</v>
      </c>
      <c r="H115" s="39">
        <v>90.050000000000026</v>
      </c>
      <c r="I115" s="39">
        <v>88.200000000000045</v>
      </c>
      <c r="J115" s="39">
        <v>97.900000000000034</v>
      </c>
      <c r="K115" s="39">
        <v>99.750000000000028</v>
      </c>
      <c r="L115" s="39">
        <v>102.75000000000003</v>
      </c>
      <c r="M115" s="31">
        <v>96.75</v>
      </c>
      <c r="N115" s="31">
        <v>91.9</v>
      </c>
      <c r="O115" s="314">
        <v>81919500</v>
      </c>
      <c r="P115" s="315">
        <v>0.19635483411647445</v>
      </c>
    </row>
    <row r="116" spans="1:16" ht="12.75" customHeight="1">
      <c r="A116" s="31">
        <v>106</v>
      </c>
      <c r="B116" s="32" t="s">
        <v>43</v>
      </c>
      <c r="C116" s="33" t="s">
        <v>156</v>
      </c>
      <c r="D116" s="34">
        <v>45134</v>
      </c>
      <c r="E116" s="38">
        <v>749.9</v>
      </c>
      <c r="F116" s="38">
        <v>748.18333333333328</v>
      </c>
      <c r="G116" s="39">
        <v>742.81666666666661</v>
      </c>
      <c r="H116" s="39">
        <v>735.73333333333335</v>
      </c>
      <c r="I116" s="39">
        <v>730.36666666666667</v>
      </c>
      <c r="J116" s="39">
        <v>755.26666666666654</v>
      </c>
      <c r="K116" s="39">
        <v>760.6333333333331</v>
      </c>
      <c r="L116" s="39">
        <v>767.71666666666647</v>
      </c>
      <c r="M116" s="31">
        <v>753.55</v>
      </c>
      <c r="N116" s="31">
        <v>741.1</v>
      </c>
      <c r="O116" s="314">
        <v>3266250</v>
      </c>
      <c r="P116" s="315">
        <v>8.6310718586912888E-3</v>
      </c>
    </row>
    <row r="117" spans="1:16" ht="12.75" customHeight="1">
      <c r="A117" s="31">
        <v>107</v>
      </c>
      <c r="B117" s="32" t="s">
        <v>45</v>
      </c>
      <c r="C117" s="33" t="s">
        <v>157</v>
      </c>
      <c r="D117" s="34">
        <v>45134</v>
      </c>
      <c r="E117" s="38">
        <v>637.25</v>
      </c>
      <c r="F117" s="38">
        <v>638.44999999999993</v>
      </c>
      <c r="G117" s="39">
        <v>633.44999999999982</v>
      </c>
      <c r="H117" s="39">
        <v>629.64999999999986</v>
      </c>
      <c r="I117" s="39">
        <v>624.64999999999975</v>
      </c>
      <c r="J117" s="39">
        <v>642.24999999999989</v>
      </c>
      <c r="K117" s="39">
        <v>647.25000000000011</v>
      </c>
      <c r="L117" s="39">
        <v>651.04999999999995</v>
      </c>
      <c r="M117" s="31">
        <v>643.45000000000005</v>
      </c>
      <c r="N117" s="31">
        <v>634.65</v>
      </c>
      <c r="O117" s="314">
        <v>13172250</v>
      </c>
      <c r="P117" s="315">
        <v>1.148961902842169E-2</v>
      </c>
    </row>
    <row r="118" spans="1:16" ht="12.75" customHeight="1">
      <c r="A118" s="31">
        <v>108</v>
      </c>
      <c r="B118" s="32" t="s">
        <v>59</v>
      </c>
      <c r="C118" s="33" t="s">
        <v>158</v>
      </c>
      <c r="D118" s="34">
        <v>45134</v>
      </c>
      <c r="E118" s="38">
        <v>466.65</v>
      </c>
      <c r="F118" s="38">
        <v>462.7833333333333</v>
      </c>
      <c r="G118" s="39">
        <v>456.26666666666659</v>
      </c>
      <c r="H118" s="39">
        <v>445.88333333333327</v>
      </c>
      <c r="I118" s="39">
        <v>439.36666666666656</v>
      </c>
      <c r="J118" s="39">
        <v>473.16666666666663</v>
      </c>
      <c r="K118" s="39">
        <v>479.68333333333328</v>
      </c>
      <c r="L118" s="39">
        <v>490.06666666666666</v>
      </c>
      <c r="M118" s="31">
        <v>469.3</v>
      </c>
      <c r="N118" s="31">
        <v>452.4</v>
      </c>
      <c r="O118" s="314">
        <v>68088000</v>
      </c>
      <c r="P118" s="315">
        <v>8.54759718396082E-2</v>
      </c>
    </row>
    <row r="119" spans="1:16" ht="12.75" customHeight="1">
      <c r="A119" s="31">
        <v>109</v>
      </c>
      <c r="B119" s="32" t="s">
        <v>133</v>
      </c>
      <c r="C119" s="33" t="s">
        <v>159</v>
      </c>
      <c r="D119" s="34">
        <v>45134</v>
      </c>
      <c r="E119" s="38">
        <v>598.29999999999995</v>
      </c>
      <c r="F119" s="38">
        <v>594.99999999999989</v>
      </c>
      <c r="G119" s="39">
        <v>587.0999999999998</v>
      </c>
      <c r="H119" s="39">
        <v>575.89999999999986</v>
      </c>
      <c r="I119" s="39">
        <v>567.99999999999977</v>
      </c>
      <c r="J119" s="39">
        <v>606.19999999999982</v>
      </c>
      <c r="K119" s="39">
        <v>614.09999999999991</v>
      </c>
      <c r="L119" s="39">
        <v>625.29999999999984</v>
      </c>
      <c r="M119" s="31">
        <v>602.9</v>
      </c>
      <c r="N119" s="31">
        <v>583.79999999999995</v>
      </c>
      <c r="O119" s="314">
        <v>28365000</v>
      </c>
      <c r="P119" s="315">
        <v>9.3408059781158268E-3</v>
      </c>
    </row>
    <row r="120" spans="1:16" ht="12.75" customHeight="1">
      <c r="A120" s="31">
        <v>110</v>
      </c>
      <c r="B120" s="32" t="s">
        <v>49</v>
      </c>
      <c r="C120" s="33" t="s">
        <v>160</v>
      </c>
      <c r="D120" s="34">
        <v>45134</v>
      </c>
      <c r="E120" s="38">
        <v>3352.4</v>
      </c>
      <c r="F120" s="38">
        <v>3369.4</v>
      </c>
      <c r="G120" s="39">
        <v>3318.8</v>
      </c>
      <c r="H120" s="39">
        <v>3285.2000000000003</v>
      </c>
      <c r="I120" s="39">
        <v>3234.6000000000004</v>
      </c>
      <c r="J120" s="39">
        <v>3403</v>
      </c>
      <c r="K120" s="39">
        <v>3453.5999999999995</v>
      </c>
      <c r="L120" s="39">
        <v>3487.2</v>
      </c>
      <c r="M120" s="31">
        <v>3420</v>
      </c>
      <c r="N120" s="31">
        <v>3335.8</v>
      </c>
      <c r="O120" s="314">
        <v>301250</v>
      </c>
      <c r="P120" s="315">
        <v>9.2475067996373533E-2</v>
      </c>
    </row>
    <row r="121" spans="1:16" ht="12.75" customHeight="1">
      <c r="A121" s="31">
        <v>111</v>
      </c>
      <c r="B121" s="32" t="s">
        <v>133</v>
      </c>
      <c r="C121" s="33" t="s">
        <v>161</v>
      </c>
      <c r="D121" s="34">
        <v>45134</v>
      </c>
      <c r="E121" s="38">
        <v>794.35</v>
      </c>
      <c r="F121" s="38">
        <v>796.76666666666677</v>
      </c>
      <c r="G121" s="39">
        <v>785.78333333333353</v>
      </c>
      <c r="H121" s="39">
        <v>777.21666666666681</v>
      </c>
      <c r="I121" s="39">
        <v>766.23333333333358</v>
      </c>
      <c r="J121" s="39">
        <v>805.33333333333348</v>
      </c>
      <c r="K121" s="39">
        <v>816.31666666666683</v>
      </c>
      <c r="L121" s="39">
        <v>824.88333333333344</v>
      </c>
      <c r="M121" s="31">
        <v>807.75</v>
      </c>
      <c r="N121" s="31">
        <v>788.2</v>
      </c>
      <c r="O121" s="314">
        <v>30140100</v>
      </c>
      <c r="P121" s="315">
        <v>-2.1990537935868231E-2</v>
      </c>
    </row>
    <row r="122" spans="1:16" ht="12.75" customHeight="1">
      <c r="A122" s="31">
        <v>112</v>
      </c>
      <c r="B122" s="32" t="s">
        <v>45</v>
      </c>
      <c r="C122" s="33" t="s">
        <v>162</v>
      </c>
      <c r="D122" s="34">
        <v>45134</v>
      </c>
      <c r="E122" s="38">
        <v>496.05</v>
      </c>
      <c r="F122" s="38">
        <v>495.61666666666662</v>
      </c>
      <c r="G122" s="39">
        <v>490.43333333333322</v>
      </c>
      <c r="H122" s="39">
        <v>484.81666666666661</v>
      </c>
      <c r="I122" s="39">
        <v>479.63333333333321</v>
      </c>
      <c r="J122" s="39">
        <v>501.23333333333323</v>
      </c>
      <c r="K122" s="39">
        <v>506.41666666666663</v>
      </c>
      <c r="L122" s="39">
        <v>512.0333333333333</v>
      </c>
      <c r="M122" s="31">
        <v>500.8</v>
      </c>
      <c r="N122" s="31">
        <v>490</v>
      </c>
      <c r="O122" s="314">
        <v>16766250</v>
      </c>
      <c r="P122" s="315">
        <v>5.8726024153445418E-2</v>
      </c>
    </row>
    <row r="123" spans="1:16" ht="12.75" customHeight="1">
      <c r="A123" s="31">
        <v>113</v>
      </c>
      <c r="B123" s="32" t="s">
        <v>63</v>
      </c>
      <c r="C123" s="33" t="s">
        <v>163</v>
      </c>
      <c r="D123" s="34">
        <v>45134</v>
      </c>
      <c r="E123" s="38">
        <v>1851.45</v>
      </c>
      <c r="F123" s="38">
        <v>1855.1833333333334</v>
      </c>
      <c r="G123" s="39">
        <v>1844.4666666666667</v>
      </c>
      <c r="H123" s="39">
        <v>1837.4833333333333</v>
      </c>
      <c r="I123" s="39">
        <v>1826.7666666666667</v>
      </c>
      <c r="J123" s="39">
        <v>1862.1666666666667</v>
      </c>
      <c r="K123" s="39">
        <v>1872.8833333333334</v>
      </c>
      <c r="L123" s="39">
        <v>1879.8666666666668</v>
      </c>
      <c r="M123" s="31">
        <v>1865.9</v>
      </c>
      <c r="N123" s="31">
        <v>1848.2</v>
      </c>
      <c r="O123" s="314">
        <v>26435200</v>
      </c>
      <c r="P123" s="315">
        <v>2.9231751569045804E-2</v>
      </c>
    </row>
    <row r="124" spans="1:16" ht="12.75" customHeight="1">
      <c r="A124" s="31">
        <v>114</v>
      </c>
      <c r="B124" s="32" t="s">
        <v>68</v>
      </c>
      <c r="C124" s="33" t="s">
        <v>164</v>
      </c>
      <c r="D124" s="34">
        <v>45134</v>
      </c>
      <c r="E124" s="38">
        <v>136.19999999999999</v>
      </c>
      <c r="F124" s="38">
        <v>134.16666666666666</v>
      </c>
      <c r="G124" s="39">
        <v>129.13333333333333</v>
      </c>
      <c r="H124" s="39">
        <v>122.06666666666666</v>
      </c>
      <c r="I124" s="39">
        <v>117.03333333333333</v>
      </c>
      <c r="J124" s="39">
        <v>141.23333333333332</v>
      </c>
      <c r="K124" s="39">
        <v>146.26666666666668</v>
      </c>
      <c r="L124" s="39">
        <v>153.33333333333331</v>
      </c>
      <c r="M124" s="31">
        <v>139.19999999999999</v>
      </c>
      <c r="N124" s="31">
        <v>127.1</v>
      </c>
      <c r="O124" s="314">
        <v>79414676</v>
      </c>
      <c r="P124" s="315">
        <v>6.9591346153846156E-2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45134</v>
      </c>
      <c r="E125" s="38">
        <v>2251.5</v>
      </c>
      <c r="F125" s="38">
        <v>2266.3166666666666</v>
      </c>
      <c r="G125" s="39">
        <v>2228.6333333333332</v>
      </c>
      <c r="H125" s="39">
        <v>2205.7666666666664</v>
      </c>
      <c r="I125" s="39">
        <v>2168.083333333333</v>
      </c>
      <c r="J125" s="39">
        <v>2289.1833333333334</v>
      </c>
      <c r="K125" s="39">
        <v>2326.8666666666668</v>
      </c>
      <c r="L125" s="39">
        <v>2349.7333333333336</v>
      </c>
      <c r="M125" s="31">
        <v>2304</v>
      </c>
      <c r="N125" s="31">
        <v>2243.4499999999998</v>
      </c>
      <c r="O125" s="314">
        <v>768900</v>
      </c>
      <c r="P125" s="315">
        <v>1.3043478260869565E-2</v>
      </c>
    </row>
    <row r="126" spans="1:16" ht="12.75" customHeight="1">
      <c r="A126" s="31">
        <v>116</v>
      </c>
      <c r="B126" s="32" t="s">
        <v>43</v>
      </c>
      <c r="C126" s="33" t="s">
        <v>166</v>
      </c>
      <c r="D126" s="34">
        <v>45134</v>
      </c>
      <c r="E126" s="38">
        <v>356.15</v>
      </c>
      <c r="F126" s="38">
        <v>360.01666666666665</v>
      </c>
      <c r="G126" s="39">
        <v>351.33333333333331</v>
      </c>
      <c r="H126" s="39">
        <v>346.51666666666665</v>
      </c>
      <c r="I126" s="39">
        <v>337.83333333333331</v>
      </c>
      <c r="J126" s="39">
        <v>364.83333333333331</v>
      </c>
      <c r="K126" s="39">
        <v>373.51666666666671</v>
      </c>
      <c r="L126" s="39">
        <v>378.33333333333331</v>
      </c>
      <c r="M126" s="31">
        <v>368.7</v>
      </c>
      <c r="N126" s="31">
        <v>355.2</v>
      </c>
      <c r="O126" s="314">
        <v>12054700</v>
      </c>
      <c r="P126" s="315">
        <v>7.309322033898305E-2</v>
      </c>
    </row>
    <row r="127" spans="1:16" ht="12.75" customHeight="1">
      <c r="A127" s="31">
        <v>117</v>
      </c>
      <c r="B127" s="32" t="s">
        <v>68</v>
      </c>
      <c r="C127" s="33" t="s">
        <v>167</v>
      </c>
      <c r="D127" s="34">
        <v>45134</v>
      </c>
      <c r="E127" s="38">
        <v>399.35</v>
      </c>
      <c r="F127" s="38">
        <v>397.95</v>
      </c>
      <c r="G127" s="39">
        <v>395.4</v>
      </c>
      <c r="H127" s="39">
        <v>391.45</v>
      </c>
      <c r="I127" s="39">
        <v>388.9</v>
      </c>
      <c r="J127" s="39">
        <v>401.9</v>
      </c>
      <c r="K127" s="39">
        <v>404.45000000000005</v>
      </c>
      <c r="L127" s="39">
        <v>408.4</v>
      </c>
      <c r="M127" s="31">
        <v>400.5</v>
      </c>
      <c r="N127" s="31">
        <v>394</v>
      </c>
      <c r="O127" s="314">
        <v>18322000</v>
      </c>
      <c r="P127" s="315">
        <v>6.5108708289733752E-2</v>
      </c>
    </row>
    <row r="128" spans="1:16" ht="12.75" customHeight="1">
      <c r="A128" s="31">
        <v>118</v>
      </c>
      <c r="B128" s="32" t="s">
        <v>41</v>
      </c>
      <c r="C128" s="33" t="s">
        <v>168</v>
      </c>
      <c r="D128" s="34">
        <v>45134</v>
      </c>
      <c r="E128" s="38">
        <v>2471.4</v>
      </c>
      <c r="F128" s="38">
        <v>2479.7999999999997</v>
      </c>
      <c r="G128" s="39">
        <v>2457.5999999999995</v>
      </c>
      <c r="H128" s="39">
        <v>2443.7999999999997</v>
      </c>
      <c r="I128" s="39">
        <v>2421.5999999999995</v>
      </c>
      <c r="J128" s="39">
        <v>2493.5999999999995</v>
      </c>
      <c r="K128" s="39">
        <v>2515.7999999999993</v>
      </c>
      <c r="L128" s="39">
        <v>2529.5999999999995</v>
      </c>
      <c r="M128" s="31">
        <v>2502</v>
      </c>
      <c r="N128" s="31">
        <v>2466</v>
      </c>
      <c r="O128" s="314">
        <v>9350100</v>
      </c>
      <c r="P128" s="315">
        <v>-4.2492012779552718E-3</v>
      </c>
    </row>
    <row r="129" spans="1:16" ht="12.75" customHeight="1">
      <c r="A129" s="31">
        <v>119</v>
      </c>
      <c r="B129" s="32" t="s">
        <v>87</v>
      </c>
      <c r="C129" s="33" t="s">
        <v>169</v>
      </c>
      <c r="D129" s="34">
        <v>45134</v>
      </c>
      <c r="E129" s="38">
        <v>5178.1499999999996</v>
      </c>
      <c r="F129" s="38">
        <v>5167.9999999999991</v>
      </c>
      <c r="G129" s="39">
        <v>5117.0499999999984</v>
      </c>
      <c r="H129" s="39">
        <v>5055.9499999999989</v>
      </c>
      <c r="I129" s="39">
        <v>5004.9999999999982</v>
      </c>
      <c r="J129" s="39">
        <v>5229.0999999999985</v>
      </c>
      <c r="K129" s="39">
        <v>5280.0499999999993</v>
      </c>
      <c r="L129" s="39">
        <v>5341.1499999999987</v>
      </c>
      <c r="M129" s="31">
        <v>5218.95</v>
      </c>
      <c r="N129" s="31">
        <v>5106.8999999999996</v>
      </c>
      <c r="O129" s="314">
        <v>2116050</v>
      </c>
      <c r="P129" s="315">
        <v>6.7256771069753363E-2</v>
      </c>
    </row>
    <row r="130" spans="1:16" ht="12.75" customHeight="1">
      <c r="A130" s="31">
        <v>120</v>
      </c>
      <c r="B130" s="32" t="s">
        <v>87</v>
      </c>
      <c r="C130" s="33" t="s">
        <v>170</v>
      </c>
      <c r="D130" s="34">
        <v>45134</v>
      </c>
      <c r="E130" s="38">
        <v>3882.45</v>
      </c>
      <c r="F130" s="38">
        <v>3905.1166666666668</v>
      </c>
      <c r="G130" s="39">
        <v>3852.3333333333335</v>
      </c>
      <c r="H130" s="39">
        <v>3822.2166666666667</v>
      </c>
      <c r="I130" s="39">
        <v>3769.4333333333334</v>
      </c>
      <c r="J130" s="39">
        <v>3935.2333333333336</v>
      </c>
      <c r="K130" s="39">
        <v>3988.0166666666664</v>
      </c>
      <c r="L130" s="39">
        <v>4018.1333333333337</v>
      </c>
      <c r="M130" s="31">
        <v>3957.9</v>
      </c>
      <c r="N130" s="31">
        <v>3875</v>
      </c>
      <c r="O130" s="314">
        <v>1065400</v>
      </c>
      <c r="P130" s="315">
        <v>-5.600149337315662E-3</v>
      </c>
    </row>
    <row r="131" spans="1:16" ht="12.75" customHeight="1">
      <c r="A131" s="31">
        <v>121</v>
      </c>
      <c r="B131" s="32" t="s">
        <v>43</v>
      </c>
      <c r="C131" s="33" t="s">
        <v>171</v>
      </c>
      <c r="D131" s="34">
        <v>45134</v>
      </c>
      <c r="E131" s="38">
        <v>891.95</v>
      </c>
      <c r="F131" s="38">
        <v>894.15</v>
      </c>
      <c r="G131" s="39">
        <v>884.4</v>
      </c>
      <c r="H131" s="39">
        <v>876.85</v>
      </c>
      <c r="I131" s="39">
        <v>867.1</v>
      </c>
      <c r="J131" s="39">
        <v>901.69999999999993</v>
      </c>
      <c r="K131" s="39">
        <v>911.44999999999993</v>
      </c>
      <c r="L131" s="39">
        <v>918.99999999999989</v>
      </c>
      <c r="M131" s="31">
        <v>903.9</v>
      </c>
      <c r="N131" s="31">
        <v>886.6</v>
      </c>
      <c r="O131" s="314">
        <v>5570900</v>
      </c>
      <c r="P131" s="315">
        <v>1.6596866759733209E-2</v>
      </c>
    </row>
    <row r="132" spans="1:16" ht="12.75" customHeight="1">
      <c r="A132" s="31">
        <v>122</v>
      </c>
      <c r="B132" s="32" t="s">
        <v>56</v>
      </c>
      <c r="C132" s="33" t="s">
        <v>172</v>
      </c>
      <c r="D132" s="34">
        <v>45134</v>
      </c>
      <c r="E132" s="38">
        <v>1460.85</v>
      </c>
      <c r="F132" s="38">
        <v>1466.1833333333334</v>
      </c>
      <c r="G132" s="39">
        <v>1445.6166666666668</v>
      </c>
      <c r="H132" s="39">
        <v>1430.3833333333334</v>
      </c>
      <c r="I132" s="39">
        <v>1409.8166666666668</v>
      </c>
      <c r="J132" s="39">
        <v>1481.4166666666667</v>
      </c>
      <c r="K132" s="39">
        <v>1501.9833333333333</v>
      </c>
      <c r="L132" s="39">
        <v>1517.2166666666667</v>
      </c>
      <c r="M132" s="31">
        <v>1486.75</v>
      </c>
      <c r="N132" s="31">
        <v>1450.95</v>
      </c>
      <c r="O132" s="314">
        <v>13740300</v>
      </c>
      <c r="P132" s="315">
        <v>-1.3072552667303535E-2</v>
      </c>
    </row>
    <row r="133" spans="1:16" ht="12.75" customHeight="1">
      <c r="A133" s="31">
        <v>123</v>
      </c>
      <c r="B133" s="32" t="s">
        <v>68</v>
      </c>
      <c r="C133" s="33" t="s">
        <v>173</v>
      </c>
      <c r="D133" s="34">
        <v>45134</v>
      </c>
      <c r="E133" s="38">
        <v>345.75</v>
      </c>
      <c r="F133" s="38">
        <v>344.05</v>
      </c>
      <c r="G133" s="39">
        <v>339.6</v>
      </c>
      <c r="H133" s="39">
        <v>333.45</v>
      </c>
      <c r="I133" s="39">
        <v>329</v>
      </c>
      <c r="J133" s="39">
        <v>350.20000000000005</v>
      </c>
      <c r="K133" s="39">
        <v>354.65</v>
      </c>
      <c r="L133" s="39">
        <v>360.80000000000007</v>
      </c>
      <c r="M133" s="31">
        <v>348.5</v>
      </c>
      <c r="N133" s="31">
        <v>337.9</v>
      </c>
      <c r="O133" s="314">
        <v>25512000</v>
      </c>
      <c r="P133" s="315">
        <v>0.10806115357887422</v>
      </c>
    </row>
    <row r="134" spans="1:16" ht="12.75" customHeight="1">
      <c r="A134" s="31">
        <v>124</v>
      </c>
      <c r="B134" s="32" t="s">
        <v>68</v>
      </c>
      <c r="C134" s="33" t="s">
        <v>174</v>
      </c>
      <c r="D134" s="34">
        <v>45134</v>
      </c>
      <c r="E134" s="38">
        <v>129.85</v>
      </c>
      <c r="F134" s="38">
        <v>131.5</v>
      </c>
      <c r="G134" s="39">
        <v>127.5</v>
      </c>
      <c r="H134" s="39">
        <v>125.15</v>
      </c>
      <c r="I134" s="39">
        <v>121.15</v>
      </c>
      <c r="J134" s="39">
        <v>133.85</v>
      </c>
      <c r="K134" s="39">
        <v>137.85</v>
      </c>
      <c r="L134" s="39">
        <v>140.19999999999999</v>
      </c>
      <c r="M134" s="31">
        <v>135.5</v>
      </c>
      <c r="N134" s="31">
        <v>129.15</v>
      </c>
      <c r="O134" s="314">
        <v>68790000</v>
      </c>
      <c r="P134" s="315">
        <v>2.8435593828489415E-2</v>
      </c>
    </row>
    <row r="135" spans="1:16" ht="12.75" customHeight="1">
      <c r="A135" s="31">
        <v>125</v>
      </c>
      <c r="B135" s="32" t="s">
        <v>59</v>
      </c>
      <c r="C135" s="33" t="s">
        <v>175</v>
      </c>
      <c r="D135" s="34">
        <v>45134</v>
      </c>
      <c r="E135" s="38">
        <v>537.20000000000005</v>
      </c>
      <c r="F135" s="38">
        <v>536.44999999999993</v>
      </c>
      <c r="G135" s="39">
        <v>533.74999999999989</v>
      </c>
      <c r="H135" s="39">
        <v>530.29999999999995</v>
      </c>
      <c r="I135" s="39">
        <v>527.59999999999991</v>
      </c>
      <c r="J135" s="39">
        <v>539.89999999999986</v>
      </c>
      <c r="K135" s="39">
        <v>542.59999999999991</v>
      </c>
      <c r="L135" s="39">
        <v>546.04999999999984</v>
      </c>
      <c r="M135" s="31">
        <v>539.15</v>
      </c>
      <c r="N135" s="31">
        <v>533</v>
      </c>
      <c r="O135" s="314">
        <v>10089600</v>
      </c>
      <c r="P135" s="315">
        <v>6.9461077844311381E-3</v>
      </c>
    </row>
    <row r="136" spans="1:16" ht="12.75" customHeight="1">
      <c r="A136" s="31">
        <v>126</v>
      </c>
      <c r="B136" s="32" t="s">
        <v>56</v>
      </c>
      <c r="C136" s="33" t="s">
        <v>176</v>
      </c>
      <c r="D136" s="34">
        <v>45134</v>
      </c>
      <c r="E136" s="38">
        <v>9715</v>
      </c>
      <c r="F136" s="38">
        <v>9754.1</v>
      </c>
      <c r="G136" s="39">
        <v>9661.3000000000011</v>
      </c>
      <c r="H136" s="39">
        <v>9607.6</v>
      </c>
      <c r="I136" s="39">
        <v>9514.8000000000011</v>
      </c>
      <c r="J136" s="39">
        <v>9807.8000000000011</v>
      </c>
      <c r="K136" s="39">
        <v>9900.6</v>
      </c>
      <c r="L136" s="39">
        <v>9954.3000000000011</v>
      </c>
      <c r="M136" s="31">
        <v>9846.9</v>
      </c>
      <c r="N136" s="31">
        <v>9700.4</v>
      </c>
      <c r="O136" s="314">
        <v>2180000</v>
      </c>
      <c r="P136" s="315">
        <v>-1.115848680032659E-2</v>
      </c>
    </row>
    <row r="137" spans="1:16" ht="12.75" customHeight="1">
      <c r="A137" s="31">
        <v>127</v>
      </c>
      <c r="B137" s="32" t="s">
        <v>59</v>
      </c>
      <c r="C137" s="33" t="s">
        <v>177</v>
      </c>
      <c r="D137" s="34">
        <v>45134</v>
      </c>
      <c r="E137" s="38">
        <v>924.2</v>
      </c>
      <c r="F137" s="38">
        <v>925.83333333333337</v>
      </c>
      <c r="G137" s="39">
        <v>912.86666666666679</v>
      </c>
      <c r="H137" s="39">
        <v>901.53333333333342</v>
      </c>
      <c r="I137" s="39">
        <v>888.56666666666683</v>
      </c>
      <c r="J137" s="39">
        <v>937.16666666666674</v>
      </c>
      <c r="K137" s="39">
        <v>950.13333333333321</v>
      </c>
      <c r="L137" s="39">
        <v>961.4666666666667</v>
      </c>
      <c r="M137" s="31">
        <v>938.8</v>
      </c>
      <c r="N137" s="31">
        <v>914.5</v>
      </c>
      <c r="O137" s="314">
        <v>9699900</v>
      </c>
      <c r="P137" s="315">
        <v>3.5186015239802776E-2</v>
      </c>
    </row>
    <row r="138" spans="1:16" ht="12.75" customHeight="1">
      <c r="A138" s="31">
        <v>128</v>
      </c>
      <c r="B138" s="32" t="s">
        <v>45</v>
      </c>
      <c r="C138" s="33" t="s">
        <v>178</v>
      </c>
      <c r="D138" s="34">
        <v>45134</v>
      </c>
      <c r="E138" s="38">
        <v>1507.55</v>
      </c>
      <c r="F138" s="38">
        <v>1499.1333333333332</v>
      </c>
      <c r="G138" s="39">
        <v>1485.4166666666665</v>
      </c>
      <c r="H138" s="39">
        <v>1463.2833333333333</v>
      </c>
      <c r="I138" s="39">
        <v>1449.5666666666666</v>
      </c>
      <c r="J138" s="39">
        <v>1521.2666666666664</v>
      </c>
      <c r="K138" s="39">
        <v>1534.9833333333331</v>
      </c>
      <c r="L138" s="39">
        <v>1557.1166666666663</v>
      </c>
      <c r="M138" s="31">
        <v>1512.85</v>
      </c>
      <c r="N138" s="31">
        <v>1477</v>
      </c>
      <c r="O138" s="314">
        <v>2317200</v>
      </c>
      <c r="P138" s="315">
        <v>4.3595748513781299E-2</v>
      </c>
    </row>
    <row r="139" spans="1:16" ht="12.75" customHeight="1">
      <c r="A139" s="31">
        <v>129</v>
      </c>
      <c r="B139" s="32" t="s">
        <v>43</v>
      </c>
      <c r="C139" s="33" t="s">
        <v>179</v>
      </c>
      <c r="D139" s="34">
        <v>45134</v>
      </c>
      <c r="E139" s="38">
        <v>1480.85</v>
      </c>
      <c r="F139" s="38">
        <v>1492.9833333333333</v>
      </c>
      <c r="G139" s="39">
        <v>1464.1166666666668</v>
      </c>
      <c r="H139" s="39">
        <v>1447.3833333333334</v>
      </c>
      <c r="I139" s="39">
        <v>1418.5166666666669</v>
      </c>
      <c r="J139" s="39">
        <v>1509.7166666666667</v>
      </c>
      <c r="K139" s="39">
        <v>1538.583333333333</v>
      </c>
      <c r="L139" s="39">
        <v>1555.3166666666666</v>
      </c>
      <c r="M139" s="31">
        <v>1521.85</v>
      </c>
      <c r="N139" s="31">
        <v>1476.25</v>
      </c>
      <c r="O139" s="314">
        <v>1445200</v>
      </c>
      <c r="P139" s="315">
        <v>-4.7957839262187087E-2</v>
      </c>
    </row>
    <row r="140" spans="1:16" ht="12.75" customHeight="1">
      <c r="A140" s="31">
        <v>130</v>
      </c>
      <c r="B140" s="32" t="s">
        <v>68</v>
      </c>
      <c r="C140" s="33" t="s">
        <v>180</v>
      </c>
      <c r="D140" s="34">
        <v>45134</v>
      </c>
      <c r="E140" s="38">
        <v>810.2</v>
      </c>
      <c r="F140" s="38">
        <v>811.40000000000009</v>
      </c>
      <c r="G140" s="39">
        <v>804.45000000000016</v>
      </c>
      <c r="H140" s="39">
        <v>798.7</v>
      </c>
      <c r="I140" s="39">
        <v>791.75000000000011</v>
      </c>
      <c r="J140" s="39">
        <v>817.1500000000002</v>
      </c>
      <c r="K140" s="39">
        <v>824.1</v>
      </c>
      <c r="L140" s="39">
        <v>829.85000000000025</v>
      </c>
      <c r="M140" s="31">
        <v>818.35</v>
      </c>
      <c r="N140" s="31">
        <v>805.65</v>
      </c>
      <c r="O140" s="314">
        <v>5709600</v>
      </c>
      <c r="P140" s="315">
        <v>1.0620220900594732E-2</v>
      </c>
    </row>
    <row r="141" spans="1:16" ht="12.75" customHeight="1">
      <c r="A141" s="31">
        <v>131</v>
      </c>
      <c r="B141" s="32" t="s">
        <v>84</v>
      </c>
      <c r="C141" s="33" t="s">
        <v>181</v>
      </c>
      <c r="D141" s="34">
        <v>45134</v>
      </c>
      <c r="E141" s="38">
        <v>1089.4000000000001</v>
      </c>
      <c r="F141" s="38">
        <v>1080.3333333333335</v>
      </c>
      <c r="G141" s="39">
        <v>1065.2166666666669</v>
      </c>
      <c r="H141" s="39">
        <v>1041.0333333333335</v>
      </c>
      <c r="I141" s="39">
        <v>1025.916666666667</v>
      </c>
      <c r="J141" s="39">
        <v>1104.5166666666669</v>
      </c>
      <c r="K141" s="39">
        <v>1119.6333333333337</v>
      </c>
      <c r="L141" s="39">
        <v>1143.8166666666668</v>
      </c>
      <c r="M141" s="31">
        <v>1095.45</v>
      </c>
      <c r="N141" s="31">
        <v>1056.1500000000001</v>
      </c>
      <c r="O141" s="314">
        <v>2295200</v>
      </c>
      <c r="P141" s="315">
        <v>0.1090065713181291</v>
      </c>
    </row>
    <row r="142" spans="1:16" ht="12.75" customHeight="1">
      <c r="A142" s="31">
        <v>132</v>
      </c>
      <c r="B142" s="32" t="s">
        <v>56</v>
      </c>
      <c r="C142" s="33" t="s">
        <v>182</v>
      </c>
      <c r="D142" s="34">
        <v>45134</v>
      </c>
      <c r="E142" s="38">
        <v>86.55</v>
      </c>
      <c r="F142" s="38">
        <v>86.399999999999991</v>
      </c>
      <c r="G142" s="39">
        <v>85.949999999999989</v>
      </c>
      <c r="H142" s="39">
        <v>85.35</v>
      </c>
      <c r="I142" s="39">
        <v>84.899999999999991</v>
      </c>
      <c r="J142" s="39">
        <v>86.999999999999986</v>
      </c>
      <c r="K142" s="39">
        <v>87.45</v>
      </c>
      <c r="L142" s="39">
        <v>88.049999999999983</v>
      </c>
      <c r="M142" s="31">
        <v>86.85</v>
      </c>
      <c r="N142" s="31">
        <v>85.8</v>
      </c>
      <c r="O142" s="314">
        <v>65802800</v>
      </c>
      <c r="P142" s="315">
        <v>-1.3202725724020443E-2</v>
      </c>
    </row>
    <row r="143" spans="1:16" ht="12.75" customHeight="1">
      <c r="A143" s="31">
        <v>133</v>
      </c>
      <c r="B143" s="32" t="s">
        <v>87</v>
      </c>
      <c r="C143" s="33" t="s">
        <v>183</v>
      </c>
      <c r="D143" s="34">
        <v>45134</v>
      </c>
      <c r="E143" s="38">
        <v>1904.3</v>
      </c>
      <c r="F143" s="38">
        <v>1912.3999999999999</v>
      </c>
      <c r="G143" s="39">
        <v>1887.6999999999998</v>
      </c>
      <c r="H143" s="39">
        <v>1871.1</v>
      </c>
      <c r="I143" s="39">
        <v>1846.3999999999999</v>
      </c>
      <c r="J143" s="39">
        <v>1928.9999999999998</v>
      </c>
      <c r="K143" s="39">
        <v>1953.7</v>
      </c>
      <c r="L143" s="39">
        <v>1970.2999999999997</v>
      </c>
      <c r="M143" s="31">
        <v>1937.1</v>
      </c>
      <c r="N143" s="31">
        <v>1895.8</v>
      </c>
      <c r="O143" s="314">
        <v>2852300</v>
      </c>
      <c r="P143" s="315">
        <v>2.1368783850320039E-2</v>
      </c>
    </row>
    <row r="144" spans="1:16" ht="12.75" customHeight="1">
      <c r="A144" s="31">
        <v>134</v>
      </c>
      <c r="B144" s="32" t="s">
        <v>56</v>
      </c>
      <c r="C144" s="33" t="s">
        <v>184</v>
      </c>
      <c r="D144" s="34">
        <v>45134</v>
      </c>
      <c r="E144" s="38">
        <v>100187.4</v>
      </c>
      <c r="F144" s="38">
        <v>100849.88333333335</v>
      </c>
      <c r="G144" s="39">
        <v>99199.716666666689</v>
      </c>
      <c r="H144" s="39">
        <v>98212.03333333334</v>
      </c>
      <c r="I144" s="39">
        <v>96561.866666666683</v>
      </c>
      <c r="J144" s="39">
        <v>101837.56666666669</v>
      </c>
      <c r="K144" s="39">
        <v>103487.73333333335</v>
      </c>
      <c r="L144" s="39">
        <v>104475.4166666667</v>
      </c>
      <c r="M144" s="31">
        <v>102500.05</v>
      </c>
      <c r="N144" s="31">
        <v>99862.2</v>
      </c>
      <c r="O144" s="314">
        <v>47450</v>
      </c>
      <c r="P144" s="315">
        <v>-7.4687987519500787E-2</v>
      </c>
    </row>
    <row r="145" spans="1:16" ht="12.75" customHeight="1">
      <c r="A145" s="31">
        <v>135</v>
      </c>
      <c r="B145" s="32" t="s">
        <v>68</v>
      </c>
      <c r="C145" s="33" t="s">
        <v>185</v>
      </c>
      <c r="D145" s="34">
        <v>45134</v>
      </c>
      <c r="E145" s="38">
        <v>1254.3</v>
      </c>
      <c r="F145" s="38">
        <v>1253.4666666666667</v>
      </c>
      <c r="G145" s="39">
        <v>1239.4333333333334</v>
      </c>
      <c r="H145" s="39">
        <v>1224.5666666666666</v>
      </c>
      <c r="I145" s="39">
        <v>1210.5333333333333</v>
      </c>
      <c r="J145" s="39">
        <v>1268.3333333333335</v>
      </c>
      <c r="K145" s="39">
        <v>1282.3666666666668</v>
      </c>
      <c r="L145" s="39">
        <v>1297.2333333333336</v>
      </c>
      <c r="M145" s="31">
        <v>1267.5</v>
      </c>
      <c r="N145" s="31">
        <v>1238.5999999999999</v>
      </c>
      <c r="O145" s="314">
        <v>4842750</v>
      </c>
      <c r="P145" s="315">
        <v>3.533166172783223E-3</v>
      </c>
    </row>
    <row r="146" spans="1:16" ht="12.75" customHeight="1">
      <c r="A146" s="31">
        <v>136</v>
      </c>
      <c r="B146" s="32" t="s">
        <v>133</v>
      </c>
      <c r="C146" s="33" t="s">
        <v>186</v>
      </c>
      <c r="D146" s="34">
        <v>45134</v>
      </c>
      <c r="E146" s="38">
        <v>83.8</v>
      </c>
      <c r="F146" s="38">
        <v>83.6</v>
      </c>
      <c r="G146" s="39">
        <v>82.799999999999983</v>
      </c>
      <c r="H146" s="39">
        <v>81.799999999999983</v>
      </c>
      <c r="I146" s="39">
        <v>80.999999999999972</v>
      </c>
      <c r="J146" s="39">
        <v>84.6</v>
      </c>
      <c r="K146" s="39">
        <v>85.4</v>
      </c>
      <c r="L146" s="39">
        <v>86.4</v>
      </c>
      <c r="M146" s="31">
        <v>84.4</v>
      </c>
      <c r="N146" s="31">
        <v>82.6</v>
      </c>
      <c r="O146" s="314">
        <v>48855000</v>
      </c>
      <c r="P146" s="315">
        <v>-1.8680325399216633E-2</v>
      </c>
    </row>
    <row r="147" spans="1:16" ht="12.75" customHeight="1">
      <c r="A147" s="31">
        <v>137</v>
      </c>
      <c r="B147" s="32" t="s">
        <v>45</v>
      </c>
      <c r="C147" s="33" t="s">
        <v>187</v>
      </c>
      <c r="D147" s="34">
        <v>45134</v>
      </c>
      <c r="E147" s="38">
        <v>4504.8500000000004</v>
      </c>
      <c r="F147" s="38">
        <v>4509.8</v>
      </c>
      <c r="G147" s="39">
        <v>4469.6000000000004</v>
      </c>
      <c r="H147" s="39">
        <v>4434.3500000000004</v>
      </c>
      <c r="I147" s="39">
        <v>4394.1500000000005</v>
      </c>
      <c r="J147" s="39">
        <v>4545.05</v>
      </c>
      <c r="K147" s="39">
        <v>4585.2499999999991</v>
      </c>
      <c r="L147" s="39">
        <v>4620.5</v>
      </c>
      <c r="M147" s="31">
        <v>4550</v>
      </c>
      <c r="N147" s="31">
        <v>4474.55</v>
      </c>
      <c r="O147" s="314">
        <v>1206000</v>
      </c>
      <c r="P147" s="315">
        <v>1.502335563691453E-2</v>
      </c>
    </row>
    <row r="148" spans="1:16" ht="12.75" customHeight="1">
      <c r="A148" s="31">
        <v>138</v>
      </c>
      <c r="B148" s="32" t="s">
        <v>39</v>
      </c>
      <c r="C148" s="33" t="s">
        <v>188</v>
      </c>
      <c r="D148" s="34">
        <v>45134</v>
      </c>
      <c r="E148" s="38">
        <v>4483.8</v>
      </c>
      <c r="F148" s="38">
        <v>4488.916666666667</v>
      </c>
      <c r="G148" s="39">
        <v>4453.3833333333341</v>
      </c>
      <c r="H148" s="39">
        <v>4422.9666666666672</v>
      </c>
      <c r="I148" s="39">
        <v>4387.4333333333343</v>
      </c>
      <c r="J148" s="39">
        <v>4519.3333333333339</v>
      </c>
      <c r="K148" s="39">
        <v>4554.8666666666668</v>
      </c>
      <c r="L148" s="39">
        <v>4585.2833333333338</v>
      </c>
      <c r="M148" s="31">
        <v>4524.45</v>
      </c>
      <c r="N148" s="31">
        <v>4458.5</v>
      </c>
      <c r="O148" s="314">
        <v>688200</v>
      </c>
      <c r="P148" s="315">
        <v>-9.2852515655366015E-3</v>
      </c>
    </row>
    <row r="149" spans="1:16" ht="12.75" customHeight="1">
      <c r="A149" s="31">
        <v>139</v>
      </c>
      <c r="B149" s="32" t="s">
        <v>59</v>
      </c>
      <c r="C149" s="33" t="s">
        <v>189</v>
      </c>
      <c r="D149" s="34">
        <v>45134</v>
      </c>
      <c r="E149" s="38">
        <v>22795.35</v>
      </c>
      <c r="F149" s="38">
        <v>22876.649999999998</v>
      </c>
      <c r="G149" s="39">
        <v>22662.399999999994</v>
      </c>
      <c r="H149" s="39">
        <v>22529.449999999997</v>
      </c>
      <c r="I149" s="39">
        <v>22315.199999999993</v>
      </c>
      <c r="J149" s="39">
        <v>23009.599999999995</v>
      </c>
      <c r="K149" s="39">
        <v>23223.850000000002</v>
      </c>
      <c r="L149" s="39">
        <v>23356.799999999996</v>
      </c>
      <c r="M149" s="31">
        <v>23090.9</v>
      </c>
      <c r="N149" s="31">
        <v>22743.7</v>
      </c>
      <c r="O149" s="314">
        <v>356960</v>
      </c>
      <c r="P149" s="315">
        <v>2.2808022922636104E-2</v>
      </c>
    </row>
    <row r="150" spans="1:16" ht="12.75" customHeight="1">
      <c r="A150" s="31">
        <v>140</v>
      </c>
      <c r="B150" s="32" t="s">
        <v>133</v>
      </c>
      <c r="C150" s="33" t="s">
        <v>190</v>
      </c>
      <c r="D150" s="34">
        <v>45134</v>
      </c>
      <c r="E150" s="38">
        <v>108</v>
      </c>
      <c r="F150" s="38">
        <v>107.48333333333333</v>
      </c>
      <c r="G150" s="39">
        <v>106.61666666666667</v>
      </c>
      <c r="H150" s="39">
        <v>105.23333333333333</v>
      </c>
      <c r="I150" s="39">
        <v>104.36666666666667</v>
      </c>
      <c r="J150" s="39">
        <v>108.86666666666667</v>
      </c>
      <c r="K150" s="39">
        <v>109.73333333333332</v>
      </c>
      <c r="L150" s="39">
        <v>111.11666666666667</v>
      </c>
      <c r="M150" s="31">
        <v>108.35</v>
      </c>
      <c r="N150" s="31">
        <v>106.1</v>
      </c>
      <c r="O150" s="314">
        <v>74097000</v>
      </c>
      <c r="P150" s="315">
        <v>-1.4011976047904192E-2</v>
      </c>
    </row>
    <row r="151" spans="1:16" ht="12.75" customHeight="1">
      <c r="A151" s="31">
        <v>141</v>
      </c>
      <c r="B151" s="32" t="s">
        <v>191</v>
      </c>
      <c r="C151" s="33" t="s">
        <v>192</v>
      </c>
      <c r="D151" s="34">
        <v>45134</v>
      </c>
      <c r="E151" s="38">
        <v>192.55</v>
      </c>
      <c r="F151" s="38">
        <v>192.1</v>
      </c>
      <c r="G151" s="39">
        <v>190.35</v>
      </c>
      <c r="H151" s="39">
        <v>188.15</v>
      </c>
      <c r="I151" s="39">
        <v>186.4</v>
      </c>
      <c r="J151" s="39">
        <v>194.29999999999998</v>
      </c>
      <c r="K151" s="39">
        <v>196.04999999999998</v>
      </c>
      <c r="L151" s="39">
        <v>198.24999999999997</v>
      </c>
      <c r="M151" s="31">
        <v>193.85</v>
      </c>
      <c r="N151" s="31">
        <v>189.9</v>
      </c>
      <c r="O151" s="314">
        <v>61434000</v>
      </c>
      <c r="P151" s="315">
        <v>-9.4325932375562329E-3</v>
      </c>
    </row>
    <row r="152" spans="1:16" ht="12.75" customHeight="1">
      <c r="A152" s="31">
        <v>142</v>
      </c>
      <c r="B152" s="32" t="s">
        <v>108</v>
      </c>
      <c r="C152" s="33" t="s">
        <v>193</v>
      </c>
      <c r="D152" s="34">
        <v>45134</v>
      </c>
      <c r="E152" s="38">
        <v>1003.65</v>
      </c>
      <c r="F152" s="38">
        <v>998.38333333333333</v>
      </c>
      <c r="G152" s="39">
        <v>990.26666666666665</v>
      </c>
      <c r="H152" s="39">
        <v>976.88333333333333</v>
      </c>
      <c r="I152" s="39">
        <v>968.76666666666665</v>
      </c>
      <c r="J152" s="39">
        <v>1011.7666666666667</v>
      </c>
      <c r="K152" s="39">
        <v>1019.8833333333332</v>
      </c>
      <c r="L152" s="39">
        <v>1033.2666666666667</v>
      </c>
      <c r="M152" s="31">
        <v>1006.5</v>
      </c>
      <c r="N152" s="31">
        <v>985</v>
      </c>
      <c r="O152" s="314">
        <v>3726800</v>
      </c>
      <c r="P152" s="315">
        <v>-1.8798378179137487E-2</v>
      </c>
    </row>
    <row r="153" spans="1:16" ht="12.75" customHeight="1">
      <c r="A153" s="31">
        <v>143</v>
      </c>
      <c r="B153" s="32" t="s">
        <v>87</v>
      </c>
      <c r="C153" s="33" t="s">
        <v>194</v>
      </c>
      <c r="D153" s="34">
        <v>45134</v>
      </c>
      <c r="E153" s="38">
        <v>3833.5</v>
      </c>
      <c r="F153" s="38">
        <v>3849.4833333333336</v>
      </c>
      <c r="G153" s="39">
        <v>3800.0666666666671</v>
      </c>
      <c r="H153" s="39">
        <v>3766.6333333333337</v>
      </c>
      <c r="I153" s="39">
        <v>3717.2166666666672</v>
      </c>
      <c r="J153" s="39">
        <v>3882.916666666667</v>
      </c>
      <c r="K153" s="39">
        <v>3932.333333333333</v>
      </c>
      <c r="L153" s="39">
        <v>3965.7666666666669</v>
      </c>
      <c r="M153" s="31">
        <v>3898.9</v>
      </c>
      <c r="N153" s="31">
        <v>3816.05</v>
      </c>
      <c r="O153" s="314">
        <v>260400</v>
      </c>
      <c r="P153" s="315">
        <v>3.4976152623211444E-2</v>
      </c>
    </row>
    <row r="154" spans="1:16" ht="12.75" customHeight="1">
      <c r="A154" s="31">
        <v>144</v>
      </c>
      <c r="B154" s="32" t="s">
        <v>84</v>
      </c>
      <c r="C154" s="33" t="s">
        <v>195</v>
      </c>
      <c r="D154" s="34">
        <v>45134</v>
      </c>
      <c r="E154" s="38">
        <v>164.1</v>
      </c>
      <c r="F154" s="38">
        <v>163.03333333333333</v>
      </c>
      <c r="G154" s="39">
        <v>161.66666666666666</v>
      </c>
      <c r="H154" s="39">
        <v>159.23333333333332</v>
      </c>
      <c r="I154" s="39">
        <v>157.86666666666665</v>
      </c>
      <c r="J154" s="39">
        <v>165.46666666666667</v>
      </c>
      <c r="K154" s="39">
        <v>166.83333333333334</v>
      </c>
      <c r="L154" s="39">
        <v>169.26666666666668</v>
      </c>
      <c r="M154" s="31">
        <v>164.4</v>
      </c>
      <c r="N154" s="31">
        <v>160.6</v>
      </c>
      <c r="O154" s="314">
        <v>41264300</v>
      </c>
      <c r="P154" s="315">
        <v>1.7853751187084519E-2</v>
      </c>
    </row>
    <row r="155" spans="1:16" ht="12.75" customHeight="1">
      <c r="A155" s="31">
        <v>145</v>
      </c>
      <c r="B155" s="32" t="s">
        <v>47</v>
      </c>
      <c r="C155" s="33" t="s">
        <v>196</v>
      </c>
      <c r="D155" s="34">
        <v>45134</v>
      </c>
      <c r="E155" s="38">
        <v>37540.800000000003</v>
      </c>
      <c r="F155" s="38">
        <v>37690.533333333333</v>
      </c>
      <c r="G155" s="39">
        <v>37335.066666666666</v>
      </c>
      <c r="H155" s="39">
        <v>37129.333333333336</v>
      </c>
      <c r="I155" s="39">
        <v>36773.866666666669</v>
      </c>
      <c r="J155" s="39">
        <v>37896.266666666663</v>
      </c>
      <c r="K155" s="39">
        <v>38251.733333333323</v>
      </c>
      <c r="L155" s="39">
        <v>38457.46666666666</v>
      </c>
      <c r="M155" s="31">
        <v>38046</v>
      </c>
      <c r="N155" s="31">
        <v>37484.800000000003</v>
      </c>
      <c r="O155" s="314">
        <v>157740</v>
      </c>
      <c r="P155" s="315">
        <v>-1.5191796429927839E-3</v>
      </c>
    </row>
    <row r="156" spans="1:16" ht="12.75" customHeight="1">
      <c r="A156" s="31">
        <v>146</v>
      </c>
      <c r="B156" s="32" t="s">
        <v>43</v>
      </c>
      <c r="C156" s="33" t="s">
        <v>197</v>
      </c>
      <c r="D156" s="34">
        <v>45134</v>
      </c>
      <c r="E156" s="38">
        <v>962.85</v>
      </c>
      <c r="F156" s="38">
        <v>958.31666666666672</v>
      </c>
      <c r="G156" s="39">
        <v>950.68333333333339</v>
      </c>
      <c r="H156" s="39">
        <v>938.51666666666665</v>
      </c>
      <c r="I156" s="39">
        <v>930.88333333333333</v>
      </c>
      <c r="J156" s="39">
        <v>970.48333333333346</v>
      </c>
      <c r="K156" s="39">
        <v>978.1166666666669</v>
      </c>
      <c r="L156" s="39">
        <v>990.28333333333353</v>
      </c>
      <c r="M156" s="31">
        <v>965.95</v>
      </c>
      <c r="N156" s="31">
        <v>946.15</v>
      </c>
      <c r="O156" s="314">
        <v>9807750</v>
      </c>
      <c r="P156" s="315">
        <v>-2.1914734480179505E-2</v>
      </c>
    </row>
    <row r="157" spans="1:16" ht="12.75" customHeight="1">
      <c r="A157" s="31">
        <v>147</v>
      </c>
      <c r="B157" s="32" t="s">
        <v>87</v>
      </c>
      <c r="C157" s="33" t="s">
        <v>198</v>
      </c>
      <c r="D157" s="34">
        <v>45134</v>
      </c>
      <c r="E157" s="38">
        <v>4859.3500000000004</v>
      </c>
      <c r="F157" s="38">
        <v>4915.7166666666672</v>
      </c>
      <c r="G157" s="39">
        <v>4773.9333333333343</v>
      </c>
      <c r="H157" s="39">
        <v>4688.5166666666673</v>
      </c>
      <c r="I157" s="39">
        <v>4546.7333333333345</v>
      </c>
      <c r="J157" s="39">
        <v>5001.1333333333341</v>
      </c>
      <c r="K157" s="39">
        <v>5142.916666666667</v>
      </c>
      <c r="L157" s="39">
        <v>5228.3333333333339</v>
      </c>
      <c r="M157" s="31">
        <v>5057.5</v>
      </c>
      <c r="N157" s="31">
        <v>4830.3</v>
      </c>
      <c r="O157" s="314">
        <v>1414000</v>
      </c>
      <c r="P157" s="315">
        <v>0.14805342426825802</v>
      </c>
    </row>
    <row r="158" spans="1:16" ht="12.75" customHeight="1">
      <c r="A158" s="31">
        <v>148</v>
      </c>
      <c r="B158" s="32" t="s">
        <v>84</v>
      </c>
      <c r="C158" s="33" t="s">
        <v>199</v>
      </c>
      <c r="D158" s="34">
        <v>45134</v>
      </c>
      <c r="E158" s="38">
        <v>223.55</v>
      </c>
      <c r="F158" s="38">
        <v>223.78333333333333</v>
      </c>
      <c r="G158" s="39">
        <v>222.11666666666667</v>
      </c>
      <c r="H158" s="39">
        <v>220.68333333333334</v>
      </c>
      <c r="I158" s="39">
        <v>219.01666666666668</v>
      </c>
      <c r="J158" s="39">
        <v>225.21666666666667</v>
      </c>
      <c r="K158" s="39">
        <v>226.88333333333335</v>
      </c>
      <c r="L158" s="39">
        <v>228.31666666666666</v>
      </c>
      <c r="M158" s="31">
        <v>225.45</v>
      </c>
      <c r="N158" s="31">
        <v>222.35</v>
      </c>
      <c r="O158" s="314">
        <v>11562000</v>
      </c>
      <c r="P158" s="315">
        <v>-2.7504415846580872E-2</v>
      </c>
    </row>
    <row r="159" spans="1:16" ht="12.75" customHeight="1">
      <c r="A159" s="31">
        <v>149</v>
      </c>
      <c r="B159" s="32" t="s">
        <v>68</v>
      </c>
      <c r="C159" s="33" t="s">
        <v>200</v>
      </c>
      <c r="D159" s="34">
        <v>45134</v>
      </c>
      <c r="E159" s="38">
        <v>221.3</v>
      </c>
      <c r="F159" s="38">
        <v>220.85</v>
      </c>
      <c r="G159" s="39">
        <v>217.1</v>
      </c>
      <c r="H159" s="39">
        <v>212.9</v>
      </c>
      <c r="I159" s="39">
        <v>209.15</v>
      </c>
      <c r="J159" s="39">
        <v>225.04999999999998</v>
      </c>
      <c r="K159" s="39">
        <v>228.79999999999998</v>
      </c>
      <c r="L159" s="39">
        <v>232.99999999999997</v>
      </c>
      <c r="M159" s="31">
        <v>224.6</v>
      </c>
      <c r="N159" s="31">
        <v>216.65</v>
      </c>
      <c r="O159" s="314">
        <v>61652800</v>
      </c>
      <c r="P159" s="315">
        <v>9.440665922241397E-3</v>
      </c>
    </row>
    <row r="160" spans="1:16" ht="12.75" customHeight="1">
      <c r="A160" s="31">
        <v>150</v>
      </c>
      <c r="B160" s="32" t="s">
        <v>59</v>
      </c>
      <c r="C160" s="33" t="s">
        <v>201</v>
      </c>
      <c r="D160" s="34">
        <v>45134</v>
      </c>
      <c r="E160" s="38">
        <v>2585.75</v>
      </c>
      <c r="F160" s="38">
        <v>2597.9</v>
      </c>
      <c r="G160" s="39">
        <v>2569.8500000000004</v>
      </c>
      <c r="H160" s="39">
        <v>2553.9500000000003</v>
      </c>
      <c r="I160" s="39">
        <v>2525.9000000000005</v>
      </c>
      <c r="J160" s="39">
        <v>2613.8000000000002</v>
      </c>
      <c r="K160" s="39">
        <v>2641.8500000000004</v>
      </c>
      <c r="L160" s="39">
        <v>2657.75</v>
      </c>
      <c r="M160" s="31">
        <v>2625.95</v>
      </c>
      <c r="N160" s="31">
        <v>2582</v>
      </c>
      <c r="O160" s="314">
        <v>2453500</v>
      </c>
      <c r="P160" s="315">
        <v>3.3052631578947368E-2</v>
      </c>
    </row>
    <row r="161" spans="1:16" ht="12.75" customHeight="1">
      <c r="A161" s="31">
        <v>151</v>
      </c>
      <c r="B161" s="32" t="s">
        <v>39</v>
      </c>
      <c r="C161" s="33" t="s">
        <v>202</v>
      </c>
      <c r="D161" s="34">
        <v>45134</v>
      </c>
      <c r="E161" s="38">
        <v>3891.05</v>
      </c>
      <c r="F161" s="38">
        <v>3909.85</v>
      </c>
      <c r="G161" s="39">
        <v>3862.45</v>
      </c>
      <c r="H161" s="39">
        <v>3833.85</v>
      </c>
      <c r="I161" s="39">
        <v>3786.45</v>
      </c>
      <c r="J161" s="39">
        <v>3938.45</v>
      </c>
      <c r="K161" s="39">
        <v>3985.8500000000004</v>
      </c>
      <c r="L161" s="39">
        <v>4014.45</v>
      </c>
      <c r="M161" s="31">
        <v>3957.25</v>
      </c>
      <c r="N161" s="31">
        <v>3881.25</v>
      </c>
      <c r="O161" s="314">
        <v>1626750</v>
      </c>
      <c r="P161" s="315">
        <v>6.8079839084016708E-3</v>
      </c>
    </row>
    <row r="162" spans="1:16" ht="12.75" customHeight="1">
      <c r="A162" s="31">
        <v>152</v>
      </c>
      <c r="B162" s="32" t="s">
        <v>63</v>
      </c>
      <c r="C162" s="33" t="s">
        <v>203</v>
      </c>
      <c r="D162" s="34">
        <v>45134</v>
      </c>
      <c r="E162" s="38">
        <v>54.2</v>
      </c>
      <c r="F162" s="38">
        <v>53.616666666666667</v>
      </c>
      <c r="G162" s="39">
        <v>52.833333333333336</v>
      </c>
      <c r="H162" s="39">
        <v>51.466666666666669</v>
      </c>
      <c r="I162" s="39">
        <v>50.683333333333337</v>
      </c>
      <c r="J162" s="39">
        <v>54.983333333333334</v>
      </c>
      <c r="K162" s="39">
        <v>55.766666666666666</v>
      </c>
      <c r="L162" s="39">
        <v>57.133333333333333</v>
      </c>
      <c r="M162" s="31">
        <v>54.4</v>
      </c>
      <c r="N162" s="31">
        <v>52.25</v>
      </c>
      <c r="O162" s="314">
        <v>277456000</v>
      </c>
      <c r="P162" s="315">
        <v>3.3802313103612737E-2</v>
      </c>
    </row>
    <row r="163" spans="1:16" ht="12.75" customHeight="1">
      <c r="A163" s="31">
        <v>153</v>
      </c>
      <c r="B163" s="32" t="s">
        <v>45</v>
      </c>
      <c r="C163" s="33" t="s">
        <v>204</v>
      </c>
      <c r="D163" s="34">
        <v>45134</v>
      </c>
      <c r="E163" s="38">
        <v>3546.4</v>
      </c>
      <c r="F163" s="38">
        <v>3558.8333333333335</v>
      </c>
      <c r="G163" s="39">
        <v>3520.666666666667</v>
      </c>
      <c r="H163" s="39">
        <v>3494.9333333333334</v>
      </c>
      <c r="I163" s="39">
        <v>3456.7666666666669</v>
      </c>
      <c r="J163" s="39">
        <v>3584.5666666666671</v>
      </c>
      <c r="K163" s="39">
        <v>3622.733333333334</v>
      </c>
      <c r="L163" s="39">
        <v>3648.4666666666672</v>
      </c>
      <c r="M163" s="31">
        <v>3597</v>
      </c>
      <c r="N163" s="31">
        <v>3533.1</v>
      </c>
      <c r="O163" s="314">
        <v>1442700</v>
      </c>
      <c r="P163" s="315">
        <v>-5.9824046920821113E-2</v>
      </c>
    </row>
    <row r="164" spans="1:16" ht="12.75" customHeight="1">
      <c r="A164" s="31">
        <v>154</v>
      </c>
      <c r="B164" s="32" t="s">
        <v>191</v>
      </c>
      <c r="C164" s="33" t="s">
        <v>205</v>
      </c>
      <c r="D164" s="34">
        <v>45134</v>
      </c>
      <c r="E164" s="38">
        <v>252.2</v>
      </c>
      <c r="F164" s="38">
        <v>253.1</v>
      </c>
      <c r="G164" s="39">
        <v>250.6</v>
      </c>
      <c r="H164" s="39">
        <v>249</v>
      </c>
      <c r="I164" s="39">
        <v>246.5</v>
      </c>
      <c r="J164" s="39">
        <v>254.7</v>
      </c>
      <c r="K164" s="39">
        <v>257.2</v>
      </c>
      <c r="L164" s="39">
        <v>258.79999999999995</v>
      </c>
      <c r="M164" s="31">
        <v>255.6</v>
      </c>
      <c r="N164" s="31">
        <v>251.5</v>
      </c>
      <c r="O164" s="314">
        <v>30909600</v>
      </c>
      <c r="P164" s="315">
        <v>5.4240721981766278E-2</v>
      </c>
    </row>
    <row r="165" spans="1:16" ht="12.75" customHeight="1">
      <c r="A165" s="31">
        <v>155</v>
      </c>
      <c r="B165" s="32" t="s">
        <v>206</v>
      </c>
      <c r="C165" s="33" t="s">
        <v>207</v>
      </c>
      <c r="D165" s="34">
        <v>45134</v>
      </c>
      <c r="E165" s="38">
        <v>1389.35</v>
      </c>
      <c r="F165" s="38">
        <v>1388.1499999999999</v>
      </c>
      <c r="G165" s="39">
        <v>1371.2999999999997</v>
      </c>
      <c r="H165" s="39">
        <v>1353.2499999999998</v>
      </c>
      <c r="I165" s="39">
        <v>1336.3999999999996</v>
      </c>
      <c r="J165" s="39">
        <v>1406.1999999999998</v>
      </c>
      <c r="K165" s="39">
        <v>1423.0499999999997</v>
      </c>
      <c r="L165" s="39">
        <v>1441.1</v>
      </c>
      <c r="M165" s="31">
        <v>1405</v>
      </c>
      <c r="N165" s="31">
        <v>1370.1</v>
      </c>
      <c r="O165" s="314">
        <v>3624742</v>
      </c>
      <c r="P165" s="315">
        <v>1.8876558746138885E-2</v>
      </c>
    </row>
    <row r="166" spans="1:16" ht="12.75" customHeight="1">
      <c r="A166" s="31">
        <v>156</v>
      </c>
      <c r="B166" s="32" t="s">
        <v>49</v>
      </c>
      <c r="C166" s="33" t="s">
        <v>209</v>
      </c>
      <c r="D166" s="34">
        <v>45134</v>
      </c>
      <c r="E166" s="38">
        <v>945.85</v>
      </c>
      <c r="F166" s="38">
        <v>942.23333333333323</v>
      </c>
      <c r="G166" s="39">
        <v>937.06666666666649</v>
      </c>
      <c r="H166" s="39">
        <v>928.2833333333333</v>
      </c>
      <c r="I166" s="39">
        <v>923.11666666666656</v>
      </c>
      <c r="J166" s="39">
        <v>951.01666666666642</v>
      </c>
      <c r="K166" s="39">
        <v>956.18333333333317</v>
      </c>
      <c r="L166" s="39">
        <v>964.96666666666636</v>
      </c>
      <c r="M166" s="31">
        <v>947.4</v>
      </c>
      <c r="N166" s="31">
        <v>933.45</v>
      </c>
      <c r="O166" s="314">
        <v>2269500</v>
      </c>
      <c r="P166" s="315">
        <v>-1.6574585635359115E-2</v>
      </c>
    </row>
    <row r="167" spans="1:16" ht="12.75" customHeight="1">
      <c r="A167" s="31">
        <v>157</v>
      </c>
      <c r="B167" s="32" t="s">
        <v>63</v>
      </c>
      <c r="C167" s="33" t="s">
        <v>210</v>
      </c>
      <c r="D167" s="34">
        <v>45134</v>
      </c>
      <c r="E167" s="38">
        <v>185.5</v>
      </c>
      <c r="F167" s="38">
        <v>185.83333333333334</v>
      </c>
      <c r="G167" s="39">
        <v>183.36666666666667</v>
      </c>
      <c r="H167" s="39">
        <v>181.23333333333332</v>
      </c>
      <c r="I167" s="39">
        <v>178.76666666666665</v>
      </c>
      <c r="J167" s="39">
        <v>187.9666666666667</v>
      </c>
      <c r="K167" s="39">
        <v>190.43333333333334</v>
      </c>
      <c r="L167" s="39">
        <v>192.56666666666672</v>
      </c>
      <c r="M167" s="31">
        <v>188.3</v>
      </c>
      <c r="N167" s="31">
        <v>183.7</v>
      </c>
      <c r="O167" s="314">
        <v>50575000</v>
      </c>
      <c r="P167" s="315">
        <v>0.12476370510396975</v>
      </c>
    </row>
    <row r="168" spans="1:16" ht="12.75" customHeight="1">
      <c r="A168" s="31">
        <v>158</v>
      </c>
      <c r="B168" s="32" t="s">
        <v>191</v>
      </c>
      <c r="C168" s="33" t="s">
        <v>211</v>
      </c>
      <c r="D168" s="34">
        <v>45134</v>
      </c>
      <c r="E168" s="38">
        <v>167</v>
      </c>
      <c r="F168" s="38">
        <v>166.75</v>
      </c>
      <c r="G168" s="39">
        <v>164.75</v>
      </c>
      <c r="H168" s="39">
        <v>162.5</v>
      </c>
      <c r="I168" s="39">
        <v>160.5</v>
      </c>
      <c r="J168" s="39">
        <v>169</v>
      </c>
      <c r="K168" s="39">
        <v>171</v>
      </c>
      <c r="L168" s="39">
        <v>173.25</v>
      </c>
      <c r="M168" s="31">
        <v>168.75</v>
      </c>
      <c r="N168" s="31">
        <v>164.5</v>
      </c>
      <c r="O168" s="314">
        <v>55000000</v>
      </c>
      <c r="P168" s="315">
        <v>-2.6113448425939358E-3</v>
      </c>
    </row>
    <row r="169" spans="1:16" ht="12.75" customHeight="1">
      <c r="A169" s="31">
        <v>159</v>
      </c>
      <c r="B169" s="32" t="s">
        <v>84</v>
      </c>
      <c r="C169" s="33" t="s">
        <v>212</v>
      </c>
      <c r="D169" s="34">
        <v>45134</v>
      </c>
      <c r="E169" s="38">
        <v>2632.1</v>
      </c>
      <c r="F169" s="38">
        <v>2613.5166666666664</v>
      </c>
      <c r="G169" s="39">
        <v>2585.6833333333329</v>
      </c>
      <c r="H169" s="39">
        <v>2539.2666666666664</v>
      </c>
      <c r="I169" s="39">
        <v>2511.4333333333329</v>
      </c>
      <c r="J169" s="39">
        <v>2659.9333333333329</v>
      </c>
      <c r="K169" s="39">
        <v>2687.7666666666669</v>
      </c>
      <c r="L169" s="39">
        <v>2734.1833333333329</v>
      </c>
      <c r="M169" s="31">
        <v>2641.35</v>
      </c>
      <c r="N169" s="31">
        <v>2567.1</v>
      </c>
      <c r="O169" s="314">
        <v>34781250</v>
      </c>
      <c r="P169" s="315">
        <v>8.9198303056673561E-3</v>
      </c>
    </row>
    <row r="170" spans="1:16" ht="12.75" customHeight="1">
      <c r="A170" s="31">
        <v>160</v>
      </c>
      <c r="B170" s="32" t="s">
        <v>133</v>
      </c>
      <c r="C170" s="33" t="s">
        <v>213</v>
      </c>
      <c r="D170" s="34">
        <v>45134</v>
      </c>
      <c r="E170" s="38">
        <v>88.15</v>
      </c>
      <c r="F170" s="38">
        <v>87.666666666666671</v>
      </c>
      <c r="G170" s="39">
        <v>86.483333333333348</v>
      </c>
      <c r="H170" s="39">
        <v>84.816666666666677</v>
      </c>
      <c r="I170" s="39">
        <v>83.633333333333354</v>
      </c>
      <c r="J170" s="39">
        <v>89.333333333333343</v>
      </c>
      <c r="K170" s="39">
        <v>90.516666666666652</v>
      </c>
      <c r="L170" s="39">
        <v>92.183333333333337</v>
      </c>
      <c r="M170" s="31">
        <v>88.85</v>
      </c>
      <c r="N170" s="31">
        <v>86</v>
      </c>
      <c r="O170" s="314">
        <v>98480000</v>
      </c>
      <c r="P170" s="315">
        <v>4.5968221599116323E-2</v>
      </c>
    </row>
    <row r="171" spans="1:16" ht="12.75" customHeight="1">
      <c r="A171" s="31">
        <v>161</v>
      </c>
      <c r="B171" s="32" t="s">
        <v>63</v>
      </c>
      <c r="C171" s="33" t="s">
        <v>214</v>
      </c>
      <c r="D171" s="34">
        <v>45134</v>
      </c>
      <c r="E171" s="38">
        <v>847.35</v>
      </c>
      <c r="F171" s="38">
        <v>849.33333333333337</v>
      </c>
      <c r="G171" s="39">
        <v>839.66666666666674</v>
      </c>
      <c r="H171" s="39">
        <v>831.98333333333335</v>
      </c>
      <c r="I171" s="39">
        <v>822.31666666666672</v>
      </c>
      <c r="J171" s="39">
        <v>857.01666666666677</v>
      </c>
      <c r="K171" s="39">
        <v>866.68333333333351</v>
      </c>
      <c r="L171" s="39">
        <v>874.36666666666679</v>
      </c>
      <c r="M171" s="31">
        <v>859</v>
      </c>
      <c r="N171" s="31">
        <v>841.65</v>
      </c>
      <c r="O171" s="314">
        <v>9392000</v>
      </c>
      <c r="P171" s="315">
        <v>4.2628774422735348E-2</v>
      </c>
    </row>
    <row r="172" spans="1:16" ht="12.75" customHeight="1">
      <c r="A172" s="31">
        <v>162</v>
      </c>
      <c r="B172" s="32" t="s">
        <v>68</v>
      </c>
      <c r="C172" s="33" t="s">
        <v>215</v>
      </c>
      <c r="D172" s="34">
        <v>45134</v>
      </c>
      <c r="E172" s="38">
        <v>1306.3</v>
      </c>
      <c r="F172" s="38">
        <v>1308.2166666666667</v>
      </c>
      <c r="G172" s="39">
        <v>1298.2333333333333</v>
      </c>
      <c r="H172" s="39">
        <v>1290.1666666666667</v>
      </c>
      <c r="I172" s="39">
        <v>1280.1833333333334</v>
      </c>
      <c r="J172" s="39">
        <v>1316.2833333333333</v>
      </c>
      <c r="K172" s="39">
        <v>1326.2666666666669</v>
      </c>
      <c r="L172" s="39">
        <v>1334.3333333333333</v>
      </c>
      <c r="M172" s="31">
        <v>1318.2</v>
      </c>
      <c r="N172" s="31">
        <v>1300.1500000000001</v>
      </c>
      <c r="O172" s="314">
        <v>7644000</v>
      </c>
      <c r="P172" s="315">
        <v>8.2105054901572862E-3</v>
      </c>
    </row>
    <row r="173" spans="1:16" ht="12.75" customHeight="1">
      <c r="A173" s="31">
        <v>163</v>
      </c>
      <c r="B173" s="32" t="s">
        <v>63</v>
      </c>
      <c r="C173" s="33" t="s">
        <v>216</v>
      </c>
      <c r="D173" s="34">
        <v>45134</v>
      </c>
      <c r="E173" s="38">
        <v>589.25</v>
      </c>
      <c r="F173" s="38">
        <v>585.58333333333337</v>
      </c>
      <c r="G173" s="39">
        <v>580.81666666666672</v>
      </c>
      <c r="H173" s="39">
        <v>572.38333333333333</v>
      </c>
      <c r="I173" s="39">
        <v>567.61666666666667</v>
      </c>
      <c r="J173" s="39">
        <v>594.01666666666677</v>
      </c>
      <c r="K173" s="39">
        <v>598.78333333333342</v>
      </c>
      <c r="L173" s="39">
        <v>607.21666666666681</v>
      </c>
      <c r="M173" s="31">
        <v>590.35</v>
      </c>
      <c r="N173" s="31">
        <v>577.15</v>
      </c>
      <c r="O173" s="314">
        <v>75370500</v>
      </c>
      <c r="P173" s="315">
        <v>-3.3190948972523664E-2</v>
      </c>
    </row>
    <row r="174" spans="1:16" ht="12.75" customHeight="1">
      <c r="A174" s="31">
        <v>164</v>
      </c>
      <c r="B174" s="32" t="s">
        <v>49</v>
      </c>
      <c r="C174" s="33" t="s">
        <v>217</v>
      </c>
      <c r="D174" s="34">
        <v>45134</v>
      </c>
      <c r="E174" s="38">
        <v>24296.35</v>
      </c>
      <c r="F174" s="38">
        <v>24251.983333333334</v>
      </c>
      <c r="G174" s="39">
        <v>24153.966666666667</v>
      </c>
      <c r="H174" s="39">
        <v>24011.583333333332</v>
      </c>
      <c r="I174" s="39">
        <v>23913.566666666666</v>
      </c>
      <c r="J174" s="39">
        <v>24394.366666666669</v>
      </c>
      <c r="K174" s="39">
        <v>24492.383333333339</v>
      </c>
      <c r="L174" s="39">
        <v>24634.76666666667</v>
      </c>
      <c r="M174" s="31">
        <v>24350</v>
      </c>
      <c r="N174" s="31">
        <v>24109.599999999999</v>
      </c>
      <c r="O174" s="314">
        <v>247450</v>
      </c>
      <c r="P174" s="315">
        <v>-1.5026370783162504E-2</v>
      </c>
    </row>
    <row r="175" spans="1:16" ht="12.75" customHeight="1">
      <c r="A175" s="31">
        <v>165</v>
      </c>
      <c r="B175" s="32" t="s">
        <v>41</v>
      </c>
      <c r="C175" s="33" t="s">
        <v>218</v>
      </c>
      <c r="D175" s="34">
        <v>45134</v>
      </c>
      <c r="E175" s="38">
        <v>3746</v>
      </c>
      <c r="F175" s="38">
        <v>3760.35</v>
      </c>
      <c r="G175" s="39">
        <v>3720.7</v>
      </c>
      <c r="H175" s="39">
        <v>3695.4</v>
      </c>
      <c r="I175" s="39">
        <v>3655.75</v>
      </c>
      <c r="J175" s="39">
        <v>3785.6499999999996</v>
      </c>
      <c r="K175" s="39">
        <v>3825.3</v>
      </c>
      <c r="L175" s="39">
        <v>3850.5999999999995</v>
      </c>
      <c r="M175" s="31">
        <v>3800</v>
      </c>
      <c r="N175" s="31">
        <v>3735.05</v>
      </c>
      <c r="O175" s="314">
        <v>1553750</v>
      </c>
      <c r="P175" s="315">
        <v>-1.8074383037886686E-2</v>
      </c>
    </row>
    <row r="176" spans="1:16" ht="12.75" customHeight="1">
      <c r="A176" s="31">
        <v>166</v>
      </c>
      <c r="B176" s="32" t="s">
        <v>47</v>
      </c>
      <c r="C176" s="33" t="s">
        <v>219</v>
      </c>
      <c r="D176" s="34">
        <v>45134</v>
      </c>
      <c r="E176" s="38">
        <v>2286.75</v>
      </c>
      <c r="F176" s="38">
        <v>2293.3333333333335</v>
      </c>
      <c r="G176" s="39">
        <v>2269.666666666667</v>
      </c>
      <c r="H176" s="39">
        <v>2252.5833333333335</v>
      </c>
      <c r="I176" s="39">
        <v>2228.916666666667</v>
      </c>
      <c r="J176" s="39">
        <v>2310.416666666667</v>
      </c>
      <c r="K176" s="39">
        <v>2334.0833333333339</v>
      </c>
      <c r="L176" s="39">
        <v>2351.166666666667</v>
      </c>
      <c r="M176" s="31">
        <v>2317</v>
      </c>
      <c r="N176" s="31">
        <v>2276.25</v>
      </c>
      <c r="O176" s="314">
        <v>4030875</v>
      </c>
      <c r="P176" s="315">
        <v>6.0791473403730388E-2</v>
      </c>
    </row>
    <row r="177" spans="1:16" ht="12.75" customHeight="1">
      <c r="A177" s="31">
        <v>167</v>
      </c>
      <c r="B177" s="32" t="s">
        <v>68</v>
      </c>
      <c r="C177" s="33" t="s">
        <v>220</v>
      </c>
      <c r="D177" s="34">
        <v>45134</v>
      </c>
      <c r="E177" s="38">
        <v>1768.15</v>
      </c>
      <c r="F177" s="38">
        <v>1770.1833333333334</v>
      </c>
      <c r="G177" s="39">
        <v>1751.9666666666667</v>
      </c>
      <c r="H177" s="39">
        <v>1735.7833333333333</v>
      </c>
      <c r="I177" s="39">
        <v>1717.5666666666666</v>
      </c>
      <c r="J177" s="39">
        <v>1786.3666666666668</v>
      </c>
      <c r="K177" s="39">
        <v>1804.5833333333335</v>
      </c>
      <c r="L177" s="39">
        <v>1820.7666666666669</v>
      </c>
      <c r="M177" s="31">
        <v>1788.4</v>
      </c>
      <c r="N177" s="31">
        <v>1754</v>
      </c>
      <c r="O177" s="314">
        <v>5681400</v>
      </c>
      <c r="P177" s="315">
        <v>3.7016756105574415E-2</v>
      </c>
    </row>
    <row r="178" spans="1:16" ht="12.75" customHeight="1">
      <c r="A178" s="31">
        <v>168</v>
      </c>
      <c r="B178" s="32" t="s">
        <v>43</v>
      </c>
      <c r="C178" s="33" t="s">
        <v>221</v>
      </c>
      <c r="D178" s="34">
        <v>45134</v>
      </c>
      <c r="E178" s="38">
        <v>1039.55</v>
      </c>
      <c r="F178" s="38">
        <v>1045.3833333333332</v>
      </c>
      <c r="G178" s="39">
        <v>1031.3666666666663</v>
      </c>
      <c r="H178" s="39">
        <v>1023.1833333333332</v>
      </c>
      <c r="I178" s="39">
        <v>1009.1666666666663</v>
      </c>
      <c r="J178" s="39">
        <v>1053.5666666666664</v>
      </c>
      <c r="K178" s="39">
        <v>1067.5833333333333</v>
      </c>
      <c r="L178" s="39">
        <v>1075.7666666666664</v>
      </c>
      <c r="M178" s="31">
        <v>1059.4000000000001</v>
      </c>
      <c r="N178" s="31">
        <v>1037.2</v>
      </c>
      <c r="O178" s="314">
        <v>27470800</v>
      </c>
      <c r="P178" s="315">
        <v>-4.136320958205395E-3</v>
      </c>
    </row>
    <row r="179" spans="1:16" ht="12.75" customHeight="1">
      <c r="A179" s="31">
        <v>169</v>
      </c>
      <c r="B179" s="32" t="s">
        <v>206</v>
      </c>
      <c r="C179" s="33" t="s">
        <v>222</v>
      </c>
      <c r="D179" s="34">
        <v>45134</v>
      </c>
      <c r="E179" s="38">
        <v>443.45</v>
      </c>
      <c r="F179" s="38">
        <v>443.56666666666666</v>
      </c>
      <c r="G179" s="39">
        <v>438.88333333333333</v>
      </c>
      <c r="H179" s="39">
        <v>434.31666666666666</v>
      </c>
      <c r="I179" s="39">
        <v>429.63333333333333</v>
      </c>
      <c r="J179" s="39">
        <v>448.13333333333333</v>
      </c>
      <c r="K179" s="39">
        <v>452.81666666666661</v>
      </c>
      <c r="L179" s="39">
        <v>457.38333333333333</v>
      </c>
      <c r="M179" s="31">
        <v>448.25</v>
      </c>
      <c r="N179" s="31">
        <v>439</v>
      </c>
      <c r="O179" s="314">
        <v>8490000</v>
      </c>
      <c r="P179" s="315">
        <v>3.077763613185212E-2</v>
      </c>
    </row>
    <row r="180" spans="1:16" ht="12.75" customHeight="1">
      <c r="A180" s="31">
        <v>170</v>
      </c>
      <c r="B180" s="32" t="s">
        <v>43</v>
      </c>
      <c r="C180" s="33" t="s">
        <v>223</v>
      </c>
      <c r="D180" s="34">
        <v>45134</v>
      </c>
      <c r="E180" s="38">
        <v>763.15</v>
      </c>
      <c r="F180" s="38">
        <v>763.58333333333337</v>
      </c>
      <c r="G180" s="39">
        <v>756.2166666666667</v>
      </c>
      <c r="H180" s="39">
        <v>749.2833333333333</v>
      </c>
      <c r="I180" s="39">
        <v>741.91666666666663</v>
      </c>
      <c r="J180" s="39">
        <v>770.51666666666677</v>
      </c>
      <c r="K180" s="39">
        <v>777.88333333333333</v>
      </c>
      <c r="L180" s="39">
        <v>784.81666666666683</v>
      </c>
      <c r="M180" s="31">
        <v>770.95</v>
      </c>
      <c r="N180" s="31">
        <v>756.65</v>
      </c>
      <c r="O180" s="314">
        <v>2901000</v>
      </c>
      <c r="P180" s="315">
        <v>-3.1062124248496994E-2</v>
      </c>
    </row>
    <row r="181" spans="1:16" ht="12.75" customHeight="1">
      <c r="A181" s="31">
        <v>171</v>
      </c>
      <c r="B181" s="32" t="s">
        <v>39</v>
      </c>
      <c r="C181" s="33" t="s">
        <v>224</v>
      </c>
      <c r="D181" s="34">
        <v>45134</v>
      </c>
      <c r="E181" s="38">
        <v>1011.55</v>
      </c>
      <c r="F181" s="38">
        <v>1011.0166666666668</v>
      </c>
      <c r="G181" s="39">
        <v>1002.5833333333335</v>
      </c>
      <c r="H181" s="39">
        <v>993.61666666666667</v>
      </c>
      <c r="I181" s="39">
        <v>985.18333333333339</v>
      </c>
      <c r="J181" s="39">
        <v>1019.9833333333336</v>
      </c>
      <c r="K181" s="39">
        <v>1028.4166666666667</v>
      </c>
      <c r="L181" s="39">
        <v>1037.3833333333337</v>
      </c>
      <c r="M181" s="31">
        <v>1019.45</v>
      </c>
      <c r="N181" s="31">
        <v>1002.05</v>
      </c>
      <c r="O181" s="314">
        <v>7410150</v>
      </c>
      <c r="P181" s="315">
        <v>3.5006703411291523E-3</v>
      </c>
    </row>
    <row r="182" spans="1:16" ht="12.75" customHeight="1">
      <c r="A182" s="31">
        <v>172</v>
      </c>
      <c r="B182" s="32" t="s">
        <v>79</v>
      </c>
      <c r="C182" s="33" t="s">
        <v>225</v>
      </c>
      <c r="D182" s="34">
        <v>45134</v>
      </c>
      <c r="E182" s="38">
        <v>1597.4</v>
      </c>
      <c r="F182" s="38">
        <v>1601.3500000000001</v>
      </c>
      <c r="G182" s="39">
        <v>1584.1000000000004</v>
      </c>
      <c r="H182" s="39">
        <v>1570.8000000000002</v>
      </c>
      <c r="I182" s="39">
        <v>1553.5500000000004</v>
      </c>
      <c r="J182" s="39">
        <v>1614.6500000000003</v>
      </c>
      <c r="K182" s="39">
        <v>1631.8999999999999</v>
      </c>
      <c r="L182" s="39">
        <v>1645.2000000000003</v>
      </c>
      <c r="M182" s="31">
        <v>1618.6</v>
      </c>
      <c r="N182" s="31">
        <v>1588.05</v>
      </c>
      <c r="O182" s="314">
        <v>3686500</v>
      </c>
      <c r="P182" s="315">
        <v>-1.0733932644572656E-2</v>
      </c>
    </row>
    <row r="183" spans="1:16" ht="12.75" customHeight="1">
      <c r="A183" s="31">
        <v>173</v>
      </c>
      <c r="B183" s="32" t="s">
        <v>59</v>
      </c>
      <c r="C183" s="33" t="s">
        <v>226</v>
      </c>
      <c r="D183" s="34">
        <v>45134</v>
      </c>
      <c r="E183" s="38">
        <v>864.75</v>
      </c>
      <c r="F183" s="38">
        <v>865.76666666666677</v>
      </c>
      <c r="G183" s="39">
        <v>861.53333333333353</v>
      </c>
      <c r="H183" s="39">
        <v>858.31666666666672</v>
      </c>
      <c r="I183" s="39">
        <v>854.08333333333348</v>
      </c>
      <c r="J183" s="39">
        <v>868.98333333333358</v>
      </c>
      <c r="K183" s="39">
        <v>873.21666666666692</v>
      </c>
      <c r="L183" s="39">
        <v>876.43333333333362</v>
      </c>
      <c r="M183" s="31">
        <v>870</v>
      </c>
      <c r="N183" s="31">
        <v>862.55</v>
      </c>
      <c r="O183" s="314">
        <v>9642600</v>
      </c>
      <c r="P183" s="315">
        <v>1.6122913505311077E-2</v>
      </c>
    </row>
    <row r="184" spans="1:16" ht="12.75" customHeight="1">
      <c r="A184" s="31">
        <v>174</v>
      </c>
      <c r="B184" s="32" t="s">
        <v>56</v>
      </c>
      <c r="C184" s="33" t="s">
        <v>227</v>
      </c>
      <c r="D184" s="34">
        <v>45134</v>
      </c>
      <c r="E184" s="38">
        <v>594.95000000000005</v>
      </c>
      <c r="F184" s="38">
        <v>597.73333333333335</v>
      </c>
      <c r="G184" s="39">
        <v>590.4666666666667</v>
      </c>
      <c r="H184" s="39">
        <v>585.98333333333335</v>
      </c>
      <c r="I184" s="39">
        <v>578.7166666666667</v>
      </c>
      <c r="J184" s="39">
        <v>602.2166666666667</v>
      </c>
      <c r="K184" s="39">
        <v>609.48333333333335</v>
      </c>
      <c r="L184" s="39">
        <v>613.9666666666667</v>
      </c>
      <c r="M184" s="31">
        <v>605</v>
      </c>
      <c r="N184" s="31">
        <v>593.25</v>
      </c>
      <c r="O184" s="314">
        <v>47630625</v>
      </c>
      <c r="P184" s="315">
        <v>1.9210245464247599E-2</v>
      </c>
    </row>
    <row r="185" spans="1:16" ht="12.75" customHeight="1">
      <c r="A185" s="31">
        <v>175</v>
      </c>
      <c r="B185" s="32" t="s">
        <v>191</v>
      </c>
      <c r="C185" s="33" t="s">
        <v>228</v>
      </c>
      <c r="D185" s="34">
        <v>45134</v>
      </c>
      <c r="E185" s="38">
        <v>223.5</v>
      </c>
      <c r="F185" s="38">
        <v>224</v>
      </c>
      <c r="G185" s="39">
        <v>222.3</v>
      </c>
      <c r="H185" s="39">
        <v>221.10000000000002</v>
      </c>
      <c r="I185" s="39">
        <v>219.40000000000003</v>
      </c>
      <c r="J185" s="39">
        <v>225.2</v>
      </c>
      <c r="K185" s="39">
        <v>226.89999999999998</v>
      </c>
      <c r="L185" s="39">
        <v>228.09999999999997</v>
      </c>
      <c r="M185" s="31">
        <v>225.7</v>
      </c>
      <c r="N185" s="31">
        <v>222.8</v>
      </c>
      <c r="O185" s="314">
        <v>85107375</v>
      </c>
      <c r="P185" s="315">
        <v>6.0642329942150412E-3</v>
      </c>
    </row>
    <row r="186" spans="1:16" ht="12.75" customHeight="1">
      <c r="A186" s="31">
        <v>176</v>
      </c>
      <c r="B186" s="32" t="s">
        <v>133</v>
      </c>
      <c r="C186" s="33" t="s">
        <v>229</v>
      </c>
      <c r="D186" s="34">
        <v>45134</v>
      </c>
      <c r="E186" s="38">
        <v>113.9</v>
      </c>
      <c r="F186" s="38">
        <v>113.84999999999998</v>
      </c>
      <c r="G186" s="39">
        <v>112.64999999999996</v>
      </c>
      <c r="H186" s="39">
        <v>111.39999999999998</v>
      </c>
      <c r="I186" s="39">
        <v>110.19999999999996</v>
      </c>
      <c r="J186" s="39">
        <v>115.09999999999997</v>
      </c>
      <c r="K186" s="39">
        <v>116.29999999999998</v>
      </c>
      <c r="L186" s="39">
        <v>117.54999999999997</v>
      </c>
      <c r="M186" s="31">
        <v>115.05</v>
      </c>
      <c r="N186" s="31">
        <v>112.6</v>
      </c>
      <c r="O186" s="314">
        <v>220940500</v>
      </c>
      <c r="P186" s="315">
        <v>-1.4716342498344411E-2</v>
      </c>
    </row>
    <row r="187" spans="1:16" ht="12.75" customHeight="1">
      <c r="A187" s="31">
        <v>177</v>
      </c>
      <c r="B187" s="32" t="s">
        <v>87</v>
      </c>
      <c r="C187" s="33" t="s">
        <v>230</v>
      </c>
      <c r="D187" s="34">
        <v>45134</v>
      </c>
      <c r="E187" s="38">
        <v>3287.9</v>
      </c>
      <c r="F187" s="38">
        <v>3299.65</v>
      </c>
      <c r="G187" s="39">
        <v>3273.3</v>
      </c>
      <c r="H187" s="39">
        <v>3258.7000000000003</v>
      </c>
      <c r="I187" s="39">
        <v>3232.3500000000004</v>
      </c>
      <c r="J187" s="39">
        <v>3314.25</v>
      </c>
      <c r="K187" s="39">
        <v>3340.5999999999995</v>
      </c>
      <c r="L187" s="39">
        <v>3355.2</v>
      </c>
      <c r="M187" s="31">
        <v>3326</v>
      </c>
      <c r="N187" s="31">
        <v>3285.05</v>
      </c>
      <c r="O187" s="314">
        <v>11915575</v>
      </c>
      <c r="P187" s="315">
        <v>6.7422707849718331E-3</v>
      </c>
    </row>
    <row r="188" spans="1:16" ht="12.75" customHeight="1">
      <c r="A188" s="31">
        <v>178</v>
      </c>
      <c r="B188" s="32" t="s">
        <v>87</v>
      </c>
      <c r="C188" s="33" t="s">
        <v>231</v>
      </c>
      <c r="D188" s="34">
        <v>45134</v>
      </c>
      <c r="E188" s="38">
        <v>1127.3499999999999</v>
      </c>
      <c r="F188" s="38">
        <v>1129.8333333333333</v>
      </c>
      <c r="G188" s="39">
        <v>1117.1166666666666</v>
      </c>
      <c r="H188" s="39">
        <v>1106.8833333333332</v>
      </c>
      <c r="I188" s="39">
        <v>1094.1666666666665</v>
      </c>
      <c r="J188" s="39">
        <v>1140.0666666666666</v>
      </c>
      <c r="K188" s="39">
        <v>1152.7833333333333</v>
      </c>
      <c r="L188" s="39">
        <v>1163.0166666666667</v>
      </c>
      <c r="M188" s="31">
        <v>1142.55</v>
      </c>
      <c r="N188" s="31">
        <v>1119.5999999999999</v>
      </c>
      <c r="O188" s="314">
        <v>13588200</v>
      </c>
      <c r="P188" s="315">
        <v>4.3015704877262473E-2</v>
      </c>
    </row>
    <row r="189" spans="1:16" ht="12.75" customHeight="1">
      <c r="A189" s="31">
        <v>179</v>
      </c>
      <c r="B189" s="32" t="s">
        <v>59</v>
      </c>
      <c r="C189" s="33" t="s">
        <v>232</v>
      </c>
      <c r="D189" s="34">
        <v>45134</v>
      </c>
      <c r="E189" s="38">
        <v>3041.55</v>
      </c>
      <c r="F189" s="38">
        <v>3044.5833333333335</v>
      </c>
      <c r="G189" s="39">
        <v>3028.2166666666672</v>
      </c>
      <c r="H189" s="39">
        <v>3014.8833333333337</v>
      </c>
      <c r="I189" s="39">
        <v>2998.5166666666673</v>
      </c>
      <c r="J189" s="39">
        <v>3057.916666666667</v>
      </c>
      <c r="K189" s="39">
        <v>3074.2833333333328</v>
      </c>
      <c r="L189" s="39">
        <v>3087.6166666666668</v>
      </c>
      <c r="M189" s="31">
        <v>3060.95</v>
      </c>
      <c r="N189" s="31">
        <v>3031.25</v>
      </c>
      <c r="O189" s="314">
        <v>5415750</v>
      </c>
      <c r="P189" s="315">
        <v>-9.8045937607130606E-3</v>
      </c>
    </row>
    <row r="190" spans="1:16" ht="12.75" customHeight="1">
      <c r="A190" s="31">
        <v>180</v>
      </c>
      <c r="B190" s="32" t="s">
        <v>43</v>
      </c>
      <c r="C190" s="33" t="s">
        <v>233</v>
      </c>
      <c r="D190" s="34">
        <v>45134</v>
      </c>
      <c r="E190" s="38">
        <v>1904.3</v>
      </c>
      <c r="F190" s="38">
        <v>1914.2666666666664</v>
      </c>
      <c r="G190" s="39">
        <v>1891.9333333333329</v>
      </c>
      <c r="H190" s="39">
        <v>1879.5666666666666</v>
      </c>
      <c r="I190" s="39">
        <v>1857.2333333333331</v>
      </c>
      <c r="J190" s="39">
        <v>1926.6333333333328</v>
      </c>
      <c r="K190" s="39">
        <v>1948.9666666666662</v>
      </c>
      <c r="L190" s="39">
        <v>1961.3333333333326</v>
      </c>
      <c r="M190" s="31">
        <v>1936.6</v>
      </c>
      <c r="N190" s="31">
        <v>1901.9</v>
      </c>
      <c r="O190" s="314">
        <v>1797500</v>
      </c>
      <c r="P190" s="315">
        <v>-4.4309055663251176E-3</v>
      </c>
    </row>
    <row r="191" spans="1:16" ht="12.75" customHeight="1">
      <c r="A191" s="31">
        <v>181</v>
      </c>
      <c r="B191" s="32" t="s">
        <v>45</v>
      </c>
      <c r="C191" s="33" t="s">
        <v>234</v>
      </c>
      <c r="D191" s="34">
        <v>45134</v>
      </c>
      <c r="E191" s="38">
        <v>1765.85</v>
      </c>
      <c r="F191" s="38">
        <v>1770.95</v>
      </c>
      <c r="G191" s="39">
        <v>1755.9</v>
      </c>
      <c r="H191" s="39">
        <v>1745.95</v>
      </c>
      <c r="I191" s="39">
        <v>1730.9</v>
      </c>
      <c r="J191" s="39">
        <v>1780.9</v>
      </c>
      <c r="K191" s="39">
        <v>1795.9499999999998</v>
      </c>
      <c r="L191" s="39">
        <v>1805.9</v>
      </c>
      <c r="M191" s="31">
        <v>1786</v>
      </c>
      <c r="N191" s="31">
        <v>1761</v>
      </c>
      <c r="O191" s="314">
        <v>3595600</v>
      </c>
      <c r="P191" s="315">
        <v>-4.0992687790826505E-3</v>
      </c>
    </row>
    <row r="192" spans="1:16" ht="12.75" customHeight="1">
      <c r="A192" s="31">
        <v>182</v>
      </c>
      <c r="B192" s="32" t="s">
        <v>56</v>
      </c>
      <c r="C192" s="33" t="s">
        <v>235</v>
      </c>
      <c r="D192" s="34">
        <v>45134</v>
      </c>
      <c r="E192" s="38">
        <v>1325.55</v>
      </c>
      <c r="F192" s="38">
        <v>1329.1666666666667</v>
      </c>
      <c r="G192" s="39">
        <v>1316.3333333333335</v>
      </c>
      <c r="H192" s="39">
        <v>1307.1166666666668</v>
      </c>
      <c r="I192" s="39">
        <v>1294.2833333333335</v>
      </c>
      <c r="J192" s="39">
        <v>1338.3833333333334</v>
      </c>
      <c r="K192" s="39">
        <v>1351.2166666666669</v>
      </c>
      <c r="L192" s="39">
        <v>1360.4333333333334</v>
      </c>
      <c r="M192" s="31">
        <v>1342</v>
      </c>
      <c r="N192" s="31">
        <v>1319.95</v>
      </c>
      <c r="O192" s="314">
        <v>7254800</v>
      </c>
      <c r="P192" s="315">
        <v>-7.7130736598534516E-4</v>
      </c>
    </row>
    <row r="193" spans="1:16" ht="12.75" customHeight="1">
      <c r="A193" s="31">
        <v>183</v>
      </c>
      <c r="B193" s="32" t="s">
        <v>59</v>
      </c>
      <c r="C193" s="33" t="s">
        <v>236</v>
      </c>
      <c r="D193" s="34">
        <v>45134</v>
      </c>
      <c r="E193" s="38">
        <v>1520.95</v>
      </c>
      <c r="F193" s="38">
        <v>1522.4666666666665</v>
      </c>
      <c r="G193" s="39">
        <v>1515.9833333333329</v>
      </c>
      <c r="H193" s="39">
        <v>1511.0166666666664</v>
      </c>
      <c r="I193" s="39">
        <v>1504.5333333333328</v>
      </c>
      <c r="J193" s="39">
        <v>1527.4333333333329</v>
      </c>
      <c r="K193" s="39">
        <v>1533.9166666666665</v>
      </c>
      <c r="L193" s="39">
        <v>1538.883333333333</v>
      </c>
      <c r="M193" s="31">
        <v>1528.95</v>
      </c>
      <c r="N193" s="31">
        <v>1517.5</v>
      </c>
      <c r="O193" s="314">
        <v>2178000</v>
      </c>
      <c r="P193" s="315">
        <v>7.5869726128793488E-3</v>
      </c>
    </row>
    <row r="194" spans="1:16" ht="12.75" customHeight="1">
      <c r="A194" s="31">
        <v>184</v>
      </c>
      <c r="B194" s="32" t="s">
        <v>49</v>
      </c>
      <c r="C194" s="33" t="s">
        <v>237</v>
      </c>
      <c r="D194" s="34">
        <v>45134</v>
      </c>
      <c r="E194" s="38">
        <v>8464.1</v>
      </c>
      <c r="F194" s="38">
        <v>8456.8166666666675</v>
      </c>
      <c r="G194" s="39">
        <v>8385.0333333333347</v>
      </c>
      <c r="H194" s="39">
        <v>8305.9666666666672</v>
      </c>
      <c r="I194" s="39">
        <v>8234.1833333333343</v>
      </c>
      <c r="J194" s="39">
        <v>8535.883333333335</v>
      </c>
      <c r="K194" s="39">
        <v>8607.6666666666679</v>
      </c>
      <c r="L194" s="39">
        <v>8686.7333333333354</v>
      </c>
      <c r="M194" s="31">
        <v>8528.6</v>
      </c>
      <c r="N194" s="31">
        <v>8377.75</v>
      </c>
      <c r="O194" s="314">
        <v>1542500</v>
      </c>
      <c r="P194" s="315">
        <v>1.3802168912257641E-2</v>
      </c>
    </row>
    <row r="195" spans="1:16" ht="12.75" customHeight="1">
      <c r="A195" s="31">
        <v>185</v>
      </c>
      <c r="B195" s="32" t="s">
        <v>39</v>
      </c>
      <c r="C195" s="33" t="s">
        <v>238</v>
      </c>
      <c r="D195" s="34">
        <v>45134</v>
      </c>
      <c r="E195" s="38">
        <v>681.7</v>
      </c>
      <c r="F195" s="38">
        <v>683.68333333333339</v>
      </c>
      <c r="G195" s="39">
        <v>678.06666666666683</v>
      </c>
      <c r="H195" s="39">
        <v>674.43333333333339</v>
      </c>
      <c r="I195" s="39">
        <v>668.81666666666683</v>
      </c>
      <c r="J195" s="39">
        <v>687.31666666666683</v>
      </c>
      <c r="K195" s="39">
        <v>692.93333333333339</v>
      </c>
      <c r="L195" s="39">
        <v>696.56666666666683</v>
      </c>
      <c r="M195" s="31">
        <v>689.3</v>
      </c>
      <c r="N195" s="31">
        <v>680.05</v>
      </c>
      <c r="O195" s="314">
        <v>21113300</v>
      </c>
      <c r="P195" s="315">
        <v>6.5332896031485732E-2</v>
      </c>
    </row>
    <row r="196" spans="1:16" ht="12.75" customHeight="1">
      <c r="A196" s="31">
        <v>186</v>
      </c>
      <c r="B196" s="32" t="s">
        <v>133</v>
      </c>
      <c r="C196" s="33" t="s">
        <v>239</v>
      </c>
      <c r="D196" s="34">
        <v>45134</v>
      </c>
      <c r="E196" s="38">
        <v>277.75</v>
      </c>
      <c r="F196" s="38">
        <v>277.08333333333331</v>
      </c>
      <c r="G196" s="39">
        <v>275.41666666666663</v>
      </c>
      <c r="H196" s="39">
        <v>273.08333333333331</v>
      </c>
      <c r="I196" s="39">
        <v>271.41666666666663</v>
      </c>
      <c r="J196" s="39">
        <v>279.41666666666663</v>
      </c>
      <c r="K196" s="39">
        <v>281.08333333333326</v>
      </c>
      <c r="L196" s="39">
        <v>283.41666666666663</v>
      </c>
      <c r="M196" s="31">
        <v>278.75</v>
      </c>
      <c r="N196" s="31">
        <v>274.75</v>
      </c>
      <c r="O196" s="314">
        <v>48206000</v>
      </c>
      <c r="P196" s="315">
        <v>-2.0163421277287694E-2</v>
      </c>
    </row>
    <row r="197" spans="1:16" ht="12.75" customHeight="1">
      <c r="A197" s="31">
        <v>187</v>
      </c>
      <c r="B197" s="32" t="s">
        <v>41</v>
      </c>
      <c r="C197" s="33" t="s">
        <v>240</v>
      </c>
      <c r="D197" s="34">
        <v>45134</v>
      </c>
      <c r="E197" s="38">
        <v>766.95</v>
      </c>
      <c r="F197" s="38">
        <v>764.94999999999993</v>
      </c>
      <c r="G197" s="39">
        <v>756.84999999999991</v>
      </c>
      <c r="H197" s="39">
        <v>746.75</v>
      </c>
      <c r="I197" s="39">
        <v>738.65</v>
      </c>
      <c r="J197" s="39">
        <v>775.04999999999984</v>
      </c>
      <c r="K197" s="39">
        <v>783.15</v>
      </c>
      <c r="L197" s="39">
        <v>793.24999999999977</v>
      </c>
      <c r="M197" s="31">
        <v>773.05</v>
      </c>
      <c r="N197" s="31">
        <v>754.85</v>
      </c>
      <c r="O197" s="314">
        <v>10485000</v>
      </c>
      <c r="P197" s="315">
        <v>6.7984098634556664E-3</v>
      </c>
    </row>
    <row r="198" spans="1:16" ht="12.75" customHeight="1">
      <c r="A198" s="31">
        <v>188</v>
      </c>
      <c r="B198" s="32" t="s">
        <v>87</v>
      </c>
      <c r="C198" s="33" t="s">
        <v>241</v>
      </c>
      <c r="D198" s="34">
        <v>45134</v>
      </c>
      <c r="E198" s="38">
        <v>392.85</v>
      </c>
      <c r="F198" s="38">
        <v>392.91666666666669</v>
      </c>
      <c r="G198" s="39">
        <v>390.53333333333336</v>
      </c>
      <c r="H198" s="39">
        <v>388.2166666666667</v>
      </c>
      <c r="I198" s="39">
        <v>385.83333333333337</v>
      </c>
      <c r="J198" s="39">
        <v>395.23333333333335</v>
      </c>
      <c r="K198" s="39">
        <v>397.61666666666667</v>
      </c>
      <c r="L198" s="39">
        <v>399.93333333333334</v>
      </c>
      <c r="M198" s="31">
        <v>395.3</v>
      </c>
      <c r="N198" s="31">
        <v>390.6</v>
      </c>
      <c r="O198" s="314">
        <v>38248500</v>
      </c>
      <c r="P198" s="315">
        <v>-1.9759351093683927E-2</v>
      </c>
    </row>
    <row r="199" spans="1:16" ht="12.75" customHeight="1">
      <c r="A199" s="31">
        <v>189</v>
      </c>
      <c r="B199" s="32" t="s">
        <v>206</v>
      </c>
      <c r="C199" s="33" t="s">
        <v>242</v>
      </c>
      <c r="D199" s="34">
        <v>45134</v>
      </c>
      <c r="E199" s="38">
        <v>182.25</v>
      </c>
      <c r="F199" s="38">
        <v>181.93333333333331</v>
      </c>
      <c r="G199" s="39">
        <v>177.46666666666661</v>
      </c>
      <c r="H199" s="39">
        <v>172.68333333333331</v>
      </c>
      <c r="I199" s="39">
        <v>168.21666666666661</v>
      </c>
      <c r="J199" s="39">
        <v>186.71666666666661</v>
      </c>
      <c r="K199" s="39">
        <v>191.18333333333331</v>
      </c>
      <c r="L199" s="39">
        <v>195.96666666666661</v>
      </c>
      <c r="M199" s="31">
        <v>186.4</v>
      </c>
      <c r="N199" s="31">
        <v>177.15</v>
      </c>
      <c r="O199" s="314">
        <v>96570000</v>
      </c>
      <c r="P199" s="315">
        <v>3.5780938284316881E-2</v>
      </c>
    </row>
    <row r="200" spans="1:16" ht="12.75" customHeight="1">
      <c r="A200" s="31">
        <v>190</v>
      </c>
      <c r="B200" s="32" t="s">
        <v>43</v>
      </c>
      <c r="C200" s="33" t="s">
        <v>243</v>
      </c>
      <c r="D200" s="34">
        <v>45134</v>
      </c>
      <c r="E200" s="38">
        <v>582.75</v>
      </c>
      <c r="F200" s="38">
        <v>587.08333333333337</v>
      </c>
      <c r="G200" s="39">
        <v>577.16666666666674</v>
      </c>
      <c r="H200" s="39">
        <v>571.58333333333337</v>
      </c>
      <c r="I200" s="39">
        <v>561.66666666666674</v>
      </c>
      <c r="J200" s="39">
        <v>592.66666666666674</v>
      </c>
      <c r="K200" s="39">
        <v>602.58333333333348</v>
      </c>
      <c r="L200" s="39">
        <v>608.16666666666674</v>
      </c>
      <c r="M200" s="31">
        <v>597</v>
      </c>
      <c r="N200" s="31">
        <v>581.5</v>
      </c>
      <c r="O200" s="314">
        <v>6786000</v>
      </c>
      <c r="P200" s="315">
        <v>8.2909868948916818E-3</v>
      </c>
    </row>
    <row r="201" spans="1:16" ht="12.75" customHeight="1">
      <c r="A201" s="31">
        <v>191</v>
      </c>
      <c r="B201" s="32"/>
      <c r="C201" s="41"/>
      <c r="D201" s="43"/>
      <c r="E201" s="44"/>
      <c r="F201" s="44"/>
      <c r="G201" s="45"/>
      <c r="H201" s="45"/>
      <c r="I201" s="45"/>
      <c r="J201" s="45"/>
      <c r="K201" s="45"/>
      <c r="L201" s="45"/>
      <c r="M201" s="41"/>
      <c r="N201" s="41"/>
      <c r="O201" s="46"/>
      <c r="P201" s="47"/>
    </row>
    <row r="202" spans="1:16" ht="12.75" customHeight="1">
      <c r="A202" s="31">
        <v>192</v>
      </c>
      <c r="B202" s="32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46"/>
      <c r="P202" s="47"/>
    </row>
    <row r="203" spans="1:16" ht="12.75" customHeight="1">
      <c r="A203" s="31">
        <v>193</v>
      </c>
      <c r="B203" s="48"/>
      <c r="C203" s="41"/>
      <c r="D203" s="43"/>
      <c r="E203" s="44"/>
      <c r="F203" s="44"/>
      <c r="G203" s="45"/>
      <c r="H203" s="45"/>
      <c r="I203" s="45"/>
      <c r="J203" s="45"/>
      <c r="K203" s="45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4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4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244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245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246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247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248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249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250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251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252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253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254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255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256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257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G16" sqref="G16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45111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23" t="s">
        <v>16</v>
      </c>
      <c r="B8" s="325"/>
      <c r="C8" s="329" t="s">
        <v>20</v>
      </c>
      <c r="D8" s="329" t="s">
        <v>21</v>
      </c>
      <c r="E8" s="320" t="s">
        <v>22</v>
      </c>
      <c r="F8" s="321"/>
      <c r="G8" s="322"/>
      <c r="H8" s="320" t="s">
        <v>23</v>
      </c>
      <c r="I8" s="321"/>
      <c r="J8" s="322"/>
      <c r="K8" s="26"/>
      <c r="L8" s="53"/>
      <c r="M8" s="53"/>
      <c r="N8" s="1"/>
      <c r="O8" s="1"/>
    </row>
    <row r="9" spans="1:15" ht="36" customHeight="1">
      <c r="A9" s="327"/>
      <c r="B9" s="328"/>
      <c r="C9" s="328"/>
      <c r="D9" s="32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259</v>
      </c>
      <c r="N9" s="1"/>
      <c r="O9" s="1"/>
    </row>
    <row r="10" spans="1:15" ht="12.75" customHeight="1">
      <c r="A10" s="56">
        <v>1</v>
      </c>
      <c r="B10" s="35" t="s">
        <v>260</v>
      </c>
      <c r="C10" s="35">
        <v>19322.55</v>
      </c>
      <c r="D10" s="35">
        <v>19300.683333333331</v>
      </c>
      <c r="E10" s="35">
        <v>19256.266666666663</v>
      </c>
      <c r="F10" s="35">
        <v>19189.983333333334</v>
      </c>
      <c r="G10" s="35">
        <v>19145.566666666666</v>
      </c>
      <c r="H10" s="35">
        <v>19366.96666666666</v>
      </c>
      <c r="I10" s="35">
        <v>19411.383333333324</v>
      </c>
      <c r="J10" s="35">
        <v>19477.666666666657</v>
      </c>
      <c r="K10" s="35">
        <v>19345.099999999999</v>
      </c>
      <c r="L10" s="35">
        <v>19234.400000000001</v>
      </c>
      <c r="M10" s="57"/>
      <c r="N10" s="1"/>
      <c r="O10" s="1"/>
    </row>
    <row r="11" spans="1:15" ht="12.75" customHeight="1">
      <c r="A11" s="56">
        <v>2</v>
      </c>
      <c r="B11" s="37" t="s">
        <v>261</v>
      </c>
      <c r="C11" s="35">
        <v>45158.1</v>
      </c>
      <c r="D11" s="35">
        <v>45131.133333333331</v>
      </c>
      <c r="E11" s="35">
        <v>44909.066666666666</v>
      </c>
      <c r="F11" s="35">
        <v>44660.033333333333</v>
      </c>
      <c r="G11" s="35">
        <v>44437.966666666667</v>
      </c>
      <c r="H11" s="35">
        <v>45380.166666666664</v>
      </c>
      <c r="I11" s="35">
        <v>45602.23333333333</v>
      </c>
      <c r="J11" s="35">
        <v>45851.266666666663</v>
      </c>
      <c r="K11" s="35">
        <v>45353.2</v>
      </c>
      <c r="L11" s="35">
        <v>44882.1</v>
      </c>
      <c r="M11" s="57"/>
      <c r="N11" s="1"/>
      <c r="O11" s="1"/>
    </row>
    <row r="12" spans="1:15" ht="12.75" customHeight="1">
      <c r="A12" s="56">
        <v>3</v>
      </c>
      <c r="B12" s="31" t="s">
        <v>262</v>
      </c>
      <c r="C12" s="38">
        <v>3257.4</v>
      </c>
      <c r="D12" s="38">
        <v>3253.6833333333329</v>
      </c>
      <c r="E12" s="38">
        <v>3242.1666666666661</v>
      </c>
      <c r="F12" s="38">
        <v>3226.9333333333329</v>
      </c>
      <c r="G12" s="38">
        <v>3215.4166666666661</v>
      </c>
      <c r="H12" s="38">
        <v>3268.9166666666661</v>
      </c>
      <c r="I12" s="38">
        <v>3280.4333333333334</v>
      </c>
      <c r="J12" s="38">
        <v>3295.6666666666661</v>
      </c>
      <c r="K12" s="38">
        <v>3265.2</v>
      </c>
      <c r="L12" s="38">
        <v>3238.45</v>
      </c>
      <c r="M12" s="57"/>
      <c r="N12" s="1"/>
      <c r="O12" s="1"/>
    </row>
    <row r="13" spans="1:15" ht="12.75" customHeight="1">
      <c r="A13" s="56">
        <v>4</v>
      </c>
      <c r="B13" s="31" t="s">
        <v>263</v>
      </c>
      <c r="C13" s="38">
        <v>5784.8</v>
      </c>
      <c r="D13" s="38">
        <v>5773.7333333333336</v>
      </c>
      <c r="E13" s="38">
        <v>5755.7666666666673</v>
      </c>
      <c r="F13" s="38">
        <v>5726.7333333333336</v>
      </c>
      <c r="G13" s="38">
        <v>5708.7666666666673</v>
      </c>
      <c r="H13" s="38">
        <v>5802.7666666666673</v>
      </c>
      <c r="I13" s="38">
        <v>5820.7333333333345</v>
      </c>
      <c r="J13" s="38">
        <v>5849.7666666666673</v>
      </c>
      <c r="K13" s="38">
        <v>5791.7</v>
      </c>
      <c r="L13" s="38">
        <v>5744.7</v>
      </c>
      <c r="M13" s="57"/>
      <c r="N13" s="1"/>
      <c r="O13" s="1"/>
    </row>
    <row r="14" spans="1:15" ht="12.75" customHeight="1">
      <c r="A14" s="56">
        <v>5</v>
      </c>
      <c r="B14" s="31" t="s">
        <v>264</v>
      </c>
      <c r="C14" s="38">
        <v>29424.799999999999</v>
      </c>
      <c r="D14" s="38">
        <v>29492.716666666664</v>
      </c>
      <c r="E14" s="38">
        <v>29266.483333333326</v>
      </c>
      <c r="F14" s="38">
        <v>29108.166666666664</v>
      </c>
      <c r="G14" s="38">
        <v>28881.933333333327</v>
      </c>
      <c r="H14" s="38">
        <v>29651.033333333326</v>
      </c>
      <c r="I14" s="38">
        <v>29877.266666666663</v>
      </c>
      <c r="J14" s="38">
        <v>30035.583333333325</v>
      </c>
      <c r="K14" s="38">
        <v>29718.95</v>
      </c>
      <c r="L14" s="38">
        <v>29334.400000000001</v>
      </c>
      <c r="M14" s="57"/>
      <c r="N14" s="1"/>
      <c r="O14" s="1"/>
    </row>
    <row r="15" spans="1:15" ht="12.75" customHeight="1">
      <c r="A15" s="56">
        <v>6</v>
      </c>
      <c r="B15" s="31" t="s">
        <v>265</v>
      </c>
      <c r="C15" s="38">
        <v>5113.8500000000004</v>
      </c>
      <c r="D15" s="38">
        <v>5109.583333333333</v>
      </c>
      <c r="E15" s="38">
        <v>5082.5666666666657</v>
      </c>
      <c r="F15" s="38">
        <v>5051.2833333333328</v>
      </c>
      <c r="G15" s="38">
        <v>5024.2666666666655</v>
      </c>
      <c r="H15" s="38">
        <v>5140.8666666666659</v>
      </c>
      <c r="I15" s="38">
        <v>5167.8833333333341</v>
      </c>
      <c r="J15" s="38">
        <v>5199.1666666666661</v>
      </c>
      <c r="K15" s="38">
        <v>5136.6000000000004</v>
      </c>
      <c r="L15" s="38">
        <v>5078.3</v>
      </c>
      <c r="M15" s="57"/>
      <c r="N15" s="1"/>
      <c r="O15" s="1"/>
    </row>
    <row r="16" spans="1:15" ht="12.75" customHeight="1">
      <c r="A16" s="56">
        <v>7</v>
      </c>
      <c r="B16" s="31" t="s">
        <v>266</v>
      </c>
      <c r="C16" s="38">
        <v>10142.950000000001</v>
      </c>
      <c r="D16" s="38">
        <v>10156.050000000001</v>
      </c>
      <c r="E16" s="38">
        <v>10112.900000000001</v>
      </c>
      <c r="F16" s="38">
        <v>10082.85</v>
      </c>
      <c r="G16" s="38">
        <v>10039.700000000001</v>
      </c>
      <c r="H16" s="38">
        <v>10186.100000000002</v>
      </c>
      <c r="I16" s="38">
        <v>10229.25</v>
      </c>
      <c r="J16" s="38">
        <v>10259.300000000003</v>
      </c>
      <c r="K16" s="38">
        <v>10199.200000000001</v>
      </c>
      <c r="L16" s="38">
        <v>10126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4411.25</v>
      </c>
      <c r="D17" s="38">
        <v>4429.666666666667</v>
      </c>
      <c r="E17" s="38">
        <v>4370.6333333333341</v>
      </c>
      <c r="F17" s="38">
        <v>4330.0166666666673</v>
      </c>
      <c r="G17" s="38">
        <v>4270.9833333333345</v>
      </c>
      <c r="H17" s="38">
        <v>4470.2833333333338</v>
      </c>
      <c r="I17" s="38">
        <v>4529.3166666666666</v>
      </c>
      <c r="J17" s="38">
        <v>4569.9333333333334</v>
      </c>
      <c r="K17" s="31">
        <v>4488.7</v>
      </c>
      <c r="L17" s="31">
        <v>4389.05</v>
      </c>
      <c r="M17" s="31">
        <v>2.4757500000000001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23249.7</v>
      </c>
      <c r="D18" s="38">
        <v>23322.033333333336</v>
      </c>
      <c r="E18" s="38">
        <v>23095.216666666674</v>
      </c>
      <c r="F18" s="38">
        <v>22940.733333333337</v>
      </c>
      <c r="G18" s="38">
        <v>22713.916666666675</v>
      </c>
      <c r="H18" s="38">
        <v>23476.516666666674</v>
      </c>
      <c r="I18" s="38">
        <v>23703.333333333332</v>
      </c>
      <c r="J18" s="38">
        <v>23857.816666666673</v>
      </c>
      <c r="K18" s="31">
        <v>23548.85</v>
      </c>
      <c r="L18" s="31">
        <v>23167.55</v>
      </c>
      <c r="M18" s="31">
        <v>5.169E-2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195.05</v>
      </c>
      <c r="D19" s="38">
        <v>196.11666666666667</v>
      </c>
      <c r="E19" s="38">
        <v>192.93333333333334</v>
      </c>
      <c r="F19" s="38">
        <v>190.81666666666666</v>
      </c>
      <c r="G19" s="38">
        <v>187.63333333333333</v>
      </c>
      <c r="H19" s="38">
        <v>198.23333333333335</v>
      </c>
      <c r="I19" s="38">
        <v>201.41666666666669</v>
      </c>
      <c r="J19" s="38">
        <v>203.53333333333336</v>
      </c>
      <c r="K19" s="31">
        <v>199.3</v>
      </c>
      <c r="L19" s="31">
        <v>194</v>
      </c>
      <c r="M19" s="31">
        <v>46.304340000000003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211.9</v>
      </c>
      <c r="D20" s="38">
        <v>213.21666666666667</v>
      </c>
      <c r="E20" s="38">
        <v>210.18333333333334</v>
      </c>
      <c r="F20" s="38">
        <v>208.46666666666667</v>
      </c>
      <c r="G20" s="38">
        <v>205.43333333333334</v>
      </c>
      <c r="H20" s="38">
        <v>214.93333333333334</v>
      </c>
      <c r="I20" s="38">
        <v>217.9666666666667</v>
      </c>
      <c r="J20" s="38">
        <v>219.68333333333334</v>
      </c>
      <c r="K20" s="31">
        <v>216.25</v>
      </c>
      <c r="L20" s="31">
        <v>211.5</v>
      </c>
      <c r="M20" s="31">
        <v>32.243600000000001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1825.1</v>
      </c>
      <c r="D21" s="38">
        <v>1824.3</v>
      </c>
      <c r="E21" s="38">
        <v>1813.6</v>
      </c>
      <c r="F21" s="38">
        <v>1802.1</v>
      </c>
      <c r="G21" s="38">
        <v>1791.3999999999999</v>
      </c>
      <c r="H21" s="38">
        <v>1835.8</v>
      </c>
      <c r="I21" s="38">
        <v>1846.5000000000002</v>
      </c>
      <c r="J21" s="38">
        <v>1858</v>
      </c>
      <c r="K21" s="31">
        <v>1835</v>
      </c>
      <c r="L21" s="31">
        <v>1812.8</v>
      </c>
      <c r="M21" s="31">
        <v>4.4513800000000003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2385.5</v>
      </c>
      <c r="D22" s="38">
        <v>2392.1833333333334</v>
      </c>
      <c r="E22" s="38">
        <v>2366.5166666666669</v>
      </c>
      <c r="F22" s="38">
        <v>2347.5333333333333</v>
      </c>
      <c r="G22" s="38">
        <v>2321.8666666666668</v>
      </c>
      <c r="H22" s="38">
        <v>2411.166666666667</v>
      </c>
      <c r="I22" s="38">
        <v>2436.833333333333</v>
      </c>
      <c r="J22" s="38">
        <v>2455.8166666666671</v>
      </c>
      <c r="K22" s="31">
        <v>2417.85</v>
      </c>
      <c r="L22" s="31">
        <v>2373.1999999999998</v>
      </c>
      <c r="M22" s="31">
        <v>26.62358</v>
      </c>
      <c r="N22" s="1"/>
      <c r="O22" s="1"/>
    </row>
    <row r="23" spans="1:15" ht="12.75" customHeight="1">
      <c r="A23" s="56">
        <v>14</v>
      </c>
      <c r="B23" s="58" t="s">
        <v>267</v>
      </c>
      <c r="C23" s="31">
        <v>942.85</v>
      </c>
      <c r="D23" s="38">
        <v>946.6</v>
      </c>
      <c r="E23" s="38">
        <v>936.25</v>
      </c>
      <c r="F23" s="38">
        <v>929.65</v>
      </c>
      <c r="G23" s="38">
        <v>919.3</v>
      </c>
      <c r="H23" s="38">
        <v>953.2</v>
      </c>
      <c r="I23" s="38">
        <v>963.55000000000018</v>
      </c>
      <c r="J23" s="38">
        <v>970.15000000000009</v>
      </c>
      <c r="K23" s="31">
        <v>956.95</v>
      </c>
      <c r="L23" s="31">
        <v>940</v>
      </c>
      <c r="M23" s="31">
        <v>6.3437799999999998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737.4</v>
      </c>
      <c r="D24" s="38">
        <v>739.18333333333339</v>
      </c>
      <c r="E24" s="38">
        <v>730.91666666666674</v>
      </c>
      <c r="F24" s="38">
        <v>724.43333333333339</v>
      </c>
      <c r="G24" s="38">
        <v>716.16666666666674</v>
      </c>
      <c r="H24" s="38">
        <v>745.66666666666674</v>
      </c>
      <c r="I24" s="38">
        <v>753.93333333333339</v>
      </c>
      <c r="J24" s="38">
        <v>760.41666666666674</v>
      </c>
      <c r="K24" s="31">
        <v>747.45</v>
      </c>
      <c r="L24" s="31">
        <v>732.7</v>
      </c>
      <c r="M24" s="31">
        <v>28.084900000000001</v>
      </c>
      <c r="N24" s="1"/>
      <c r="O24" s="1"/>
    </row>
    <row r="25" spans="1:15" ht="12.75" customHeight="1">
      <c r="A25" s="56">
        <v>16</v>
      </c>
      <c r="B25" s="58" t="s">
        <v>885</v>
      </c>
      <c r="C25" s="31">
        <v>248.45</v>
      </c>
      <c r="D25" s="38">
        <v>249.56666666666669</v>
      </c>
      <c r="E25" s="38">
        <v>246.88333333333338</v>
      </c>
      <c r="F25" s="38">
        <v>245.31666666666669</v>
      </c>
      <c r="G25" s="38">
        <v>242.63333333333338</v>
      </c>
      <c r="H25" s="38">
        <v>251.13333333333338</v>
      </c>
      <c r="I25" s="38">
        <v>253.81666666666672</v>
      </c>
      <c r="J25" s="38">
        <v>255.38333333333338</v>
      </c>
      <c r="K25" s="31">
        <v>252.25</v>
      </c>
      <c r="L25" s="31">
        <v>248</v>
      </c>
      <c r="M25" s="31">
        <v>25.012930000000001</v>
      </c>
      <c r="N25" s="1"/>
      <c r="O25" s="1"/>
    </row>
    <row r="26" spans="1:15" ht="12.75" customHeight="1">
      <c r="A26" s="56">
        <v>17</v>
      </c>
      <c r="B26" s="58" t="s">
        <v>269</v>
      </c>
      <c r="C26" s="31">
        <v>773.25</v>
      </c>
      <c r="D26" s="38">
        <v>776.08333333333337</v>
      </c>
      <c r="E26" s="38">
        <v>767.16666666666674</v>
      </c>
      <c r="F26" s="38">
        <v>761.08333333333337</v>
      </c>
      <c r="G26" s="38">
        <v>752.16666666666674</v>
      </c>
      <c r="H26" s="38">
        <v>782.16666666666674</v>
      </c>
      <c r="I26" s="38">
        <v>791.08333333333348</v>
      </c>
      <c r="J26" s="38">
        <v>797.16666666666674</v>
      </c>
      <c r="K26" s="31">
        <v>785</v>
      </c>
      <c r="L26" s="31">
        <v>770</v>
      </c>
      <c r="M26" s="31">
        <v>14.14668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3493.9</v>
      </c>
      <c r="D27" s="38">
        <v>3483.6333333333332</v>
      </c>
      <c r="E27" s="38">
        <v>3452.2666666666664</v>
      </c>
      <c r="F27" s="38">
        <v>3410.6333333333332</v>
      </c>
      <c r="G27" s="38">
        <v>3379.2666666666664</v>
      </c>
      <c r="H27" s="38">
        <v>3525.2666666666664</v>
      </c>
      <c r="I27" s="38">
        <v>3556.6333333333332</v>
      </c>
      <c r="J27" s="38">
        <v>3598.2666666666664</v>
      </c>
      <c r="K27" s="31">
        <v>3515</v>
      </c>
      <c r="L27" s="31">
        <v>3442</v>
      </c>
      <c r="M27" s="31">
        <v>1.41957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435.85</v>
      </c>
      <c r="D28" s="38">
        <v>433.68333333333334</v>
      </c>
      <c r="E28" s="38">
        <v>430.16666666666669</v>
      </c>
      <c r="F28" s="38">
        <v>424.48333333333335</v>
      </c>
      <c r="G28" s="38">
        <v>420.9666666666667</v>
      </c>
      <c r="H28" s="38">
        <v>439.36666666666667</v>
      </c>
      <c r="I28" s="38">
        <v>442.88333333333333</v>
      </c>
      <c r="J28" s="38">
        <v>448.56666666666666</v>
      </c>
      <c r="K28" s="31">
        <v>437.2</v>
      </c>
      <c r="L28" s="31">
        <v>428</v>
      </c>
      <c r="M28" s="31">
        <v>30.256419999999999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5068.5</v>
      </c>
      <c r="D29" s="38">
        <v>5090.333333333333</v>
      </c>
      <c r="E29" s="38">
        <v>5038.1666666666661</v>
      </c>
      <c r="F29" s="38">
        <v>5007.833333333333</v>
      </c>
      <c r="G29" s="38">
        <v>4955.6666666666661</v>
      </c>
      <c r="H29" s="38">
        <v>5120.6666666666661</v>
      </c>
      <c r="I29" s="38">
        <v>5172.8333333333321</v>
      </c>
      <c r="J29" s="38">
        <v>5203.1666666666661</v>
      </c>
      <c r="K29" s="31">
        <v>5142.5</v>
      </c>
      <c r="L29" s="31">
        <v>5060</v>
      </c>
      <c r="M29" s="31">
        <v>1.5081500000000001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397</v>
      </c>
      <c r="D30" s="38">
        <v>398.43333333333334</v>
      </c>
      <c r="E30" s="38">
        <v>394.56666666666666</v>
      </c>
      <c r="F30" s="38">
        <v>392.13333333333333</v>
      </c>
      <c r="G30" s="38">
        <v>388.26666666666665</v>
      </c>
      <c r="H30" s="38">
        <v>400.86666666666667</v>
      </c>
      <c r="I30" s="38">
        <v>404.73333333333335</v>
      </c>
      <c r="J30" s="38">
        <v>407.16666666666669</v>
      </c>
      <c r="K30" s="31">
        <v>402.3</v>
      </c>
      <c r="L30" s="31">
        <v>396</v>
      </c>
      <c r="M30" s="31">
        <v>26.31061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167.15</v>
      </c>
      <c r="D31" s="38">
        <v>169.21666666666667</v>
      </c>
      <c r="E31" s="38">
        <v>164.53333333333333</v>
      </c>
      <c r="F31" s="38">
        <v>161.91666666666666</v>
      </c>
      <c r="G31" s="38">
        <v>157.23333333333332</v>
      </c>
      <c r="H31" s="38">
        <v>171.83333333333334</v>
      </c>
      <c r="I31" s="38">
        <v>176.51666666666668</v>
      </c>
      <c r="J31" s="38">
        <v>179.13333333333335</v>
      </c>
      <c r="K31" s="31">
        <v>173.9</v>
      </c>
      <c r="L31" s="31">
        <v>166.6</v>
      </c>
      <c r="M31" s="31">
        <v>159.11203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3358.7</v>
      </c>
      <c r="D32" s="38">
        <v>3358.6166666666663</v>
      </c>
      <c r="E32" s="38">
        <v>3337.2833333333328</v>
      </c>
      <c r="F32" s="38">
        <v>3315.8666666666663</v>
      </c>
      <c r="G32" s="38">
        <v>3294.5333333333328</v>
      </c>
      <c r="H32" s="38">
        <v>3380.0333333333328</v>
      </c>
      <c r="I32" s="38">
        <v>3401.3666666666659</v>
      </c>
      <c r="J32" s="38">
        <v>3422.7833333333328</v>
      </c>
      <c r="K32" s="31">
        <v>3379.95</v>
      </c>
      <c r="L32" s="31">
        <v>3337.2</v>
      </c>
      <c r="M32" s="31">
        <v>4.7422399999999998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1964.7</v>
      </c>
      <c r="D33" s="38">
        <v>1969.0999999999997</v>
      </c>
      <c r="E33" s="38">
        <v>1945.6999999999994</v>
      </c>
      <c r="F33" s="38">
        <v>1926.6999999999996</v>
      </c>
      <c r="G33" s="38">
        <v>1903.2999999999993</v>
      </c>
      <c r="H33" s="38">
        <v>1988.0999999999995</v>
      </c>
      <c r="I33" s="38">
        <v>2011.4999999999995</v>
      </c>
      <c r="J33" s="38">
        <v>2030.4999999999995</v>
      </c>
      <c r="K33" s="31">
        <v>1992.5</v>
      </c>
      <c r="L33" s="31">
        <v>1950.1</v>
      </c>
      <c r="M33" s="31">
        <v>3.71387</v>
      </c>
      <c r="N33" s="1"/>
      <c r="O33" s="1"/>
    </row>
    <row r="34" spans="1:15" ht="12.75" customHeight="1">
      <c r="A34" s="56">
        <v>25</v>
      </c>
      <c r="B34" s="58" t="s">
        <v>268</v>
      </c>
      <c r="C34" s="31">
        <v>657.7</v>
      </c>
      <c r="D34" s="38">
        <v>658.9</v>
      </c>
      <c r="E34" s="38">
        <v>653.79999999999995</v>
      </c>
      <c r="F34" s="38">
        <v>649.9</v>
      </c>
      <c r="G34" s="38">
        <v>644.79999999999995</v>
      </c>
      <c r="H34" s="38">
        <v>662.8</v>
      </c>
      <c r="I34" s="38">
        <v>667.90000000000009</v>
      </c>
      <c r="J34" s="38">
        <v>671.8</v>
      </c>
      <c r="K34" s="31">
        <v>664</v>
      </c>
      <c r="L34" s="31">
        <v>655</v>
      </c>
      <c r="M34" s="31">
        <v>6.70512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760.25</v>
      </c>
      <c r="D35" s="38">
        <v>759.75</v>
      </c>
      <c r="E35" s="38">
        <v>756.3</v>
      </c>
      <c r="F35" s="38">
        <v>752.34999999999991</v>
      </c>
      <c r="G35" s="38">
        <v>748.89999999999986</v>
      </c>
      <c r="H35" s="38">
        <v>763.7</v>
      </c>
      <c r="I35" s="38">
        <v>767.15000000000009</v>
      </c>
      <c r="J35" s="38">
        <v>771.10000000000014</v>
      </c>
      <c r="K35" s="31">
        <v>763.2</v>
      </c>
      <c r="L35" s="31">
        <v>755.8</v>
      </c>
      <c r="M35" s="31">
        <v>9.8816900000000008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712.4</v>
      </c>
      <c r="D36" s="38">
        <v>717.7166666666667</v>
      </c>
      <c r="E36" s="38">
        <v>704.53333333333342</v>
      </c>
      <c r="F36" s="38">
        <v>696.66666666666674</v>
      </c>
      <c r="G36" s="38">
        <v>683.48333333333346</v>
      </c>
      <c r="H36" s="38">
        <v>725.58333333333337</v>
      </c>
      <c r="I36" s="38">
        <v>738.76666666666677</v>
      </c>
      <c r="J36" s="38">
        <v>746.63333333333333</v>
      </c>
      <c r="K36" s="31">
        <v>730.9</v>
      </c>
      <c r="L36" s="31">
        <v>709.85</v>
      </c>
      <c r="M36" s="31">
        <v>11.00761</v>
      </c>
      <c r="N36" s="1"/>
      <c r="O36" s="1"/>
    </row>
    <row r="37" spans="1:15" ht="12.75" customHeight="1">
      <c r="A37" s="56">
        <v>28</v>
      </c>
      <c r="B37" s="58" t="s">
        <v>270</v>
      </c>
      <c r="C37" s="31">
        <v>406.25</v>
      </c>
      <c r="D37" s="38">
        <v>408.56666666666666</v>
      </c>
      <c r="E37" s="38">
        <v>403.2833333333333</v>
      </c>
      <c r="F37" s="38">
        <v>400.31666666666666</v>
      </c>
      <c r="G37" s="38">
        <v>395.0333333333333</v>
      </c>
      <c r="H37" s="38">
        <v>411.5333333333333</v>
      </c>
      <c r="I37" s="38">
        <v>416.81666666666672</v>
      </c>
      <c r="J37" s="38">
        <v>419.7833333333333</v>
      </c>
      <c r="K37" s="31">
        <v>413.85</v>
      </c>
      <c r="L37" s="31">
        <v>405.6</v>
      </c>
      <c r="M37" s="31">
        <v>8.9910999999999994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982.1</v>
      </c>
      <c r="D38" s="38">
        <v>983.36666666666667</v>
      </c>
      <c r="E38" s="38">
        <v>976.73333333333335</v>
      </c>
      <c r="F38" s="38">
        <v>971.36666666666667</v>
      </c>
      <c r="G38" s="38">
        <v>964.73333333333335</v>
      </c>
      <c r="H38" s="38">
        <v>988.73333333333335</v>
      </c>
      <c r="I38" s="38">
        <v>995.36666666666679</v>
      </c>
      <c r="J38" s="38">
        <v>1000.7333333333333</v>
      </c>
      <c r="K38" s="31">
        <v>990</v>
      </c>
      <c r="L38" s="31">
        <v>978</v>
      </c>
      <c r="M38" s="31">
        <v>55.627429999999997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4610.6499999999996</v>
      </c>
      <c r="D39" s="38">
        <v>4628.9000000000005</v>
      </c>
      <c r="E39" s="38">
        <v>4569.8000000000011</v>
      </c>
      <c r="F39" s="38">
        <v>4528.9500000000007</v>
      </c>
      <c r="G39" s="38">
        <v>4469.8500000000013</v>
      </c>
      <c r="H39" s="38">
        <v>4669.7500000000009</v>
      </c>
      <c r="I39" s="38">
        <v>4728.8500000000013</v>
      </c>
      <c r="J39" s="38">
        <v>4769.7000000000007</v>
      </c>
      <c r="K39" s="31">
        <v>4688</v>
      </c>
      <c r="L39" s="31">
        <v>4588.05</v>
      </c>
      <c r="M39" s="31">
        <v>4.5736699999999999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1540.1</v>
      </c>
      <c r="D40" s="38">
        <v>1537.0666666666666</v>
      </c>
      <c r="E40" s="38">
        <v>1529.6333333333332</v>
      </c>
      <c r="F40" s="38">
        <v>1519.1666666666665</v>
      </c>
      <c r="G40" s="38">
        <v>1511.7333333333331</v>
      </c>
      <c r="H40" s="38">
        <v>1547.5333333333333</v>
      </c>
      <c r="I40" s="38">
        <v>1554.9666666666667</v>
      </c>
      <c r="J40" s="38">
        <v>1565.4333333333334</v>
      </c>
      <c r="K40" s="31">
        <v>1544.5</v>
      </c>
      <c r="L40" s="31">
        <v>1526.6</v>
      </c>
      <c r="M40" s="31">
        <v>10.68533</v>
      </c>
      <c r="N40" s="1"/>
      <c r="O40" s="1"/>
    </row>
    <row r="41" spans="1:15" ht="12.75" customHeight="1">
      <c r="A41" s="56">
        <v>32</v>
      </c>
      <c r="B41" s="58" t="s">
        <v>272</v>
      </c>
      <c r="C41" s="31">
        <v>6984.45</v>
      </c>
      <c r="D41" s="38">
        <v>6988.4833333333336</v>
      </c>
      <c r="E41" s="38">
        <v>6896.9666666666672</v>
      </c>
      <c r="F41" s="38">
        <v>6809.4833333333336</v>
      </c>
      <c r="G41" s="38">
        <v>6717.9666666666672</v>
      </c>
      <c r="H41" s="38">
        <v>7075.9666666666672</v>
      </c>
      <c r="I41" s="38">
        <v>7167.4833333333336</v>
      </c>
      <c r="J41" s="38">
        <v>7254.9666666666672</v>
      </c>
      <c r="K41" s="31">
        <v>7080</v>
      </c>
      <c r="L41" s="31">
        <v>6901</v>
      </c>
      <c r="M41" s="31">
        <v>0.1366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7333</v>
      </c>
      <c r="D42" s="38">
        <v>7282.666666666667</v>
      </c>
      <c r="E42" s="38">
        <v>7210.3333333333339</v>
      </c>
      <c r="F42" s="38">
        <v>7087.666666666667</v>
      </c>
      <c r="G42" s="38">
        <v>7015.3333333333339</v>
      </c>
      <c r="H42" s="38">
        <v>7405.3333333333339</v>
      </c>
      <c r="I42" s="38">
        <v>7477.6666666666679</v>
      </c>
      <c r="J42" s="38">
        <v>7600.3333333333339</v>
      </c>
      <c r="K42" s="31">
        <v>7355</v>
      </c>
      <c r="L42" s="31">
        <v>7160</v>
      </c>
      <c r="M42" s="31">
        <v>12.092269999999999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2348.75</v>
      </c>
      <c r="D43" s="38">
        <v>2356.9333333333329</v>
      </c>
      <c r="E43" s="38">
        <v>2331.9166666666661</v>
      </c>
      <c r="F43" s="38">
        <v>2315.083333333333</v>
      </c>
      <c r="G43" s="38">
        <v>2290.0666666666662</v>
      </c>
      <c r="H43" s="38">
        <v>2373.766666666666</v>
      </c>
      <c r="I43" s="38">
        <v>2398.7833333333333</v>
      </c>
      <c r="J43" s="38">
        <v>2415.6166666666659</v>
      </c>
      <c r="K43" s="31">
        <v>2381.9499999999998</v>
      </c>
      <c r="L43" s="31">
        <v>2340.1</v>
      </c>
      <c r="M43" s="31">
        <v>1.0076000000000001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235.45</v>
      </c>
      <c r="D44" s="38">
        <v>238.81666666666669</v>
      </c>
      <c r="E44" s="38">
        <v>231.63333333333338</v>
      </c>
      <c r="F44" s="38">
        <v>227.81666666666669</v>
      </c>
      <c r="G44" s="38">
        <v>220.63333333333338</v>
      </c>
      <c r="H44" s="38">
        <v>242.63333333333338</v>
      </c>
      <c r="I44" s="38">
        <v>249.81666666666672</v>
      </c>
      <c r="J44" s="38">
        <v>253.63333333333338</v>
      </c>
      <c r="K44" s="31">
        <v>246</v>
      </c>
      <c r="L44" s="31">
        <v>235</v>
      </c>
      <c r="M44" s="31">
        <v>138.49806000000001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199.1</v>
      </c>
      <c r="D45" s="38">
        <v>196.28333333333333</v>
      </c>
      <c r="E45" s="38">
        <v>192.81666666666666</v>
      </c>
      <c r="F45" s="38">
        <v>186.53333333333333</v>
      </c>
      <c r="G45" s="38">
        <v>183.06666666666666</v>
      </c>
      <c r="H45" s="38">
        <v>202.56666666666666</v>
      </c>
      <c r="I45" s="38">
        <v>206.0333333333333</v>
      </c>
      <c r="J45" s="38">
        <v>212.31666666666666</v>
      </c>
      <c r="K45" s="31">
        <v>199.75</v>
      </c>
      <c r="L45" s="31">
        <v>190</v>
      </c>
      <c r="M45" s="31">
        <v>271.40339</v>
      </c>
      <c r="N45" s="1"/>
      <c r="O45" s="1"/>
    </row>
    <row r="46" spans="1:15" ht="12.75" customHeight="1">
      <c r="A46" s="56">
        <v>37</v>
      </c>
      <c r="B46" s="58" t="s">
        <v>273</v>
      </c>
      <c r="C46" s="31">
        <v>77.3</v>
      </c>
      <c r="D46" s="38">
        <v>76.283333333333331</v>
      </c>
      <c r="E46" s="38">
        <v>75.016666666666666</v>
      </c>
      <c r="F46" s="38">
        <v>72.733333333333334</v>
      </c>
      <c r="G46" s="38">
        <v>71.466666666666669</v>
      </c>
      <c r="H46" s="38">
        <v>78.566666666666663</v>
      </c>
      <c r="I46" s="38">
        <v>79.833333333333314</v>
      </c>
      <c r="J46" s="38">
        <v>82.11666666666666</v>
      </c>
      <c r="K46" s="31">
        <v>77.55</v>
      </c>
      <c r="L46" s="31">
        <v>74</v>
      </c>
      <c r="M46" s="31">
        <v>198.09313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1648.3</v>
      </c>
      <c r="D47" s="38">
        <v>1652.2333333333336</v>
      </c>
      <c r="E47" s="38">
        <v>1622.7166666666672</v>
      </c>
      <c r="F47" s="38">
        <v>1597.1333333333337</v>
      </c>
      <c r="G47" s="38">
        <v>1567.6166666666672</v>
      </c>
      <c r="H47" s="38">
        <v>1677.8166666666671</v>
      </c>
      <c r="I47" s="38">
        <v>1707.3333333333335</v>
      </c>
      <c r="J47" s="38">
        <v>1732.916666666667</v>
      </c>
      <c r="K47" s="31">
        <v>1681.75</v>
      </c>
      <c r="L47" s="31">
        <v>1626.65</v>
      </c>
      <c r="M47" s="31">
        <v>5.0952799999999998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123.75</v>
      </c>
      <c r="D48" s="38">
        <v>124.14999999999999</v>
      </c>
      <c r="E48" s="38">
        <v>122.29999999999998</v>
      </c>
      <c r="F48" s="38">
        <v>120.85</v>
      </c>
      <c r="G48" s="38">
        <v>118.99999999999999</v>
      </c>
      <c r="H48" s="38">
        <v>125.59999999999998</v>
      </c>
      <c r="I48" s="38">
        <v>127.44999999999997</v>
      </c>
      <c r="J48" s="38">
        <v>128.89999999999998</v>
      </c>
      <c r="K48" s="31">
        <v>126</v>
      </c>
      <c r="L48" s="31">
        <v>122.7</v>
      </c>
      <c r="M48" s="31">
        <v>154.92508000000001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675</v>
      </c>
      <c r="D49" s="38">
        <v>675.48333333333335</v>
      </c>
      <c r="E49" s="38">
        <v>668.51666666666665</v>
      </c>
      <c r="F49" s="38">
        <v>662.0333333333333</v>
      </c>
      <c r="G49" s="38">
        <v>655.06666666666661</v>
      </c>
      <c r="H49" s="38">
        <v>681.9666666666667</v>
      </c>
      <c r="I49" s="38">
        <v>688.93333333333339</v>
      </c>
      <c r="J49" s="38">
        <v>695.41666666666674</v>
      </c>
      <c r="K49" s="31">
        <v>682.45</v>
      </c>
      <c r="L49" s="31">
        <v>669</v>
      </c>
      <c r="M49" s="31">
        <v>4.7550999999999997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840.6</v>
      </c>
      <c r="D50" s="38">
        <v>838.86666666666679</v>
      </c>
      <c r="E50" s="38">
        <v>833.78333333333353</v>
      </c>
      <c r="F50" s="38">
        <v>826.9666666666667</v>
      </c>
      <c r="G50" s="38">
        <v>821.88333333333344</v>
      </c>
      <c r="H50" s="38">
        <v>845.68333333333362</v>
      </c>
      <c r="I50" s="38">
        <v>850.76666666666688</v>
      </c>
      <c r="J50" s="38">
        <v>857.58333333333371</v>
      </c>
      <c r="K50" s="31">
        <v>843.95</v>
      </c>
      <c r="L50" s="31">
        <v>832.05</v>
      </c>
      <c r="M50" s="31">
        <v>7.0092100000000004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879.15</v>
      </c>
      <c r="D51" s="38">
        <v>879.30000000000007</v>
      </c>
      <c r="E51" s="38">
        <v>874.45000000000016</v>
      </c>
      <c r="F51" s="38">
        <v>869.75000000000011</v>
      </c>
      <c r="G51" s="38">
        <v>864.9000000000002</v>
      </c>
      <c r="H51" s="38">
        <v>884.00000000000011</v>
      </c>
      <c r="I51" s="38">
        <v>888.85</v>
      </c>
      <c r="J51" s="38">
        <v>893.55000000000007</v>
      </c>
      <c r="K51" s="31">
        <v>884.15</v>
      </c>
      <c r="L51" s="31">
        <v>874.6</v>
      </c>
      <c r="M51" s="31">
        <v>33.331670000000003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88.3</v>
      </c>
      <c r="D52" s="38">
        <v>88.183333333333323</v>
      </c>
      <c r="E52" s="38">
        <v>87.21666666666664</v>
      </c>
      <c r="F52" s="38">
        <v>86.133333333333312</v>
      </c>
      <c r="G52" s="38">
        <v>85.166666666666629</v>
      </c>
      <c r="H52" s="38">
        <v>89.266666666666652</v>
      </c>
      <c r="I52" s="38">
        <v>90.23333333333332</v>
      </c>
      <c r="J52" s="38">
        <v>91.316666666666663</v>
      </c>
      <c r="K52" s="31">
        <v>89.15</v>
      </c>
      <c r="L52" s="31">
        <v>87.1</v>
      </c>
      <c r="M52" s="31">
        <v>196.84272999999999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263.5</v>
      </c>
      <c r="D53" s="38">
        <v>265.45</v>
      </c>
      <c r="E53" s="38">
        <v>260.64999999999998</v>
      </c>
      <c r="F53" s="38">
        <v>257.8</v>
      </c>
      <c r="G53" s="38">
        <v>253</v>
      </c>
      <c r="H53" s="38">
        <v>268.29999999999995</v>
      </c>
      <c r="I53" s="38">
        <v>273.10000000000002</v>
      </c>
      <c r="J53" s="38">
        <v>275.94999999999993</v>
      </c>
      <c r="K53" s="31">
        <v>270.25</v>
      </c>
      <c r="L53" s="31">
        <v>262.60000000000002</v>
      </c>
      <c r="M53" s="31">
        <v>51.769289999999998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19016.05</v>
      </c>
      <c r="D54" s="38">
        <v>19056.683333333334</v>
      </c>
      <c r="E54" s="38">
        <v>18862.366666666669</v>
      </c>
      <c r="F54" s="38">
        <v>18708.683333333334</v>
      </c>
      <c r="G54" s="38">
        <v>18514.366666666669</v>
      </c>
      <c r="H54" s="38">
        <v>19210.366666666669</v>
      </c>
      <c r="I54" s="38">
        <v>19404.683333333334</v>
      </c>
      <c r="J54" s="38">
        <v>19558.366666666669</v>
      </c>
      <c r="K54" s="31">
        <v>19251</v>
      </c>
      <c r="L54" s="31">
        <v>18903</v>
      </c>
      <c r="M54" s="31">
        <v>0.16375999999999999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375.3</v>
      </c>
      <c r="D55" s="38">
        <v>372.88333333333338</v>
      </c>
      <c r="E55" s="38">
        <v>365.81666666666678</v>
      </c>
      <c r="F55" s="38">
        <v>356.33333333333337</v>
      </c>
      <c r="G55" s="38">
        <v>349.26666666666677</v>
      </c>
      <c r="H55" s="38">
        <v>382.36666666666679</v>
      </c>
      <c r="I55" s="38">
        <v>389.43333333333339</v>
      </c>
      <c r="J55" s="38">
        <v>398.9166666666668</v>
      </c>
      <c r="K55" s="31">
        <v>379.95</v>
      </c>
      <c r="L55" s="31">
        <v>363.4</v>
      </c>
      <c r="M55" s="31">
        <v>62.149810000000002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5008.3</v>
      </c>
      <c r="D56" s="38">
        <v>5015.666666666667</v>
      </c>
      <c r="E56" s="38">
        <v>4982.7333333333336</v>
      </c>
      <c r="F56" s="38">
        <v>4957.166666666667</v>
      </c>
      <c r="G56" s="38">
        <v>4924.2333333333336</v>
      </c>
      <c r="H56" s="38">
        <v>5041.2333333333336</v>
      </c>
      <c r="I56" s="38">
        <v>5074.1666666666661</v>
      </c>
      <c r="J56" s="38">
        <v>5099.7333333333336</v>
      </c>
      <c r="K56" s="31">
        <v>5048.6000000000004</v>
      </c>
      <c r="L56" s="31">
        <v>4990.1000000000004</v>
      </c>
      <c r="M56" s="31">
        <v>1.3910499999999999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318.5</v>
      </c>
      <c r="D57" s="38">
        <v>313.98333333333335</v>
      </c>
      <c r="E57" s="38">
        <v>307.06666666666672</v>
      </c>
      <c r="F57" s="38">
        <v>295.63333333333338</v>
      </c>
      <c r="G57" s="38">
        <v>288.71666666666675</v>
      </c>
      <c r="H57" s="38">
        <v>325.41666666666669</v>
      </c>
      <c r="I57" s="38">
        <v>332.33333333333331</v>
      </c>
      <c r="J57" s="38">
        <v>343.76666666666665</v>
      </c>
      <c r="K57" s="31">
        <v>320.89999999999998</v>
      </c>
      <c r="L57" s="31">
        <v>302.55</v>
      </c>
      <c r="M57" s="31">
        <v>184.97978000000001</v>
      </c>
      <c r="N57" s="1"/>
      <c r="O57" s="1"/>
    </row>
    <row r="58" spans="1:15" ht="12.75" customHeight="1">
      <c r="A58" s="56">
        <v>49</v>
      </c>
      <c r="B58" s="58" t="s">
        <v>351</v>
      </c>
      <c r="C58" s="31">
        <v>378.9</v>
      </c>
      <c r="D58" s="38">
        <v>379.4666666666667</v>
      </c>
      <c r="E58" s="38">
        <v>375.03333333333342</v>
      </c>
      <c r="F58" s="38">
        <v>371.16666666666674</v>
      </c>
      <c r="G58" s="38">
        <v>366.73333333333346</v>
      </c>
      <c r="H58" s="38">
        <v>383.33333333333337</v>
      </c>
      <c r="I58" s="38">
        <v>387.76666666666665</v>
      </c>
      <c r="J58" s="38">
        <v>391.63333333333333</v>
      </c>
      <c r="K58" s="31">
        <v>383.9</v>
      </c>
      <c r="L58" s="31">
        <v>375.6</v>
      </c>
      <c r="M58" s="31">
        <v>8.0249699999999997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1169.1500000000001</v>
      </c>
      <c r="D59" s="38">
        <v>1163.3833333333334</v>
      </c>
      <c r="E59" s="38">
        <v>1150.7666666666669</v>
      </c>
      <c r="F59" s="38">
        <v>1132.3833333333334</v>
      </c>
      <c r="G59" s="38">
        <v>1119.7666666666669</v>
      </c>
      <c r="H59" s="38">
        <v>1181.7666666666669</v>
      </c>
      <c r="I59" s="38">
        <v>1194.3833333333332</v>
      </c>
      <c r="J59" s="38">
        <v>1212.7666666666669</v>
      </c>
      <c r="K59" s="31">
        <v>1176</v>
      </c>
      <c r="L59" s="31">
        <v>1145</v>
      </c>
      <c r="M59" s="31">
        <v>12.837809999999999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1001.8</v>
      </c>
      <c r="D60" s="38">
        <v>1010.2333333333332</v>
      </c>
      <c r="E60" s="38">
        <v>990.56666666666638</v>
      </c>
      <c r="F60" s="38">
        <v>979.33333333333314</v>
      </c>
      <c r="G60" s="38">
        <v>959.66666666666629</v>
      </c>
      <c r="H60" s="38">
        <v>1021.4666666666665</v>
      </c>
      <c r="I60" s="38">
        <v>1041.1333333333332</v>
      </c>
      <c r="J60" s="38">
        <v>1052.3666666666666</v>
      </c>
      <c r="K60" s="31">
        <v>1029.9000000000001</v>
      </c>
      <c r="L60" s="31">
        <v>999</v>
      </c>
      <c r="M60" s="31">
        <v>14.544549999999999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231.65</v>
      </c>
      <c r="D61" s="38">
        <v>231.75</v>
      </c>
      <c r="E61" s="38">
        <v>229.75</v>
      </c>
      <c r="F61" s="38">
        <v>227.85</v>
      </c>
      <c r="G61" s="38">
        <v>225.85</v>
      </c>
      <c r="H61" s="38">
        <v>233.65</v>
      </c>
      <c r="I61" s="38">
        <v>235.65</v>
      </c>
      <c r="J61" s="38">
        <v>237.55</v>
      </c>
      <c r="K61" s="31">
        <v>233.75</v>
      </c>
      <c r="L61" s="31">
        <v>229.85</v>
      </c>
      <c r="M61" s="31">
        <v>78.602029999999999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4684.3500000000004</v>
      </c>
      <c r="D62" s="38">
        <v>4691.8666666666668</v>
      </c>
      <c r="E62" s="38">
        <v>4642.4833333333336</v>
      </c>
      <c r="F62" s="38">
        <v>4600.6166666666668</v>
      </c>
      <c r="G62" s="38">
        <v>4551.2333333333336</v>
      </c>
      <c r="H62" s="38">
        <v>4733.7333333333336</v>
      </c>
      <c r="I62" s="38">
        <v>4783.1166666666668</v>
      </c>
      <c r="J62" s="38">
        <v>4824.9833333333336</v>
      </c>
      <c r="K62" s="31">
        <v>4741.25</v>
      </c>
      <c r="L62" s="31">
        <v>4650</v>
      </c>
      <c r="M62" s="31">
        <v>1.43153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1689.5</v>
      </c>
      <c r="D63" s="38">
        <v>1685.7333333333333</v>
      </c>
      <c r="E63" s="38">
        <v>1677.3666666666668</v>
      </c>
      <c r="F63" s="38">
        <v>1665.2333333333333</v>
      </c>
      <c r="G63" s="38">
        <v>1656.8666666666668</v>
      </c>
      <c r="H63" s="38">
        <v>1697.8666666666668</v>
      </c>
      <c r="I63" s="38">
        <v>1706.2333333333331</v>
      </c>
      <c r="J63" s="38">
        <v>1718.3666666666668</v>
      </c>
      <c r="K63" s="31">
        <v>1694.1</v>
      </c>
      <c r="L63" s="31">
        <v>1673.6</v>
      </c>
      <c r="M63" s="31">
        <v>2.70926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657.05</v>
      </c>
      <c r="D64" s="38">
        <v>663.25</v>
      </c>
      <c r="E64" s="38">
        <v>649.15</v>
      </c>
      <c r="F64" s="38">
        <v>641.25</v>
      </c>
      <c r="G64" s="38">
        <v>627.15</v>
      </c>
      <c r="H64" s="38">
        <v>671.15</v>
      </c>
      <c r="I64" s="38">
        <v>685.24999999999989</v>
      </c>
      <c r="J64" s="38">
        <v>693.15</v>
      </c>
      <c r="K64" s="31">
        <v>677.35</v>
      </c>
      <c r="L64" s="31">
        <v>655.35</v>
      </c>
      <c r="M64" s="31">
        <v>10.34099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964.15</v>
      </c>
      <c r="D65" s="38">
        <v>958.86666666666679</v>
      </c>
      <c r="E65" s="38">
        <v>949.73333333333358</v>
      </c>
      <c r="F65" s="38">
        <v>935.31666666666683</v>
      </c>
      <c r="G65" s="38">
        <v>926.18333333333362</v>
      </c>
      <c r="H65" s="38">
        <v>973.28333333333353</v>
      </c>
      <c r="I65" s="38">
        <v>982.41666666666674</v>
      </c>
      <c r="J65" s="38">
        <v>996.83333333333348</v>
      </c>
      <c r="K65" s="31">
        <v>968</v>
      </c>
      <c r="L65" s="31">
        <v>944.45</v>
      </c>
      <c r="M65" s="31">
        <v>4.4000000000000004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286.95</v>
      </c>
      <c r="D66" s="38">
        <v>288.68333333333334</v>
      </c>
      <c r="E66" s="38">
        <v>284.81666666666666</v>
      </c>
      <c r="F66" s="38">
        <v>282.68333333333334</v>
      </c>
      <c r="G66" s="38">
        <v>278.81666666666666</v>
      </c>
      <c r="H66" s="38">
        <v>290.81666666666666</v>
      </c>
      <c r="I66" s="38">
        <v>294.68333333333334</v>
      </c>
      <c r="J66" s="38">
        <v>296.81666666666666</v>
      </c>
      <c r="K66" s="31">
        <v>292.55</v>
      </c>
      <c r="L66" s="31">
        <v>286.55</v>
      </c>
      <c r="M66" s="31">
        <v>21.613990000000001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1889.95</v>
      </c>
      <c r="D67" s="38">
        <v>1909.5166666666664</v>
      </c>
      <c r="E67" s="38">
        <v>1865.5333333333328</v>
      </c>
      <c r="F67" s="38">
        <v>1841.1166666666663</v>
      </c>
      <c r="G67" s="38">
        <v>1797.1333333333328</v>
      </c>
      <c r="H67" s="38">
        <v>1933.9333333333329</v>
      </c>
      <c r="I67" s="38">
        <v>1977.9166666666665</v>
      </c>
      <c r="J67" s="38">
        <v>2002.333333333333</v>
      </c>
      <c r="K67" s="31">
        <v>1953.5</v>
      </c>
      <c r="L67" s="31">
        <v>1885.1</v>
      </c>
      <c r="M67" s="31">
        <v>5.7347999999999999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582.25</v>
      </c>
      <c r="D68" s="38">
        <v>579.73333333333323</v>
      </c>
      <c r="E68" s="38">
        <v>575.61666666666645</v>
      </c>
      <c r="F68" s="38">
        <v>568.98333333333323</v>
      </c>
      <c r="G68" s="38">
        <v>564.86666666666645</v>
      </c>
      <c r="H68" s="38">
        <v>586.36666666666645</v>
      </c>
      <c r="I68" s="38">
        <v>590.48333333333323</v>
      </c>
      <c r="J68" s="38">
        <v>597.11666666666645</v>
      </c>
      <c r="K68" s="31">
        <v>583.85</v>
      </c>
      <c r="L68" s="31">
        <v>573.1</v>
      </c>
      <c r="M68" s="31">
        <v>13.755940000000001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2200.35</v>
      </c>
      <c r="D69" s="38">
        <v>2194.5500000000002</v>
      </c>
      <c r="E69" s="38">
        <v>2177.1000000000004</v>
      </c>
      <c r="F69" s="38">
        <v>2153.8500000000004</v>
      </c>
      <c r="G69" s="38">
        <v>2136.4000000000005</v>
      </c>
      <c r="H69" s="38">
        <v>2217.8000000000002</v>
      </c>
      <c r="I69" s="38">
        <v>2235.25</v>
      </c>
      <c r="J69" s="38">
        <v>2258.5</v>
      </c>
      <c r="K69" s="31">
        <v>2212</v>
      </c>
      <c r="L69" s="31">
        <v>2171.3000000000002</v>
      </c>
      <c r="M69" s="31">
        <v>1.5891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2165.0500000000002</v>
      </c>
      <c r="D70" s="38">
        <v>2169.6166666666668</v>
      </c>
      <c r="E70" s="38">
        <v>2151.2333333333336</v>
      </c>
      <c r="F70" s="38">
        <v>2137.416666666667</v>
      </c>
      <c r="G70" s="38">
        <v>2119.0333333333338</v>
      </c>
      <c r="H70" s="38">
        <v>2183.4333333333334</v>
      </c>
      <c r="I70" s="38">
        <v>2201.8166666666666</v>
      </c>
      <c r="J70" s="38">
        <v>2215.6333333333332</v>
      </c>
      <c r="K70" s="31">
        <v>2188</v>
      </c>
      <c r="L70" s="31">
        <v>2155.8000000000002</v>
      </c>
      <c r="M70" s="31">
        <v>2.0985399999999998</v>
      </c>
      <c r="N70" s="1"/>
      <c r="O70" s="1"/>
    </row>
    <row r="71" spans="1:15" ht="12.75" customHeight="1">
      <c r="A71" s="56">
        <v>62</v>
      </c>
      <c r="B71" s="58" t="s">
        <v>275</v>
      </c>
      <c r="C71" s="31">
        <v>390.9</v>
      </c>
      <c r="D71" s="38">
        <v>387.2833333333333</v>
      </c>
      <c r="E71" s="38">
        <v>382.11666666666662</v>
      </c>
      <c r="F71" s="38">
        <v>373.33333333333331</v>
      </c>
      <c r="G71" s="38">
        <v>368.16666666666663</v>
      </c>
      <c r="H71" s="38">
        <v>396.06666666666661</v>
      </c>
      <c r="I71" s="38">
        <v>401.23333333333335</v>
      </c>
      <c r="J71" s="38">
        <v>410.01666666666659</v>
      </c>
      <c r="K71" s="31">
        <v>392.45</v>
      </c>
      <c r="L71" s="31">
        <v>378.5</v>
      </c>
      <c r="M71" s="31">
        <v>16.307939999999999</v>
      </c>
      <c r="N71" s="1"/>
      <c r="O71" s="1"/>
    </row>
    <row r="72" spans="1:15" ht="12.75" customHeight="1">
      <c r="A72" s="56">
        <v>63</v>
      </c>
      <c r="B72" s="58" t="s">
        <v>373</v>
      </c>
      <c r="C72" s="31">
        <v>188.2</v>
      </c>
      <c r="D72" s="38">
        <v>188.43333333333331</v>
      </c>
      <c r="E72" s="38">
        <v>185.86666666666662</v>
      </c>
      <c r="F72" s="38">
        <v>183.5333333333333</v>
      </c>
      <c r="G72" s="38">
        <v>180.96666666666661</v>
      </c>
      <c r="H72" s="38">
        <v>190.76666666666662</v>
      </c>
      <c r="I72" s="38">
        <v>193.33333333333329</v>
      </c>
      <c r="J72" s="38">
        <v>195.66666666666663</v>
      </c>
      <c r="K72" s="31">
        <v>191</v>
      </c>
      <c r="L72" s="31">
        <v>186.1</v>
      </c>
      <c r="M72" s="31">
        <v>9.8484300000000005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3587.55</v>
      </c>
      <c r="D73" s="38">
        <v>3605.2666666666664</v>
      </c>
      <c r="E73" s="38">
        <v>3558.5333333333328</v>
      </c>
      <c r="F73" s="38">
        <v>3529.5166666666664</v>
      </c>
      <c r="G73" s="38">
        <v>3482.7833333333328</v>
      </c>
      <c r="H73" s="38">
        <v>3634.2833333333328</v>
      </c>
      <c r="I73" s="38">
        <v>3681.0166666666664</v>
      </c>
      <c r="J73" s="38">
        <v>3710.0333333333328</v>
      </c>
      <c r="K73" s="31">
        <v>3652</v>
      </c>
      <c r="L73" s="31">
        <v>3576.25</v>
      </c>
      <c r="M73" s="31">
        <v>5.7495799999999999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4357.3999999999996</v>
      </c>
      <c r="D74" s="38">
        <v>4381.9166666666661</v>
      </c>
      <c r="E74" s="38">
        <v>4320.1333333333323</v>
      </c>
      <c r="F74" s="38">
        <v>4282.8666666666659</v>
      </c>
      <c r="G74" s="38">
        <v>4221.0833333333321</v>
      </c>
      <c r="H74" s="38">
        <v>4419.1833333333325</v>
      </c>
      <c r="I74" s="38">
        <v>4480.9666666666653</v>
      </c>
      <c r="J74" s="38">
        <v>4518.2333333333327</v>
      </c>
      <c r="K74" s="31">
        <v>4443.7</v>
      </c>
      <c r="L74" s="31">
        <v>4344.6499999999996</v>
      </c>
      <c r="M74" s="31">
        <v>2.3992800000000001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493.15</v>
      </c>
      <c r="D75" s="38">
        <v>492.51666666666665</v>
      </c>
      <c r="E75" s="38">
        <v>487.0333333333333</v>
      </c>
      <c r="F75" s="38">
        <v>480.91666666666663</v>
      </c>
      <c r="G75" s="38">
        <v>475.43333333333328</v>
      </c>
      <c r="H75" s="38">
        <v>498.63333333333333</v>
      </c>
      <c r="I75" s="38">
        <v>504.11666666666667</v>
      </c>
      <c r="J75" s="38">
        <v>510.23333333333335</v>
      </c>
      <c r="K75" s="31">
        <v>498</v>
      </c>
      <c r="L75" s="31">
        <v>486.4</v>
      </c>
      <c r="M75" s="31">
        <v>28.20027</v>
      </c>
      <c r="N75" s="1"/>
      <c r="O75" s="1"/>
    </row>
    <row r="76" spans="1:15" ht="12.75" customHeight="1">
      <c r="A76" s="56">
        <v>67</v>
      </c>
      <c r="B76" s="58" t="s">
        <v>271</v>
      </c>
      <c r="C76" s="31">
        <v>3868.6</v>
      </c>
      <c r="D76" s="38">
        <v>3886.5333333333333</v>
      </c>
      <c r="E76" s="38">
        <v>3825.0666666666666</v>
      </c>
      <c r="F76" s="38">
        <v>3781.5333333333333</v>
      </c>
      <c r="G76" s="38">
        <v>3720.0666666666666</v>
      </c>
      <c r="H76" s="38">
        <v>3930.0666666666666</v>
      </c>
      <c r="I76" s="38">
        <v>3991.5333333333328</v>
      </c>
      <c r="J76" s="38">
        <v>4035.0666666666666</v>
      </c>
      <c r="K76" s="31">
        <v>3948</v>
      </c>
      <c r="L76" s="31">
        <v>3843</v>
      </c>
      <c r="M76" s="31">
        <v>3.7188400000000001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5098.3</v>
      </c>
      <c r="D77" s="38">
        <v>5122.5333333333328</v>
      </c>
      <c r="E77" s="38">
        <v>5066.0666666666657</v>
      </c>
      <c r="F77" s="38">
        <v>5033.833333333333</v>
      </c>
      <c r="G77" s="38">
        <v>4977.3666666666659</v>
      </c>
      <c r="H77" s="38">
        <v>5154.7666666666655</v>
      </c>
      <c r="I77" s="38">
        <v>5211.2333333333327</v>
      </c>
      <c r="J77" s="38">
        <v>5243.4666666666653</v>
      </c>
      <c r="K77" s="31">
        <v>5179</v>
      </c>
      <c r="L77" s="31">
        <v>5090.3</v>
      </c>
      <c r="M77" s="31">
        <v>2.3482699999999999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3630.85</v>
      </c>
      <c r="D78" s="38">
        <v>3627.4666666666672</v>
      </c>
      <c r="E78" s="38">
        <v>3588.9333333333343</v>
      </c>
      <c r="F78" s="38">
        <v>3547.0166666666673</v>
      </c>
      <c r="G78" s="38">
        <v>3508.4833333333345</v>
      </c>
      <c r="H78" s="38">
        <v>3669.3833333333341</v>
      </c>
      <c r="I78" s="38">
        <v>3707.916666666667</v>
      </c>
      <c r="J78" s="38">
        <v>3749.8333333333339</v>
      </c>
      <c r="K78" s="31">
        <v>3666</v>
      </c>
      <c r="L78" s="31">
        <v>3585.55</v>
      </c>
      <c r="M78" s="31">
        <v>7.3433099999999998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2241.6999999999998</v>
      </c>
      <c r="D79" s="38">
        <v>2252.4500000000003</v>
      </c>
      <c r="E79" s="38">
        <v>2225.9000000000005</v>
      </c>
      <c r="F79" s="38">
        <v>2210.1000000000004</v>
      </c>
      <c r="G79" s="38">
        <v>2183.5500000000006</v>
      </c>
      <c r="H79" s="38">
        <v>2268.2500000000005</v>
      </c>
      <c r="I79" s="38">
        <v>2294.8000000000006</v>
      </c>
      <c r="J79" s="38">
        <v>2310.6000000000004</v>
      </c>
      <c r="K79" s="31">
        <v>2279</v>
      </c>
      <c r="L79" s="31">
        <v>2236.65</v>
      </c>
      <c r="M79" s="31">
        <v>4.2589199999999998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127.55</v>
      </c>
      <c r="D80" s="38">
        <v>127.51666666666667</v>
      </c>
      <c r="E80" s="38">
        <v>126.53333333333333</v>
      </c>
      <c r="F80" s="38">
        <v>125.51666666666667</v>
      </c>
      <c r="G80" s="38">
        <v>124.53333333333333</v>
      </c>
      <c r="H80" s="38">
        <v>128.53333333333333</v>
      </c>
      <c r="I80" s="38">
        <v>129.51666666666665</v>
      </c>
      <c r="J80" s="38">
        <v>130.53333333333333</v>
      </c>
      <c r="K80" s="31">
        <v>128.5</v>
      </c>
      <c r="L80" s="31">
        <v>126.5</v>
      </c>
      <c r="M80" s="31">
        <v>144.14543</v>
      </c>
      <c r="N80" s="1"/>
      <c r="O80" s="1"/>
    </row>
    <row r="81" spans="1:15" ht="12.75" customHeight="1">
      <c r="A81" s="56">
        <v>72</v>
      </c>
      <c r="B81" s="58" t="s">
        <v>404</v>
      </c>
      <c r="C81" s="31">
        <v>2993.45</v>
      </c>
      <c r="D81" s="38">
        <v>2980.7833333333328</v>
      </c>
      <c r="E81" s="38">
        <v>2962.6166666666659</v>
      </c>
      <c r="F81" s="38">
        <v>2931.7833333333328</v>
      </c>
      <c r="G81" s="38">
        <v>2913.6166666666659</v>
      </c>
      <c r="H81" s="38">
        <v>3011.6166666666659</v>
      </c>
      <c r="I81" s="38">
        <v>3029.7833333333328</v>
      </c>
      <c r="J81" s="38">
        <v>3060.6166666666659</v>
      </c>
      <c r="K81" s="31">
        <v>2998.95</v>
      </c>
      <c r="L81" s="31">
        <v>2949.95</v>
      </c>
      <c r="M81" s="31">
        <v>2.0600999999999998</v>
      </c>
      <c r="N81" s="1"/>
      <c r="O81" s="1"/>
    </row>
    <row r="82" spans="1:15" ht="12.75" customHeight="1">
      <c r="A82" s="56">
        <v>73</v>
      </c>
      <c r="B82" s="58" t="s">
        <v>278</v>
      </c>
      <c r="C82" s="31">
        <v>313.75</v>
      </c>
      <c r="D82" s="38">
        <v>314.26666666666665</v>
      </c>
      <c r="E82" s="38">
        <v>309.5333333333333</v>
      </c>
      <c r="F82" s="38">
        <v>305.31666666666666</v>
      </c>
      <c r="G82" s="38">
        <v>300.58333333333331</v>
      </c>
      <c r="H82" s="38">
        <v>318.48333333333329</v>
      </c>
      <c r="I82" s="38">
        <v>323.21666666666664</v>
      </c>
      <c r="J82" s="38">
        <v>327.43333333333328</v>
      </c>
      <c r="K82" s="31">
        <v>319</v>
      </c>
      <c r="L82" s="31">
        <v>310.05</v>
      </c>
      <c r="M82" s="31">
        <v>11.65522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106.45</v>
      </c>
      <c r="D83" s="38">
        <v>105.91666666666667</v>
      </c>
      <c r="E83" s="38">
        <v>105.23333333333335</v>
      </c>
      <c r="F83" s="38">
        <v>104.01666666666668</v>
      </c>
      <c r="G83" s="38">
        <v>103.33333333333336</v>
      </c>
      <c r="H83" s="38">
        <v>107.13333333333334</v>
      </c>
      <c r="I83" s="38">
        <v>107.81666666666665</v>
      </c>
      <c r="J83" s="38">
        <v>109.03333333333333</v>
      </c>
      <c r="K83" s="31">
        <v>106.6</v>
      </c>
      <c r="L83" s="31">
        <v>104.7</v>
      </c>
      <c r="M83" s="31">
        <v>227.72148000000001</v>
      </c>
      <c r="N83" s="1"/>
      <c r="O83" s="1"/>
    </row>
    <row r="84" spans="1:15" ht="12.75" customHeight="1">
      <c r="A84" s="56">
        <v>75</v>
      </c>
      <c r="B84" s="58" t="s">
        <v>279</v>
      </c>
      <c r="C84" s="31">
        <v>1066.1500000000001</v>
      </c>
      <c r="D84" s="38">
        <v>1059.3999999999999</v>
      </c>
      <c r="E84" s="38">
        <v>1046.7999999999997</v>
      </c>
      <c r="F84" s="38">
        <v>1027.4499999999998</v>
      </c>
      <c r="G84" s="38">
        <v>1014.8499999999997</v>
      </c>
      <c r="H84" s="38">
        <v>1078.7499999999998</v>
      </c>
      <c r="I84" s="38">
        <v>1091.3499999999997</v>
      </c>
      <c r="J84" s="38">
        <v>1110.6999999999998</v>
      </c>
      <c r="K84" s="31">
        <v>1072</v>
      </c>
      <c r="L84" s="31">
        <v>1040.05</v>
      </c>
      <c r="M84" s="31">
        <v>4.3192399999999997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1060.95</v>
      </c>
      <c r="D85" s="38">
        <v>1067.3999999999999</v>
      </c>
      <c r="E85" s="38">
        <v>1050.5499999999997</v>
      </c>
      <c r="F85" s="38">
        <v>1040.1499999999999</v>
      </c>
      <c r="G85" s="38">
        <v>1023.2999999999997</v>
      </c>
      <c r="H85" s="38">
        <v>1077.7999999999997</v>
      </c>
      <c r="I85" s="38">
        <v>1094.6499999999996</v>
      </c>
      <c r="J85" s="38">
        <v>1105.0499999999997</v>
      </c>
      <c r="K85" s="31">
        <v>1084.25</v>
      </c>
      <c r="L85" s="31">
        <v>1057</v>
      </c>
      <c r="M85" s="31">
        <v>10.2296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1582.15</v>
      </c>
      <c r="D86" s="38">
        <v>1572.8833333333332</v>
      </c>
      <c r="E86" s="38">
        <v>1560.7666666666664</v>
      </c>
      <c r="F86" s="38">
        <v>1539.3833333333332</v>
      </c>
      <c r="G86" s="38">
        <v>1527.2666666666664</v>
      </c>
      <c r="H86" s="38">
        <v>1594.2666666666664</v>
      </c>
      <c r="I86" s="38">
        <v>1606.3833333333332</v>
      </c>
      <c r="J86" s="38">
        <v>1627.7666666666664</v>
      </c>
      <c r="K86" s="31">
        <v>1585</v>
      </c>
      <c r="L86" s="31">
        <v>1551.5</v>
      </c>
      <c r="M86" s="31">
        <v>4.0837700000000003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1793.7</v>
      </c>
      <c r="D87" s="38">
        <v>1775.9333333333332</v>
      </c>
      <c r="E87" s="38">
        <v>1753.8666666666663</v>
      </c>
      <c r="F87" s="38">
        <v>1714.0333333333331</v>
      </c>
      <c r="G87" s="38">
        <v>1691.9666666666662</v>
      </c>
      <c r="H87" s="38">
        <v>1815.7666666666664</v>
      </c>
      <c r="I87" s="38">
        <v>1837.8333333333335</v>
      </c>
      <c r="J87" s="38">
        <v>1877.6666666666665</v>
      </c>
      <c r="K87" s="31">
        <v>1798</v>
      </c>
      <c r="L87" s="31">
        <v>1736.1</v>
      </c>
      <c r="M87" s="31">
        <v>10.8294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474.6</v>
      </c>
      <c r="D88" s="38">
        <v>479.7</v>
      </c>
      <c r="E88" s="38">
        <v>467.4</v>
      </c>
      <c r="F88" s="38">
        <v>460.2</v>
      </c>
      <c r="G88" s="38">
        <v>447.9</v>
      </c>
      <c r="H88" s="38">
        <v>486.9</v>
      </c>
      <c r="I88" s="38">
        <v>499.20000000000005</v>
      </c>
      <c r="J88" s="38">
        <v>506.4</v>
      </c>
      <c r="K88" s="31">
        <v>492</v>
      </c>
      <c r="L88" s="31">
        <v>472.5</v>
      </c>
      <c r="M88" s="31">
        <v>55.539529999999999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3770.05</v>
      </c>
      <c r="D89" s="38">
        <v>3780.9</v>
      </c>
      <c r="E89" s="38">
        <v>3750.75</v>
      </c>
      <c r="F89" s="38">
        <v>3731.45</v>
      </c>
      <c r="G89" s="38">
        <v>3701.2999999999997</v>
      </c>
      <c r="H89" s="38">
        <v>3800.2000000000003</v>
      </c>
      <c r="I89" s="38">
        <v>3830.3500000000008</v>
      </c>
      <c r="J89" s="38">
        <v>3849.6500000000005</v>
      </c>
      <c r="K89" s="31">
        <v>3811.05</v>
      </c>
      <c r="L89" s="31">
        <v>3761.6</v>
      </c>
      <c r="M89" s="31">
        <v>6.9157099999999998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1290.5999999999999</v>
      </c>
      <c r="D90" s="38">
        <v>1302.8</v>
      </c>
      <c r="E90" s="38">
        <v>1270.8</v>
      </c>
      <c r="F90" s="38">
        <v>1251</v>
      </c>
      <c r="G90" s="38">
        <v>1219</v>
      </c>
      <c r="H90" s="38">
        <v>1322.6</v>
      </c>
      <c r="I90" s="38">
        <v>1354.6</v>
      </c>
      <c r="J90" s="38">
        <v>1374.3999999999999</v>
      </c>
      <c r="K90" s="31">
        <v>1334.8</v>
      </c>
      <c r="L90" s="31">
        <v>1283</v>
      </c>
      <c r="M90" s="31">
        <v>16.13382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1181.5999999999999</v>
      </c>
      <c r="D91" s="38">
        <v>1183.7</v>
      </c>
      <c r="E91" s="38">
        <v>1172.4000000000001</v>
      </c>
      <c r="F91" s="38">
        <v>1163.2</v>
      </c>
      <c r="G91" s="38">
        <v>1151.9000000000001</v>
      </c>
      <c r="H91" s="38">
        <v>1192.9000000000001</v>
      </c>
      <c r="I91" s="38">
        <v>1204.1999999999998</v>
      </c>
      <c r="J91" s="38">
        <v>1213.4000000000001</v>
      </c>
      <c r="K91" s="31">
        <v>1195</v>
      </c>
      <c r="L91" s="31">
        <v>1174.5</v>
      </c>
      <c r="M91" s="31">
        <v>17.49952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2871.35</v>
      </c>
      <c r="D92" s="38">
        <v>2879.9666666666667</v>
      </c>
      <c r="E92" s="38">
        <v>2832.5333333333333</v>
      </c>
      <c r="F92" s="38">
        <v>2793.7166666666667</v>
      </c>
      <c r="G92" s="38">
        <v>2746.2833333333333</v>
      </c>
      <c r="H92" s="38">
        <v>2918.7833333333333</v>
      </c>
      <c r="I92" s="38">
        <v>2966.2166666666667</v>
      </c>
      <c r="J92" s="38">
        <v>3005.0333333333333</v>
      </c>
      <c r="K92" s="31">
        <v>2927.4</v>
      </c>
      <c r="L92" s="31">
        <v>2841.15</v>
      </c>
      <c r="M92" s="31">
        <v>70.114519999999999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2285.6</v>
      </c>
      <c r="D93" s="38">
        <v>2284.6666666666665</v>
      </c>
      <c r="E93" s="38">
        <v>2256.3833333333332</v>
      </c>
      <c r="F93" s="38">
        <v>2227.1666666666665</v>
      </c>
      <c r="G93" s="38">
        <v>2198.8833333333332</v>
      </c>
      <c r="H93" s="38">
        <v>2313.8833333333332</v>
      </c>
      <c r="I93" s="38">
        <v>2342.166666666667</v>
      </c>
      <c r="J93" s="38">
        <v>2371.3833333333332</v>
      </c>
      <c r="K93" s="31">
        <v>2312.9499999999998</v>
      </c>
      <c r="L93" s="31">
        <v>2255.4499999999998</v>
      </c>
      <c r="M93" s="31">
        <v>9.1463800000000006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1719.8</v>
      </c>
      <c r="D94" s="38">
        <v>1729.1000000000001</v>
      </c>
      <c r="E94" s="38">
        <v>1700.7000000000003</v>
      </c>
      <c r="F94" s="38">
        <v>1681.6000000000001</v>
      </c>
      <c r="G94" s="38">
        <v>1653.2000000000003</v>
      </c>
      <c r="H94" s="38">
        <v>1748.2000000000003</v>
      </c>
      <c r="I94" s="38">
        <v>1776.6000000000004</v>
      </c>
      <c r="J94" s="38">
        <v>1795.7000000000003</v>
      </c>
      <c r="K94" s="31">
        <v>1757.5</v>
      </c>
      <c r="L94" s="31">
        <v>1710</v>
      </c>
      <c r="M94" s="31">
        <v>220.52058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650.70000000000005</v>
      </c>
      <c r="D95" s="38">
        <v>650.58333333333337</v>
      </c>
      <c r="E95" s="38">
        <v>644.16666666666674</v>
      </c>
      <c r="F95" s="38">
        <v>637.63333333333333</v>
      </c>
      <c r="G95" s="38">
        <v>631.2166666666667</v>
      </c>
      <c r="H95" s="38">
        <v>657.11666666666679</v>
      </c>
      <c r="I95" s="38">
        <v>663.53333333333353</v>
      </c>
      <c r="J95" s="38">
        <v>670.06666666666683</v>
      </c>
      <c r="K95" s="31">
        <v>657</v>
      </c>
      <c r="L95" s="31">
        <v>644.04999999999995</v>
      </c>
      <c r="M95" s="31">
        <v>27.957609999999999</v>
      </c>
      <c r="N95" s="1"/>
      <c r="O95" s="1"/>
    </row>
    <row r="96" spans="1:15" ht="12.75" customHeight="1">
      <c r="A96" s="56">
        <v>87</v>
      </c>
      <c r="B96" s="58" t="s">
        <v>132</v>
      </c>
      <c r="C96" s="31">
        <v>2898.75</v>
      </c>
      <c r="D96" s="38">
        <v>2891</v>
      </c>
      <c r="E96" s="38">
        <v>2870.15</v>
      </c>
      <c r="F96" s="38">
        <v>2841.55</v>
      </c>
      <c r="G96" s="38">
        <v>2820.7000000000003</v>
      </c>
      <c r="H96" s="38">
        <v>2919.6</v>
      </c>
      <c r="I96" s="38">
        <v>2940.4500000000003</v>
      </c>
      <c r="J96" s="38">
        <v>2969.0499999999997</v>
      </c>
      <c r="K96" s="31">
        <v>2911.85</v>
      </c>
      <c r="L96" s="31">
        <v>2862.4</v>
      </c>
      <c r="M96" s="31">
        <v>8.1852199999999993</v>
      </c>
      <c r="N96" s="1"/>
      <c r="O96" s="1"/>
    </row>
    <row r="97" spans="1:15" ht="12.75" customHeight="1">
      <c r="A97" s="56">
        <v>88</v>
      </c>
      <c r="B97" s="58" t="s">
        <v>134</v>
      </c>
      <c r="C97" s="31">
        <v>425.65</v>
      </c>
      <c r="D97" s="38">
        <v>425.5</v>
      </c>
      <c r="E97" s="38">
        <v>422.25</v>
      </c>
      <c r="F97" s="38">
        <v>418.85</v>
      </c>
      <c r="G97" s="38">
        <v>415.6</v>
      </c>
      <c r="H97" s="38">
        <v>428.9</v>
      </c>
      <c r="I97" s="38">
        <v>432.15</v>
      </c>
      <c r="J97" s="38">
        <v>435.54999999999995</v>
      </c>
      <c r="K97" s="31">
        <v>428.75</v>
      </c>
      <c r="L97" s="31">
        <v>422.1</v>
      </c>
      <c r="M97" s="31">
        <v>36.938609999999997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283.5</v>
      </c>
      <c r="D98" s="38">
        <v>283.18333333333334</v>
      </c>
      <c r="E98" s="38">
        <v>272.91666666666669</v>
      </c>
      <c r="F98" s="38">
        <v>262.33333333333337</v>
      </c>
      <c r="G98" s="38">
        <v>252.06666666666672</v>
      </c>
      <c r="H98" s="38">
        <v>293.76666666666665</v>
      </c>
      <c r="I98" s="38">
        <v>304.0333333333333</v>
      </c>
      <c r="J98" s="38">
        <v>314.61666666666662</v>
      </c>
      <c r="K98" s="31">
        <v>293.45</v>
      </c>
      <c r="L98" s="31">
        <v>272.60000000000002</v>
      </c>
      <c r="M98" s="31">
        <v>156.42966000000001</v>
      </c>
      <c r="N98" s="1"/>
      <c r="O98" s="1"/>
    </row>
    <row r="99" spans="1:15" ht="12.75" customHeight="1">
      <c r="A99" s="56">
        <v>90</v>
      </c>
      <c r="B99" s="58" t="s">
        <v>137</v>
      </c>
      <c r="C99" s="31">
        <v>2701.05</v>
      </c>
      <c r="D99" s="38">
        <v>2688.7833333333333</v>
      </c>
      <c r="E99" s="38">
        <v>2671.7166666666667</v>
      </c>
      <c r="F99" s="38">
        <v>2642.3833333333332</v>
      </c>
      <c r="G99" s="38">
        <v>2625.3166666666666</v>
      </c>
      <c r="H99" s="38">
        <v>2718.1166666666668</v>
      </c>
      <c r="I99" s="38">
        <v>2735.1833333333334</v>
      </c>
      <c r="J99" s="38">
        <v>2764.5166666666669</v>
      </c>
      <c r="K99" s="31">
        <v>2705.85</v>
      </c>
      <c r="L99" s="31">
        <v>2659.45</v>
      </c>
      <c r="M99" s="31">
        <v>9.8066499999999994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309.55</v>
      </c>
      <c r="D100" s="38">
        <v>309.25</v>
      </c>
      <c r="E100" s="38">
        <v>308.5</v>
      </c>
      <c r="F100" s="38">
        <v>307.45</v>
      </c>
      <c r="G100" s="38">
        <v>306.7</v>
      </c>
      <c r="H100" s="38">
        <v>310.3</v>
      </c>
      <c r="I100" s="38">
        <v>311.05</v>
      </c>
      <c r="J100" s="38">
        <v>312.10000000000002</v>
      </c>
      <c r="K100" s="31">
        <v>310</v>
      </c>
      <c r="L100" s="31">
        <v>308.2</v>
      </c>
      <c r="M100" s="31">
        <v>3.2905799999999998</v>
      </c>
      <c r="N100" s="1"/>
      <c r="O100" s="1"/>
    </row>
    <row r="101" spans="1:15" ht="12.75" customHeight="1">
      <c r="A101" s="56">
        <v>92</v>
      </c>
      <c r="B101" s="58" t="s">
        <v>282</v>
      </c>
      <c r="C101" s="31">
        <v>41803.050000000003</v>
      </c>
      <c r="D101" s="38">
        <v>42013.166666666672</v>
      </c>
      <c r="E101" s="38">
        <v>41450.433333333342</v>
      </c>
      <c r="F101" s="38">
        <v>41097.816666666673</v>
      </c>
      <c r="G101" s="38">
        <v>40535.083333333343</v>
      </c>
      <c r="H101" s="38">
        <v>42365.78333333334</v>
      </c>
      <c r="I101" s="38">
        <v>42928.516666666677</v>
      </c>
      <c r="J101" s="38">
        <v>43281.133333333339</v>
      </c>
      <c r="K101" s="31">
        <v>42575.9</v>
      </c>
      <c r="L101" s="31">
        <v>41660.550000000003</v>
      </c>
      <c r="M101" s="31">
        <v>2.2960000000000001E-2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942.55</v>
      </c>
      <c r="D102" s="38">
        <v>941.6</v>
      </c>
      <c r="E102" s="38">
        <v>937.45</v>
      </c>
      <c r="F102" s="38">
        <v>932.35</v>
      </c>
      <c r="G102" s="38">
        <v>928.2</v>
      </c>
      <c r="H102" s="38">
        <v>946.7</v>
      </c>
      <c r="I102" s="38">
        <v>950.84999999999991</v>
      </c>
      <c r="J102" s="38">
        <v>955.95</v>
      </c>
      <c r="K102" s="31">
        <v>945.75</v>
      </c>
      <c r="L102" s="31">
        <v>936.5</v>
      </c>
      <c r="M102" s="31">
        <v>123.50359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1338.1</v>
      </c>
      <c r="D103" s="38">
        <v>1341.55</v>
      </c>
      <c r="E103" s="38">
        <v>1329.1</v>
      </c>
      <c r="F103" s="38">
        <v>1320.1</v>
      </c>
      <c r="G103" s="38">
        <v>1307.6499999999999</v>
      </c>
      <c r="H103" s="38">
        <v>1350.55</v>
      </c>
      <c r="I103" s="38">
        <v>1363.0000000000002</v>
      </c>
      <c r="J103" s="38">
        <v>1372</v>
      </c>
      <c r="K103" s="31">
        <v>1354</v>
      </c>
      <c r="L103" s="31">
        <v>1332.55</v>
      </c>
      <c r="M103" s="31">
        <v>4.8231999999999999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577.15</v>
      </c>
      <c r="D104" s="38">
        <v>575.35</v>
      </c>
      <c r="E104" s="38">
        <v>570.70000000000005</v>
      </c>
      <c r="F104" s="38">
        <v>564.25</v>
      </c>
      <c r="G104" s="38">
        <v>559.6</v>
      </c>
      <c r="H104" s="38">
        <v>581.80000000000007</v>
      </c>
      <c r="I104" s="38">
        <v>586.44999999999993</v>
      </c>
      <c r="J104" s="38">
        <v>592.90000000000009</v>
      </c>
      <c r="K104" s="31">
        <v>580</v>
      </c>
      <c r="L104" s="31">
        <v>568.9</v>
      </c>
      <c r="M104" s="31">
        <v>10.52909</v>
      </c>
      <c r="N104" s="1"/>
      <c r="O104" s="1"/>
    </row>
    <row r="105" spans="1:15" ht="12.75" customHeight="1">
      <c r="A105" s="56">
        <v>96</v>
      </c>
      <c r="B105" s="58" t="s">
        <v>142</v>
      </c>
      <c r="C105" s="31">
        <v>7.55</v>
      </c>
      <c r="D105" s="38">
        <v>7.55</v>
      </c>
      <c r="E105" s="38">
        <v>7.3999999999999995</v>
      </c>
      <c r="F105" s="38">
        <v>7.25</v>
      </c>
      <c r="G105" s="38">
        <v>7.1</v>
      </c>
      <c r="H105" s="38">
        <v>7.6999999999999993</v>
      </c>
      <c r="I105" s="38">
        <v>7.85</v>
      </c>
      <c r="J105" s="38">
        <v>7.9999999999999991</v>
      </c>
      <c r="K105" s="31">
        <v>7.7</v>
      </c>
      <c r="L105" s="31">
        <v>7.4</v>
      </c>
      <c r="M105" s="31">
        <v>1137.30513</v>
      </c>
      <c r="N105" s="1"/>
      <c r="O105" s="1"/>
    </row>
    <row r="106" spans="1:15" ht="12.75" customHeight="1">
      <c r="A106" s="56">
        <v>97</v>
      </c>
      <c r="B106" s="58" t="s">
        <v>144</v>
      </c>
      <c r="C106" s="31">
        <v>81.95</v>
      </c>
      <c r="D106" s="38">
        <v>81.316666666666677</v>
      </c>
      <c r="E106" s="38">
        <v>80.53333333333336</v>
      </c>
      <c r="F106" s="38">
        <v>79.116666666666688</v>
      </c>
      <c r="G106" s="38">
        <v>78.333333333333371</v>
      </c>
      <c r="H106" s="38">
        <v>82.733333333333348</v>
      </c>
      <c r="I106" s="38">
        <v>83.51666666666668</v>
      </c>
      <c r="J106" s="38">
        <v>84.933333333333337</v>
      </c>
      <c r="K106" s="31">
        <v>82.1</v>
      </c>
      <c r="L106" s="31">
        <v>79.900000000000006</v>
      </c>
      <c r="M106" s="31">
        <v>417.22854999999998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482.75</v>
      </c>
      <c r="D107" s="38">
        <v>480.48333333333335</v>
      </c>
      <c r="E107" s="38">
        <v>476.4666666666667</v>
      </c>
      <c r="F107" s="38">
        <v>470.18333333333334</v>
      </c>
      <c r="G107" s="38">
        <v>466.16666666666669</v>
      </c>
      <c r="H107" s="38">
        <v>486.76666666666671</v>
      </c>
      <c r="I107" s="38">
        <v>490.78333333333336</v>
      </c>
      <c r="J107" s="38">
        <v>497.06666666666672</v>
      </c>
      <c r="K107" s="31">
        <v>484.5</v>
      </c>
      <c r="L107" s="31">
        <v>474.2</v>
      </c>
      <c r="M107" s="31">
        <v>14.67835</v>
      </c>
      <c r="N107" s="1"/>
      <c r="O107" s="1"/>
    </row>
    <row r="108" spans="1:15" ht="12.75" customHeight="1">
      <c r="A108" s="56">
        <v>99</v>
      </c>
      <c r="B108" s="58" t="s">
        <v>147</v>
      </c>
      <c r="C108" s="31">
        <v>390.4</v>
      </c>
      <c r="D108" s="38">
        <v>391.13333333333338</v>
      </c>
      <c r="E108" s="38">
        <v>387.26666666666677</v>
      </c>
      <c r="F108" s="38">
        <v>384.13333333333338</v>
      </c>
      <c r="G108" s="38">
        <v>380.26666666666677</v>
      </c>
      <c r="H108" s="38">
        <v>394.26666666666677</v>
      </c>
      <c r="I108" s="38">
        <v>398.13333333333344</v>
      </c>
      <c r="J108" s="38">
        <v>401.26666666666677</v>
      </c>
      <c r="K108" s="31">
        <v>395</v>
      </c>
      <c r="L108" s="31">
        <v>388</v>
      </c>
      <c r="M108" s="31">
        <v>15.229789999999999</v>
      </c>
      <c r="N108" s="1"/>
      <c r="O108" s="1"/>
    </row>
    <row r="109" spans="1:15" ht="12.75" customHeight="1">
      <c r="A109" s="56">
        <v>100</v>
      </c>
      <c r="B109" s="58" t="s">
        <v>284</v>
      </c>
      <c r="C109" s="31">
        <v>297.85000000000002</v>
      </c>
      <c r="D109" s="38">
        <v>297.23333333333335</v>
      </c>
      <c r="E109" s="38">
        <v>294.2166666666667</v>
      </c>
      <c r="F109" s="38">
        <v>290.58333333333337</v>
      </c>
      <c r="G109" s="38">
        <v>287.56666666666672</v>
      </c>
      <c r="H109" s="38">
        <v>300.86666666666667</v>
      </c>
      <c r="I109" s="38">
        <v>303.88333333333333</v>
      </c>
      <c r="J109" s="38">
        <v>307.51666666666665</v>
      </c>
      <c r="K109" s="31">
        <v>300.25</v>
      </c>
      <c r="L109" s="31">
        <v>293.60000000000002</v>
      </c>
      <c r="M109" s="31">
        <v>24.25346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2638.2</v>
      </c>
      <c r="D110" s="38">
        <v>2637.7166666666667</v>
      </c>
      <c r="E110" s="38">
        <v>2613.8833333333332</v>
      </c>
      <c r="F110" s="38">
        <v>2589.5666666666666</v>
      </c>
      <c r="G110" s="38">
        <v>2565.7333333333331</v>
      </c>
      <c r="H110" s="38">
        <v>2662.0333333333333</v>
      </c>
      <c r="I110" s="38">
        <v>2685.8666666666663</v>
      </c>
      <c r="J110" s="38">
        <v>2710.1833333333334</v>
      </c>
      <c r="K110" s="31">
        <v>2661.55</v>
      </c>
      <c r="L110" s="31">
        <v>2613.4</v>
      </c>
      <c r="M110" s="31">
        <v>5.4279000000000002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1380.35</v>
      </c>
      <c r="D111" s="38">
        <v>1378.3166666666666</v>
      </c>
      <c r="E111" s="38">
        <v>1369.6333333333332</v>
      </c>
      <c r="F111" s="38">
        <v>1358.9166666666665</v>
      </c>
      <c r="G111" s="38">
        <v>1350.2333333333331</v>
      </c>
      <c r="H111" s="38">
        <v>1389.0333333333333</v>
      </c>
      <c r="I111" s="38">
        <v>1397.7166666666667</v>
      </c>
      <c r="J111" s="38">
        <v>1408.4333333333334</v>
      </c>
      <c r="K111" s="31">
        <v>1387</v>
      </c>
      <c r="L111" s="31">
        <v>1367.6</v>
      </c>
      <c r="M111" s="31">
        <v>28.903400000000001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165.45</v>
      </c>
      <c r="D112" s="38">
        <v>165.21666666666667</v>
      </c>
      <c r="E112" s="38">
        <v>163.28333333333333</v>
      </c>
      <c r="F112" s="38">
        <v>161.11666666666667</v>
      </c>
      <c r="G112" s="38">
        <v>159.18333333333334</v>
      </c>
      <c r="H112" s="38">
        <v>167.38333333333333</v>
      </c>
      <c r="I112" s="38">
        <v>169.31666666666666</v>
      </c>
      <c r="J112" s="38">
        <v>171.48333333333332</v>
      </c>
      <c r="K112" s="31">
        <v>167.15</v>
      </c>
      <c r="L112" s="31">
        <v>163.05000000000001</v>
      </c>
      <c r="M112" s="31">
        <v>101.61546</v>
      </c>
      <c r="N112" s="1"/>
      <c r="O112" s="1"/>
    </row>
    <row r="113" spans="1:15" ht="12.75" customHeight="1">
      <c r="A113" s="56">
        <v>104</v>
      </c>
      <c r="B113" s="58" t="s">
        <v>153</v>
      </c>
      <c r="C113" s="31">
        <v>1333.7</v>
      </c>
      <c r="D113" s="38">
        <v>1336.05</v>
      </c>
      <c r="E113" s="38">
        <v>1326.1</v>
      </c>
      <c r="F113" s="38">
        <v>1318.5</v>
      </c>
      <c r="G113" s="38">
        <v>1308.55</v>
      </c>
      <c r="H113" s="38">
        <v>1343.6499999999999</v>
      </c>
      <c r="I113" s="38">
        <v>1353.6000000000001</v>
      </c>
      <c r="J113" s="38">
        <v>1361.1999999999998</v>
      </c>
      <c r="K113" s="31">
        <v>1346</v>
      </c>
      <c r="L113" s="31">
        <v>1328.45</v>
      </c>
      <c r="M113" s="31">
        <v>77.324119999999994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95.25</v>
      </c>
      <c r="D114" s="38">
        <v>94.216666666666654</v>
      </c>
      <c r="E114" s="38">
        <v>92.333333333333314</v>
      </c>
      <c r="F114" s="38">
        <v>89.416666666666657</v>
      </c>
      <c r="G114" s="38">
        <v>87.533333333333317</v>
      </c>
      <c r="H114" s="38">
        <v>97.133333333333312</v>
      </c>
      <c r="I114" s="38">
        <v>99.016666666666666</v>
      </c>
      <c r="J114" s="38">
        <v>101.93333333333331</v>
      </c>
      <c r="K114" s="31">
        <v>96.1</v>
      </c>
      <c r="L114" s="31">
        <v>91.3</v>
      </c>
      <c r="M114" s="31">
        <v>329.72732000000002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746.7</v>
      </c>
      <c r="D115" s="38">
        <v>744.2833333333333</v>
      </c>
      <c r="E115" s="38">
        <v>739.91666666666663</v>
      </c>
      <c r="F115" s="38">
        <v>733.13333333333333</v>
      </c>
      <c r="G115" s="38">
        <v>728.76666666666665</v>
      </c>
      <c r="H115" s="38">
        <v>751.06666666666661</v>
      </c>
      <c r="I115" s="38">
        <v>755.43333333333339</v>
      </c>
      <c r="J115" s="38">
        <v>762.21666666666658</v>
      </c>
      <c r="K115" s="31">
        <v>748.65</v>
      </c>
      <c r="L115" s="31">
        <v>737.5</v>
      </c>
      <c r="M115" s="31">
        <v>4.1814</v>
      </c>
      <c r="N115" s="1"/>
      <c r="O115" s="1"/>
    </row>
    <row r="116" spans="1:15" ht="12.75" customHeight="1">
      <c r="A116" s="56">
        <v>107</v>
      </c>
      <c r="B116" s="58" t="s">
        <v>157</v>
      </c>
      <c r="C116" s="31">
        <v>633.1</v>
      </c>
      <c r="D116" s="38">
        <v>635.05000000000007</v>
      </c>
      <c r="E116" s="38">
        <v>630.05000000000018</v>
      </c>
      <c r="F116" s="38">
        <v>627.00000000000011</v>
      </c>
      <c r="G116" s="38">
        <v>622.00000000000023</v>
      </c>
      <c r="H116" s="38">
        <v>638.10000000000014</v>
      </c>
      <c r="I116" s="38">
        <v>643.09999999999991</v>
      </c>
      <c r="J116" s="38">
        <v>646.15000000000009</v>
      </c>
      <c r="K116" s="31">
        <v>640.04999999999995</v>
      </c>
      <c r="L116" s="31">
        <v>632</v>
      </c>
      <c r="M116" s="31">
        <v>7.8217600000000003</v>
      </c>
      <c r="N116" s="1"/>
      <c r="O116" s="1"/>
    </row>
    <row r="117" spans="1:15" ht="12.75" customHeight="1">
      <c r="A117" s="56">
        <v>108</v>
      </c>
      <c r="B117" s="58" t="s">
        <v>424</v>
      </c>
      <c r="C117" s="31">
        <v>32.75</v>
      </c>
      <c r="D117" s="38">
        <v>32.81666666666667</v>
      </c>
      <c r="E117" s="38">
        <v>32.63333333333334</v>
      </c>
      <c r="F117" s="38">
        <v>32.516666666666673</v>
      </c>
      <c r="G117" s="38">
        <v>32.333333333333343</v>
      </c>
      <c r="H117" s="38">
        <v>32.933333333333337</v>
      </c>
      <c r="I117" s="38">
        <v>33.11666666666666</v>
      </c>
      <c r="J117" s="38">
        <v>33.233333333333334</v>
      </c>
      <c r="K117" s="31">
        <v>33</v>
      </c>
      <c r="L117" s="31">
        <v>32.700000000000003</v>
      </c>
      <c r="M117" s="31">
        <v>162.88496000000001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463.25</v>
      </c>
      <c r="D118" s="38">
        <v>459.75</v>
      </c>
      <c r="E118" s="38">
        <v>453.55</v>
      </c>
      <c r="F118" s="38">
        <v>443.85</v>
      </c>
      <c r="G118" s="38">
        <v>437.65000000000003</v>
      </c>
      <c r="H118" s="38">
        <v>469.45</v>
      </c>
      <c r="I118" s="38">
        <v>475.65000000000003</v>
      </c>
      <c r="J118" s="38">
        <v>485.34999999999997</v>
      </c>
      <c r="K118" s="31">
        <v>465.95</v>
      </c>
      <c r="L118" s="31">
        <v>450.05</v>
      </c>
      <c r="M118" s="31">
        <v>106.99142999999999</v>
      </c>
      <c r="N118" s="1"/>
      <c r="O118" s="1"/>
    </row>
    <row r="119" spans="1:15" ht="12.75" customHeight="1">
      <c r="A119" s="56">
        <v>110</v>
      </c>
      <c r="B119" s="58" t="s">
        <v>159</v>
      </c>
      <c r="C119" s="31">
        <v>595.04999999999995</v>
      </c>
      <c r="D119" s="38">
        <v>591.56666666666661</v>
      </c>
      <c r="E119" s="38">
        <v>584.63333333333321</v>
      </c>
      <c r="F119" s="38">
        <v>574.21666666666658</v>
      </c>
      <c r="G119" s="38">
        <v>567.28333333333319</v>
      </c>
      <c r="H119" s="38">
        <v>601.98333333333323</v>
      </c>
      <c r="I119" s="38">
        <v>608.91666666666663</v>
      </c>
      <c r="J119" s="38">
        <v>619.33333333333326</v>
      </c>
      <c r="K119" s="31">
        <v>598.5</v>
      </c>
      <c r="L119" s="31">
        <v>581.15</v>
      </c>
      <c r="M119" s="31">
        <v>25.856020000000001</v>
      </c>
      <c r="N119" s="1"/>
      <c r="O119" s="1"/>
    </row>
    <row r="120" spans="1:15" ht="12.75" customHeight="1">
      <c r="A120" s="56">
        <v>111</v>
      </c>
      <c r="B120" s="58" t="s">
        <v>285</v>
      </c>
      <c r="C120" s="31">
        <v>289</v>
      </c>
      <c r="D120" s="38">
        <v>285.26666666666665</v>
      </c>
      <c r="E120" s="38">
        <v>278.73333333333329</v>
      </c>
      <c r="F120" s="38">
        <v>268.46666666666664</v>
      </c>
      <c r="G120" s="38">
        <v>261.93333333333328</v>
      </c>
      <c r="H120" s="38">
        <v>295.5333333333333</v>
      </c>
      <c r="I120" s="38">
        <v>302.06666666666661</v>
      </c>
      <c r="J120" s="38">
        <v>312.33333333333331</v>
      </c>
      <c r="K120" s="31">
        <v>291.8</v>
      </c>
      <c r="L120" s="31">
        <v>275</v>
      </c>
      <c r="M120" s="31">
        <v>91.582070000000002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794</v>
      </c>
      <c r="D121" s="38">
        <v>796.44999999999993</v>
      </c>
      <c r="E121" s="38">
        <v>784.59999999999991</v>
      </c>
      <c r="F121" s="38">
        <v>775.19999999999993</v>
      </c>
      <c r="G121" s="38">
        <v>763.34999999999991</v>
      </c>
      <c r="H121" s="38">
        <v>805.84999999999991</v>
      </c>
      <c r="I121" s="38">
        <v>817.7</v>
      </c>
      <c r="J121" s="38">
        <v>827.09999999999991</v>
      </c>
      <c r="K121" s="31">
        <v>808.3</v>
      </c>
      <c r="L121" s="31">
        <v>787.05</v>
      </c>
      <c r="M121" s="31">
        <v>47.81944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502.2</v>
      </c>
      <c r="D122" s="38">
        <v>500.68333333333334</v>
      </c>
      <c r="E122" s="38">
        <v>496.51666666666665</v>
      </c>
      <c r="F122" s="38">
        <v>490.83333333333331</v>
      </c>
      <c r="G122" s="38">
        <v>486.66666666666663</v>
      </c>
      <c r="H122" s="38">
        <v>506.36666666666667</v>
      </c>
      <c r="I122" s="38">
        <v>510.5333333333333</v>
      </c>
      <c r="J122" s="38">
        <v>516.2166666666667</v>
      </c>
      <c r="K122" s="31">
        <v>504.85</v>
      </c>
      <c r="L122" s="31">
        <v>495</v>
      </c>
      <c r="M122" s="31">
        <v>16.27007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1843.95</v>
      </c>
      <c r="D123" s="38">
        <v>1846.9833333333333</v>
      </c>
      <c r="E123" s="38">
        <v>1834.9666666666667</v>
      </c>
      <c r="F123" s="38">
        <v>1825.9833333333333</v>
      </c>
      <c r="G123" s="38">
        <v>1813.9666666666667</v>
      </c>
      <c r="H123" s="38">
        <v>1855.9666666666667</v>
      </c>
      <c r="I123" s="38">
        <v>1867.9833333333336</v>
      </c>
      <c r="J123" s="38">
        <v>1876.9666666666667</v>
      </c>
      <c r="K123" s="31">
        <v>1859</v>
      </c>
      <c r="L123" s="31">
        <v>1838</v>
      </c>
      <c r="M123" s="31">
        <v>32.0854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137.35</v>
      </c>
      <c r="D124" s="38">
        <v>135.24999999999997</v>
      </c>
      <c r="E124" s="38">
        <v>130.29999999999995</v>
      </c>
      <c r="F124" s="38">
        <v>123.24999999999997</v>
      </c>
      <c r="G124" s="38">
        <v>118.29999999999995</v>
      </c>
      <c r="H124" s="38">
        <v>142.29999999999995</v>
      </c>
      <c r="I124" s="38">
        <v>147.24999999999994</v>
      </c>
      <c r="J124" s="38">
        <v>154.29999999999995</v>
      </c>
      <c r="K124" s="31">
        <v>140.19999999999999</v>
      </c>
      <c r="L124" s="31">
        <v>128.19999999999999</v>
      </c>
      <c r="M124" s="31">
        <v>634.34496999999999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2253.15</v>
      </c>
      <c r="D125" s="38">
        <v>2267.8833333333332</v>
      </c>
      <c r="E125" s="38">
        <v>2230.2666666666664</v>
      </c>
      <c r="F125" s="38">
        <v>2207.3833333333332</v>
      </c>
      <c r="G125" s="38">
        <v>2169.7666666666664</v>
      </c>
      <c r="H125" s="38">
        <v>2290.7666666666664</v>
      </c>
      <c r="I125" s="38">
        <v>2328.3833333333332</v>
      </c>
      <c r="J125" s="38">
        <v>2351.2666666666664</v>
      </c>
      <c r="K125" s="31">
        <v>2305.5</v>
      </c>
      <c r="L125" s="31">
        <v>2245</v>
      </c>
      <c r="M125" s="31">
        <v>3.14967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357</v>
      </c>
      <c r="D126" s="38">
        <v>360.3</v>
      </c>
      <c r="E126" s="38">
        <v>352.5</v>
      </c>
      <c r="F126" s="38">
        <v>348</v>
      </c>
      <c r="G126" s="38">
        <v>340.2</v>
      </c>
      <c r="H126" s="38">
        <v>364.8</v>
      </c>
      <c r="I126" s="38">
        <v>372.60000000000008</v>
      </c>
      <c r="J126" s="38">
        <v>377.1</v>
      </c>
      <c r="K126" s="31">
        <v>368.1</v>
      </c>
      <c r="L126" s="31">
        <v>355.8</v>
      </c>
      <c r="M126" s="31">
        <v>18.95993</v>
      </c>
      <c r="N126" s="1"/>
      <c r="O126" s="1"/>
    </row>
    <row r="127" spans="1:15" ht="12.75" customHeight="1">
      <c r="A127" s="56">
        <v>118</v>
      </c>
      <c r="B127" s="58" t="s">
        <v>167</v>
      </c>
      <c r="C127" s="31">
        <v>396.5</v>
      </c>
      <c r="D127" s="38">
        <v>395.10000000000008</v>
      </c>
      <c r="E127" s="38">
        <v>392.75000000000017</v>
      </c>
      <c r="F127" s="38">
        <v>389.00000000000011</v>
      </c>
      <c r="G127" s="38">
        <v>386.6500000000002</v>
      </c>
      <c r="H127" s="38">
        <v>398.85000000000014</v>
      </c>
      <c r="I127" s="38">
        <v>401.20000000000005</v>
      </c>
      <c r="J127" s="38">
        <v>404.9500000000001</v>
      </c>
      <c r="K127" s="31">
        <v>397.45</v>
      </c>
      <c r="L127" s="31">
        <v>391.35</v>
      </c>
      <c r="M127" s="31">
        <v>14.4282</v>
      </c>
      <c r="N127" s="1"/>
      <c r="O127" s="1"/>
    </row>
    <row r="128" spans="1:15" ht="12.75" customHeight="1">
      <c r="A128" s="56">
        <v>119</v>
      </c>
      <c r="B128" s="58" t="s">
        <v>286</v>
      </c>
      <c r="C128" s="31">
        <v>629.04999999999995</v>
      </c>
      <c r="D128" s="38">
        <v>631.63333333333333</v>
      </c>
      <c r="E128" s="38">
        <v>625.41666666666663</v>
      </c>
      <c r="F128" s="38">
        <v>621.7833333333333</v>
      </c>
      <c r="G128" s="38">
        <v>615.56666666666661</v>
      </c>
      <c r="H128" s="38">
        <v>635.26666666666665</v>
      </c>
      <c r="I128" s="38">
        <v>641.48333333333335</v>
      </c>
      <c r="J128" s="38">
        <v>645.11666666666667</v>
      </c>
      <c r="K128" s="31">
        <v>637.85</v>
      </c>
      <c r="L128" s="31">
        <v>628</v>
      </c>
      <c r="M128" s="31">
        <v>8.8817000000000004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2454.0500000000002</v>
      </c>
      <c r="D129" s="38">
        <v>2464.8166666666671</v>
      </c>
      <c r="E129" s="38">
        <v>2437.233333333334</v>
      </c>
      <c r="F129" s="38">
        <v>2420.416666666667</v>
      </c>
      <c r="G129" s="38">
        <v>2392.8333333333339</v>
      </c>
      <c r="H129" s="38">
        <v>2481.6333333333341</v>
      </c>
      <c r="I129" s="38">
        <v>2509.2166666666672</v>
      </c>
      <c r="J129" s="38">
        <v>2526.0333333333342</v>
      </c>
      <c r="K129" s="31">
        <v>2492.4</v>
      </c>
      <c r="L129" s="31">
        <v>2448</v>
      </c>
      <c r="M129" s="31">
        <v>10.784560000000001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5211.3500000000004</v>
      </c>
      <c r="D130" s="38">
        <v>5192.7833333333338</v>
      </c>
      <c r="E130" s="38">
        <v>5155.5666666666675</v>
      </c>
      <c r="F130" s="38">
        <v>5099.7833333333338</v>
      </c>
      <c r="G130" s="38">
        <v>5062.5666666666675</v>
      </c>
      <c r="H130" s="38">
        <v>5248.5666666666675</v>
      </c>
      <c r="I130" s="38">
        <v>5285.7833333333328</v>
      </c>
      <c r="J130" s="38">
        <v>5341.5666666666675</v>
      </c>
      <c r="K130" s="31">
        <v>5230</v>
      </c>
      <c r="L130" s="31">
        <v>5137</v>
      </c>
      <c r="M130" s="31">
        <v>3.64676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3896.15</v>
      </c>
      <c r="D131" s="38">
        <v>3918.7833333333328</v>
      </c>
      <c r="E131" s="38">
        <v>3862.0666666666657</v>
      </c>
      <c r="F131" s="38">
        <v>3827.9833333333327</v>
      </c>
      <c r="G131" s="38">
        <v>3771.2666666666655</v>
      </c>
      <c r="H131" s="38">
        <v>3952.8666666666659</v>
      </c>
      <c r="I131" s="38">
        <v>4009.583333333333</v>
      </c>
      <c r="J131" s="38">
        <v>4043.6666666666661</v>
      </c>
      <c r="K131" s="31">
        <v>3975.5</v>
      </c>
      <c r="L131" s="31">
        <v>3884.7</v>
      </c>
      <c r="M131" s="31">
        <v>1.4490000000000001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892.3</v>
      </c>
      <c r="D132" s="38">
        <v>892.85</v>
      </c>
      <c r="E132" s="38">
        <v>883.7</v>
      </c>
      <c r="F132" s="38">
        <v>875.1</v>
      </c>
      <c r="G132" s="38">
        <v>865.95</v>
      </c>
      <c r="H132" s="38">
        <v>901.45</v>
      </c>
      <c r="I132" s="38">
        <v>910.59999999999991</v>
      </c>
      <c r="J132" s="38">
        <v>919.2</v>
      </c>
      <c r="K132" s="31">
        <v>902</v>
      </c>
      <c r="L132" s="31">
        <v>884.25</v>
      </c>
      <c r="M132" s="31">
        <v>6.7083000000000004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1467.95</v>
      </c>
      <c r="D133" s="38">
        <v>1475.1000000000001</v>
      </c>
      <c r="E133" s="38">
        <v>1452.1500000000003</v>
      </c>
      <c r="F133" s="38">
        <v>1436.3500000000001</v>
      </c>
      <c r="G133" s="38">
        <v>1413.4000000000003</v>
      </c>
      <c r="H133" s="38">
        <v>1490.9000000000003</v>
      </c>
      <c r="I133" s="38">
        <v>1513.8500000000001</v>
      </c>
      <c r="J133" s="38">
        <v>1529.6500000000003</v>
      </c>
      <c r="K133" s="31">
        <v>1498.05</v>
      </c>
      <c r="L133" s="31">
        <v>1459.3</v>
      </c>
      <c r="M133" s="31">
        <v>36.151760000000003</v>
      </c>
      <c r="N133" s="1"/>
      <c r="O133" s="1"/>
    </row>
    <row r="134" spans="1:15" ht="12.75" customHeight="1">
      <c r="A134" s="56">
        <v>125</v>
      </c>
      <c r="B134" s="58" t="s">
        <v>173</v>
      </c>
      <c r="C134" s="31">
        <v>343.75</v>
      </c>
      <c r="D134" s="38">
        <v>342.18333333333339</v>
      </c>
      <c r="E134" s="38">
        <v>338.1666666666668</v>
      </c>
      <c r="F134" s="38">
        <v>332.58333333333343</v>
      </c>
      <c r="G134" s="38">
        <v>328.56666666666683</v>
      </c>
      <c r="H134" s="38">
        <v>347.76666666666677</v>
      </c>
      <c r="I134" s="38">
        <v>351.78333333333342</v>
      </c>
      <c r="J134" s="38">
        <v>357.36666666666673</v>
      </c>
      <c r="K134" s="31">
        <v>346.2</v>
      </c>
      <c r="L134" s="31">
        <v>336.6</v>
      </c>
      <c r="M134" s="31">
        <v>35.908140000000003</v>
      </c>
      <c r="N134" s="1"/>
      <c r="O134" s="1"/>
    </row>
    <row r="135" spans="1:15" ht="12.75" customHeight="1">
      <c r="A135" s="56">
        <v>126</v>
      </c>
      <c r="B135" s="58" t="s">
        <v>175</v>
      </c>
      <c r="C135" s="31">
        <v>533.25</v>
      </c>
      <c r="D135" s="38">
        <v>532.83333333333337</v>
      </c>
      <c r="E135" s="38">
        <v>529.31666666666672</v>
      </c>
      <c r="F135" s="38">
        <v>525.38333333333333</v>
      </c>
      <c r="G135" s="38">
        <v>521.86666666666667</v>
      </c>
      <c r="H135" s="38">
        <v>536.76666666666677</v>
      </c>
      <c r="I135" s="38">
        <v>540.28333333333342</v>
      </c>
      <c r="J135" s="38">
        <v>544.21666666666681</v>
      </c>
      <c r="K135" s="31">
        <v>536.35</v>
      </c>
      <c r="L135" s="31">
        <v>528.9</v>
      </c>
      <c r="M135" s="31">
        <v>14.68638</v>
      </c>
      <c r="N135" s="1"/>
      <c r="O135" s="1"/>
    </row>
    <row r="136" spans="1:15" ht="12.75" customHeight="1">
      <c r="A136" s="56">
        <v>127</v>
      </c>
      <c r="B136" s="58" t="s">
        <v>176</v>
      </c>
      <c r="C136" s="31">
        <v>9673</v>
      </c>
      <c r="D136" s="38">
        <v>9705.1333333333332</v>
      </c>
      <c r="E136" s="38">
        <v>9624.4166666666661</v>
      </c>
      <c r="F136" s="38">
        <v>9575.8333333333321</v>
      </c>
      <c r="G136" s="38">
        <v>9495.116666666665</v>
      </c>
      <c r="H136" s="38">
        <v>9753.7166666666672</v>
      </c>
      <c r="I136" s="38">
        <v>9834.4333333333343</v>
      </c>
      <c r="J136" s="38">
        <v>9883.0166666666682</v>
      </c>
      <c r="K136" s="31">
        <v>9785.85</v>
      </c>
      <c r="L136" s="31">
        <v>9656.5499999999993</v>
      </c>
      <c r="M136" s="31">
        <v>3.9806599999999999</v>
      </c>
      <c r="N136" s="1"/>
      <c r="O136" s="1"/>
    </row>
    <row r="137" spans="1:15" ht="12.75" customHeight="1">
      <c r="A137" s="56">
        <v>128</v>
      </c>
      <c r="B137" s="58" t="s">
        <v>288</v>
      </c>
      <c r="C137" s="31">
        <v>605.85</v>
      </c>
      <c r="D137" s="38">
        <v>603.41666666666663</v>
      </c>
      <c r="E137" s="38">
        <v>598.43333333333328</v>
      </c>
      <c r="F137" s="38">
        <v>591.01666666666665</v>
      </c>
      <c r="G137" s="38">
        <v>586.0333333333333</v>
      </c>
      <c r="H137" s="38">
        <v>610.83333333333326</v>
      </c>
      <c r="I137" s="38">
        <v>615.81666666666661</v>
      </c>
      <c r="J137" s="38">
        <v>623.23333333333323</v>
      </c>
      <c r="K137" s="31">
        <v>608.4</v>
      </c>
      <c r="L137" s="31">
        <v>596</v>
      </c>
      <c r="M137" s="31">
        <v>12.159929999999999</v>
      </c>
      <c r="N137" s="1"/>
      <c r="O137" s="1"/>
    </row>
    <row r="138" spans="1:15" ht="12.75" customHeight="1">
      <c r="A138" s="56">
        <v>129</v>
      </c>
      <c r="B138" s="58" t="s">
        <v>177</v>
      </c>
      <c r="C138" s="31">
        <v>920.05</v>
      </c>
      <c r="D138" s="38">
        <v>920.4666666666667</v>
      </c>
      <c r="E138" s="38">
        <v>909.18333333333339</v>
      </c>
      <c r="F138" s="38">
        <v>898.31666666666672</v>
      </c>
      <c r="G138" s="38">
        <v>887.03333333333342</v>
      </c>
      <c r="H138" s="38">
        <v>931.33333333333337</v>
      </c>
      <c r="I138" s="38">
        <v>942.61666666666667</v>
      </c>
      <c r="J138" s="38">
        <v>953.48333333333335</v>
      </c>
      <c r="K138" s="31">
        <v>931.75</v>
      </c>
      <c r="L138" s="31">
        <v>909.6</v>
      </c>
      <c r="M138" s="31">
        <v>6.9121100000000002</v>
      </c>
      <c r="N138" s="1"/>
      <c r="O138" s="1"/>
    </row>
    <row r="139" spans="1:15" ht="12.75" customHeight="1">
      <c r="A139" s="56">
        <v>130</v>
      </c>
      <c r="B139" s="58" t="s">
        <v>180</v>
      </c>
      <c r="C139" s="31">
        <v>806.05</v>
      </c>
      <c r="D139" s="38">
        <v>806.98333333333323</v>
      </c>
      <c r="E139" s="38">
        <v>800.56666666666649</v>
      </c>
      <c r="F139" s="38">
        <v>795.08333333333326</v>
      </c>
      <c r="G139" s="38">
        <v>788.66666666666652</v>
      </c>
      <c r="H139" s="38">
        <v>812.46666666666647</v>
      </c>
      <c r="I139" s="38">
        <v>818.88333333333321</v>
      </c>
      <c r="J139" s="38">
        <v>824.36666666666645</v>
      </c>
      <c r="K139" s="31">
        <v>813.4</v>
      </c>
      <c r="L139" s="31">
        <v>801.5</v>
      </c>
      <c r="M139" s="31">
        <v>5.7696199999999997</v>
      </c>
      <c r="N139" s="1"/>
      <c r="O139" s="1"/>
    </row>
    <row r="140" spans="1:15" ht="12.75" customHeight="1">
      <c r="A140" s="56">
        <v>131</v>
      </c>
      <c r="B140" s="58" t="s">
        <v>182</v>
      </c>
      <c r="C140" s="31">
        <v>86.1</v>
      </c>
      <c r="D140" s="38">
        <v>85.933333333333337</v>
      </c>
      <c r="E140" s="38">
        <v>85.466666666666669</v>
      </c>
      <c r="F140" s="38">
        <v>84.833333333333329</v>
      </c>
      <c r="G140" s="38">
        <v>84.36666666666666</v>
      </c>
      <c r="H140" s="38">
        <v>86.566666666666677</v>
      </c>
      <c r="I140" s="38">
        <v>87.033333333333346</v>
      </c>
      <c r="J140" s="38">
        <v>87.666666666666686</v>
      </c>
      <c r="K140" s="31">
        <v>86.4</v>
      </c>
      <c r="L140" s="31">
        <v>85.3</v>
      </c>
      <c r="M140" s="31">
        <v>62.382910000000003</v>
      </c>
      <c r="N140" s="1"/>
      <c r="O140" s="1"/>
    </row>
    <row r="141" spans="1:15" ht="12.75" customHeight="1">
      <c r="A141" s="56">
        <v>132</v>
      </c>
      <c r="B141" s="58" t="s">
        <v>183</v>
      </c>
      <c r="C141" s="31">
        <v>1903.35</v>
      </c>
      <c r="D141" s="38">
        <v>1907.1333333333332</v>
      </c>
      <c r="E141" s="38">
        <v>1887.4166666666665</v>
      </c>
      <c r="F141" s="38">
        <v>1871.4833333333333</v>
      </c>
      <c r="G141" s="38">
        <v>1851.7666666666667</v>
      </c>
      <c r="H141" s="38">
        <v>1923.0666666666664</v>
      </c>
      <c r="I141" s="38">
        <v>1942.7833333333331</v>
      </c>
      <c r="J141" s="38">
        <v>1958.7166666666662</v>
      </c>
      <c r="K141" s="31">
        <v>1926.85</v>
      </c>
      <c r="L141" s="31">
        <v>1891.2</v>
      </c>
      <c r="M141" s="31">
        <v>5.4397799999999998</v>
      </c>
      <c r="N141" s="1"/>
      <c r="O141" s="1"/>
    </row>
    <row r="142" spans="1:15" ht="12.75" customHeight="1">
      <c r="A142" s="56">
        <v>133</v>
      </c>
      <c r="B142" s="58" t="s">
        <v>184</v>
      </c>
      <c r="C142" s="31">
        <v>99899.45</v>
      </c>
      <c r="D142" s="38">
        <v>100462.48333333334</v>
      </c>
      <c r="E142" s="38">
        <v>99036.966666666674</v>
      </c>
      <c r="F142" s="38">
        <v>98174.483333333337</v>
      </c>
      <c r="G142" s="38">
        <v>96748.966666666674</v>
      </c>
      <c r="H142" s="38">
        <v>101324.96666666667</v>
      </c>
      <c r="I142" s="38">
        <v>102750.48333333334</v>
      </c>
      <c r="J142" s="38">
        <v>103612.96666666667</v>
      </c>
      <c r="K142" s="31">
        <v>101888</v>
      </c>
      <c r="L142" s="31">
        <v>99600</v>
      </c>
      <c r="M142" s="31">
        <v>9.2289999999999997E-2</v>
      </c>
      <c r="N142" s="1"/>
      <c r="O142" s="1"/>
    </row>
    <row r="143" spans="1:15" ht="12.75" customHeight="1">
      <c r="A143" s="56">
        <v>134</v>
      </c>
      <c r="B143" s="58" t="s">
        <v>289</v>
      </c>
      <c r="C143" s="31">
        <v>57.85</v>
      </c>
      <c r="D143" s="38">
        <v>57.85</v>
      </c>
      <c r="E143" s="38">
        <v>57.35</v>
      </c>
      <c r="F143" s="38">
        <v>56.85</v>
      </c>
      <c r="G143" s="38">
        <v>56.35</v>
      </c>
      <c r="H143" s="38">
        <v>58.35</v>
      </c>
      <c r="I143" s="38">
        <v>58.85</v>
      </c>
      <c r="J143" s="38">
        <v>59.35</v>
      </c>
      <c r="K143" s="31">
        <v>58.35</v>
      </c>
      <c r="L143" s="31">
        <v>57.35</v>
      </c>
      <c r="M143" s="31">
        <v>24.372990000000001</v>
      </c>
      <c r="N143" s="1"/>
      <c r="O143" s="1"/>
    </row>
    <row r="144" spans="1:15" ht="12.75" customHeight="1">
      <c r="A144" s="56">
        <v>135</v>
      </c>
      <c r="B144" s="58" t="s">
        <v>185</v>
      </c>
      <c r="C144" s="31">
        <v>1248.2</v>
      </c>
      <c r="D144" s="38">
        <v>1248.1333333333334</v>
      </c>
      <c r="E144" s="38">
        <v>1237.416666666667</v>
      </c>
      <c r="F144" s="38">
        <v>1226.6333333333334</v>
      </c>
      <c r="G144" s="38">
        <v>1215.916666666667</v>
      </c>
      <c r="H144" s="38">
        <v>1258.916666666667</v>
      </c>
      <c r="I144" s="38">
        <v>1269.6333333333337</v>
      </c>
      <c r="J144" s="38">
        <v>1280.416666666667</v>
      </c>
      <c r="K144" s="31">
        <v>1258.8499999999999</v>
      </c>
      <c r="L144" s="31">
        <v>1237.3499999999999</v>
      </c>
      <c r="M144" s="31">
        <v>4.7739900000000004</v>
      </c>
      <c r="N144" s="1"/>
      <c r="O144" s="1"/>
    </row>
    <row r="145" spans="1:15" ht="12.75" customHeight="1">
      <c r="A145" s="56">
        <v>136</v>
      </c>
      <c r="B145" s="58" t="s">
        <v>187</v>
      </c>
      <c r="C145" s="31">
        <v>4476.3999999999996</v>
      </c>
      <c r="D145" s="38">
        <v>4479.1333333333332</v>
      </c>
      <c r="E145" s="38">
        <v>4448.2666666666664</v>
      </c>
      <c r="F145" s="38">
        <v>4420.1333333333332</v>
      </c>
      <c r="G145" s="38">
        <v>4389.2666666666664</v>
      </c>
      <c r="H145" s="38">
        <v>4507.2666666666664</v>
      </c>
      <c r="I145" s="38">
        <v>4538.1333333333332</v>
      </c>
      <c r="J145" s="38">
        <v>4566.2666666666664</v>
      </c>
      <c r="K145" s="31">
        <v>4510</v>
      </c>
      <c r="L145" s="31">
        <v>4451</v>
      </c>
      <c r="M145" s="31">
        <v>2.1087699999999998</v>
      </c>
      <c r="N145" s="1"/>
      <c r="O145" s="1"/>
    </row>
    <row r="146" spans="1:15" ht="12.75" customHeight="1">
      <c r="A146" s="56">
        <v>137</v>
      </c>
      <c r="B146" s="58" t="s">
        <v>188</v>
      </c>
      <c r="C146" s="31">
        <v>4472.2</v>
      </c>
      <c r="D146" s="38">
        <v>4480.4333333333334</v>
      </c>
      <c r="E146" s="38">
        <v>4440.8666666666668</v>
      </c>
      <c r="F146" s="38">
        <v>4409.5333333333338</v>
      </c>
      <c r="G146" s="38">
        <v>4369.9666666666672</v>
      </c>
      <c r="H146" s="38">
        <v>4511.7666666666664</v>
      </c>
      <c r="I146" s="38">
        <v>4551.3333333333339</v>
      </c>
      <c r="J146" s="38">
        <v>4582.6666666666661</v>
      </c>
      <c r="K146" s="31">
        <v>4520</v>
      </c>
      <c r="L146" s="31">
        <v>4449.1000000000004</v>
      </c>
      <c r="M146" s="31">
        <v>0.85011999999999999</v>
      </c>
      <c r="N146" s="1"/>
      <c r="O146" s="1"/>
    </row>
    <row r="147" spans="1:15" ht="12.75" customHeight="1">
      <c r="A147" s="56">
        <v>138</v>
      </c>
      <c r="B147" s="58" t="s">
        <v>189</v>
      </c>
      <c r="C147" s="31">
        <v>22632.55</v>
      </c>
      <c r="D147" s="38">
        <v>22721.850000000002</v>
      </c>
      <c r="E147" s="38">
        <v>22493.700000000004</v>
      </c>
      <c r="F147" s="38">
        <v>22354.850000000002</v>
      </c>
      <c r="G147" s="38">
        <v>22126.700000000004</v>
      </c>
      <c r="H147" s="38">
        <v>22860.700000000004</v>
      </c>
      <c r="I147" s="38">
        <v>23088.850000000006</v>
      </c>
      <c r="J147" s="38">
        <v>23227.700000000004</v>
      </c>
      <c r="K147" s="31">
        <v>22950</v>
      </c>
      <c r="L147" s="31">
        <v>22583</v>
      </c>
      <c r="M147" s="31">
        <v>0.55269000000000001</v>
      </c>
      <c r="N147" s="1"/>
      <c r="O147" s="1"/>
    </row>
    <row r="148" spans="1:15" ht="12.75" customHeight="1">
      <c r="A148" s="56">
        <v>139</v>
      </c>
      <c r="B148" s="58" t="s">
        <v>469</v>
      </c>
      <c r="C148" s="31">
        <v>45.45</v>
      </c>
      <c r="D148" s="38">
        <v>45.766666666666673</v>
      </c>
      <c r="E148" s="38">
        <v>45.083333333333343</v>
      </c>
      <c r="F148" s="38">
        <v>44.716666666666669</v>
      </c>
      <c r="G148" s="38">
        <v>44.033333333333339</v>
      </c>
      <c r="H148" s="38">
        <v>46.133333333333347</v>
      </c>
      <c r="I148" s="38">
        <v>46.81666666666667</v>
      </c>
      <c r="J148" s="38">
        <v>47.183333333333351</v>
      </c>
      <c r="K148" s="31">
        <v>46.45</v>
      </c>
      <c r="L148" s="31">
        <v>45.4</v>
      </c>
      <c r="M148" s="31">
        <v>154.51053999999999</v>
      </c>
      <c r="N148" s="1"/>
      <c r="O148" s="1"/>
    </row>
    <row r="149" spans="1:15" ht="12.75" customHeight="1">
      <c r="A149" s="56">
        <v>140</v>
      </c>
      <c r="B149" s="58" t="s">
        <v>190</v>
      </c>
      <c r="C149" s="31">
        <v>107.5</v>
      </c>
      <c r="D149" s="38">
        <v>106.96666666666665</v>
      </c>
      <c r="E149" s="38">
        <v>106.23333333333331</v>
      </c>
      <c r="F149" s="38">
        <v>104.96666666666665</v>
      </c>
      <c r="G149" s="38">
        <v>104.23333333333331</v>
      </c>
      <c r="H149" s="38">
        <v>108.23333333333331</v>
      </c>
      <c r="I149" s="38">
        <v>108.96666666666665</v>
      </c>
      <c r="J149" s="38">
        <v>110.23333333333331</v>
      </c>
      <c r="K149" s="31">
        <v>107.7</v>
      </c>
      <c r="L149" s="31">
        <v>105.7</v>
      </c>
      <c r="M149" s="31">
        <v>111.97683000000001</v>
      </c>
      <c r="N149" s="1"/>
      <c r="O149" s="1"/>
    </row>
    <row r="150" spans="1:15" ht="12.75" customHeight="1">
      <c r="A150" s="56">
        <v>141</v>
      </c>
      <c r="B150" s="58" t="s">
        <v>192</v>
      </c>
      <c r="C150" s="31">
        <v>191.25</v>
      </c>
      <c r="D150" s="38">
        <v>190.85</v>
      </c>
      <c r="E150" s="38">
        <v>189.1</v>
      </c>
      <c r="F150" s="38">
        <v>186.95</v>
      </c>
      <c r="G150" s="38">
        <v>185.2</v>
      </c>
      <c r="H150" s="38">
        <v>193</v>
      </c>
      <c r="I150" s="38">
        <v>194.75</v>
      </c>
      <c r="J150" s="38">
        <v>196.9</v>
      </c>
      <c r="K150" s="31">
        <v>192.6</v>
      </c>
      <c r="L150" s="31">
        <v>188.7</v>
      </c>
      <c r="M150" s="31">
        <v>73.52149</v>
      </c>
      <c r="N150" s="1"/>
      <c r="O150" s="1"/>
    </row>
    <row r="151" spans="1:15" ht="12.75" customHeight="1">
      <c r="A151" s="56">
        <v>142</v>
      </c>
      <c r="B151" s="58" t="s">
        <v>277</v>
      </c>
      <c r="C151" s="31">
        <v>148.1</v>
      </c>
      <c r="D151" s="38">
        <v>148.26666666666665</v>
      </c>
      <c r="E151" s="38">
        <v>147.23333333333329</v>
      </c>
      <c r="F151" s="38">
        <v>146.36666666666665</v>
      </c>
      <c r="G151" s="38">
        <v>145.33333333333329</v>
      </c>
      <c r="H151" s="38">
        <v>149.1333333333333</v>
      </c>
      <c r="I151" s="38">
        <v>150.16666666666666</v>
      </c>
      <c r="J151" s="38">
        <v>151.0333333333333</v>
      </c>
      <c r="K151" s="31">
        <v>149.30000000000001</v>
      </c>
      <c r="L151" s="31">
        <v>147.4</v>
      </c>
      <c r="M151" s="31">
        <v>22.565519999999999</v>
      </c>
      <c r="N151" s="1"/>
      <c r="O151" s="1"/>
    </row>
    <row r="152" spans="1:15" ht="12.75" customHeight="1">
      <c r="A152" s="56">
        <v>143</v>
      </c>
      <c r="B152" s="58" t="s">
        <v>193</v>
      </c>
      <c r="C152" s="31">
        <v>998.5</v>
      </c>
      <c r="D152" s="38">
        <v>994.23333333333323</v>
      </c>
      <c r="E152" s="38">
        <v>985.11666666666645</v>
      </c>
      <c r="F152" s="38">
        <v>971.73333333333323</v>
      </c>
      <c r="G152" s="38">
        <v>962.61666666666645</v>
      </c>
      <c r="H152" s="38">
        <v>1007.6166666666664</v>
      </c>
      <c r="I152" s="38">
        <v>1016.7333333333332</v>
      </c>
      <c r="J152" s="38">
        <v>1030.1166666666663</v>
      </c>
      <c r="K152" s="31">
        <v>1003.35</v>
      </c>
      <c r="L152" s="31">
        <v>980.85</v>
      </c>
      <c r="M152" s="31">
        <v>2.5483500000000001</v>
      </c>
      <c r="N152" s="1"/>
      <c r="O152" s="1"/>
    </row>
    <row r="153" spans="1:15" ht="12.75" customHeight="1">
      <c r="A153" s="56">
        <v>144</v>
      </c>
      <c r="B153" s="58" t="s">
        <v>194</v>
      </c>
      <c r="C153" s="31">
        <v>3817.15</v>
      </c>
      <c r="D153" s="38">
        <v>3834.6833333333329</v>
      </c>
      <c r="E153" s="38">
        <v>3781.4666666666658</v>
      </c>
      <c r="F153" s="38">
        <v>3745.7833333333328</v>
      </c>
      <c r="G153" s="38">
        <v>3692.5666666666657</v>
      </c>
      <c r="H153" s="38">
        <v>3870.3666666666659</v>
      </c>
      <c r="I153" s="38">
        <v>3923.583333333333</v>
      </c>
      <c r="J153" s="38">
        <v>3959.266666666666</v>
      </c>
      <c r="K153" s="31">
        <v>3887.9</v>
      </c>
      <c r="L153" s="31">
        <v>3799</v>
      </c>
      <c r="M153" s="31">
        <v>0.35091</v>
      </c>
      <c r="N153" s="1"/>
      <c r="O153" s="1"/>
    </row>
    <row r="154" spans="1:15" ht="12.75" customHeight="1">
      <c r="A154" s="56">
        <v>145</v>
      </c>
      <c r="B154" s="58" t="s">
        <v>291</v>
      </c>
      <c r="C154" s="31">
        <v>244.85</v>
      </c>
      <c r="D154" s="38">
        <v>245.31666666666669</v>
      </c>
      <c r="E154" s="38">
        <v>243.13333333333338</v>
      </c>
      <c r="F154" s="38">
        <v>241.41666666666669</v>
      </c>
      <c r="G154" s="38">
        <v>239.23333333333338</v>
      </c>
      <c r="H154" s="38">
        <v>247.03333333333339</v>
      </c>
      <c r="I154" s="38">
        <v>249.21666666666673</v>
      </c>
      <c r="J154" s="38">
        <v>250.93333333333339</v>
      </c>
      <c r="K154" s="31">
        <v>247.5</v>
      </c>
      <c r="L154" s="31">
        <v>243.6</v>
      </c>
      <c r="M154" s="31">
        <v>12.27666</v>
      </c>
      <c r="N154" s="1"/>
      <c r="O154" s="1"/>
    </row>
    <row r="155" spans="1:15" ht="12.75" customHeight="1">
      <c r="A155" s="56">
        <v>146</v>
      </c>
      <c r="B155" s="58" t="s">
        <v>195</v>
      </c>
      <c r="C155" s="31">
        <v>162.9</v>
      </c>
      <c r="D155" s="38">
        <v>162.04999999999998</v>
      </c>
      <c r="E155" s="38">
        <v>160.84999999999997</v>
      </c>
      <c r="F155" s="38">
        <v>158.79999999999998</v>
      </c>
      <c r="G155" s="38">
        <v>157.59999999999997</v>
      </c>
      <c r="H155" s="38">
        <v>164.09999999999997</v>
      </c>
      <c r="I155" s="38">
        <v>165.29999999999995</v>
      </c>
      <c r="J155" s="38">
        <v>167.34999999999997</v>
      </c>
      <c r="K155" s="31">
        <v>163.25</v>
      </c>
      <c r="L155" s="31">
        <v>160</v>
      </c>
      <c r="M155" s="31">
        <v>95.488219999999998</v>
      </c>
      <c r="N155" s="1"/>
      <c r="O155" s="1"/>
    </row>
    <row r="156" spans="1:15" ht="12.75" customHeight="1">
      <c r="A156" s="56">
        <v>147</v>
      </c>
      <c r="B156" s="58" t="s">
        <v>196</v>
      </c>
      <c r="C156" s="31">
        <v>37284.699999999997</v>
      </c>
      <c r="D156" s="38">
        <v>37464.9</v>
      </c>
      <c r="E156" s="38">
        <v>37049.800000000003</v>
      </c>
      <c r="F156" s="38">
        <v>36814.9</v>
      </c>
      <c r="G156" s="38">
        <v>36399.800000000003</v>
      </c>
      <c r="H156" s="38">
        <v>37699.800000000003</v>
      </c>
      <c r="I156" s="38">
        <v>38114.899999999994</v>
      </c>
      <c r="J156" s="38">
        <v>38349.800000000003</v>
      </c>
      <c r="K156" s="31">
        <v>37880</v>
      </c>
      <c r="L156" s="31">
        <v>37230</v>
      </c>
      <c r="M156" s="31">
        <v>0.1739</v>
      </c>
      <c r="N156" s="1"/>
      <c r="O156" s="1"/>
    </row>
    <row r="157" spans="1:15" ht="12.75" customHeight="1">
      <c r="A157" s="56">
        <v>148</v>
      </c>
      <c r="B157" s="58" t="s">
        <v>294</v>
      </c>
      <c r="C157" s="31">
        <v>1191.7</v>
      </c>
      <c r="D157" s="38">
        <v>1186.8</v>
      </c>
      <c r="E157" s="38">
        <v>1173.5999999999999</v>
      </c>
      <c r="F157" s="38">
        <v>1155.5</v>
      </c>
      <c r="G157" s="38">
        <v>1142.3</v>
      </c>
      <c r="H157" s="38">
        <v>1204.8999999999999</v>
      </c>
      <c r="I157" s="38">
        <v>1218.1000000000001</v>
      </c>
      <c r="J157" s="38">
        <v>1236.1999999999998</v>
      </c>
      <c r="K157" s="31">
        <v>1200</v>
      </c>
      <c r="L157" s="31">
        <v>1168.7</v>
      </c>
      <c r="M157" s="31">
        <v>3.03755</v>
      </c>
      <c r="N157" s="1"/>
      <c r="O157" s="1"/>
    </row>
    <row r="158" spans="1:15" ht="12.75" customHeight="1">
      <c r="A158" s="56">
        <v>149</v>
      </c>
      <c r="B158" s="58" t="s">
        <v>292</v>
      </c>
      <c r="C158" s="31">
        <v>848.85</v>
      </c>
      <c r="D158" s="38">
        <v>856.6</v>
      </c>
      <c r="E158" s="38">
        <v>837.25</v>
      </c>
      <c r="F158" s="38">
        <v>825.65</v>
      </c>
      <c r="G158" s="38">
        <v>806.3</v>
      </c>
      <c r="H158" s="38">
        <v>868.2</v>
      </c>
      <c r="I158" s="38">
        <v>887.55000000000018</v>
      </c>
      <c r="J158" s="38">
        <v>899.15000000000009</v>
      </c>
      <c r="K158" s="31">
        <v>875.95</v>
      </c>
      <c r="L158" s="31">
        <v>845</v>
      </c>
      <c r="M158" s="31">
        <v>26.63766</v>
      </c>
      <c r="N158" s="1"/>
      <c r="O158" s="1"/>
    </row>
    <row r="159" spans="1:15" ht="12.75" customHeight="1">
      <c r="A159" s="56">
        <v>150</v>
      </c>
      <c r="B159" s="58" t="s">
        <v>197</v>
      </c>
      <c r="C159" s="31">
        <v>956.3</v>
      </c>
      <c r="D159" s="38">
        <v>952.5</v>
      </c>
      <c r="E159" s="38">
        <v>946.1</v>
      </c>
      <c r="F159" s="38">
        <v>935.9</v>
      </c>
      <c r="G159" s="38">
        <v>929.5</v>
      </c>
      <c r="H159" s="38">
        <v>962.7</v>
      </c>
      <c r="I159" s="38">
        <v>969.10000000000014</v>
      </c>
      <c r="J159" s="38">
        <v>979.30000000000007</v>
      </c>
      <c r="K159" s="31">
        <v>958.9</v>
      </c>
      <c r="L159" s="31">
        <v>942.3</v>
      </c>
      <c r="M159" s="31">
        <v>18.452999999999999</v>
      </c>
      <c r="N159" s="1"/>
      <c r="O159" s="1"/>
    </row>
    <row r="160" spans="1:15" ht="12.75" customHeight="1">
      <c r="A160" s="56">
        <v>151</v>
      </c>
      <c r="B160" s="58" t="s">
        <v>198</v>
      </c>
      <c r="C160" s="31">
        <v>4861.75</v>
      </c>
      <c r="D160" s="38">
        <v>4922.25</v>
      </c>
      <c r="E160" s="38">
        <v>4789.5</v>
      </c>
      <c r="F160" s="38">
        <v>4717.25</v>
      </c>
      <c r="G160" s="38">
        <v>4584.5</v>
      </c>
      <c r="H160" s="38">
        <v>4994.5</v>
      </c>
      <c r="I160" s="38">
        <v>5127.25</v>
      </c>
      <c r="J160" s="38">
        <v>5199.5</v>
      </c>
      <c r="K160" s="31">
        <v>5055</v>
      </c>
      <c r="L160" s="31">
        <v>4850</v>
      </c>
      <c r="M160" s="31">
        <v>4.8941600000000003</v>
      </c>
      <c r="N160" s="1"/>
      <c r="O160" s="1"/>
    </row>
    <row r="161" spans="1:15" ht="12.75" customHeight="1">
      <c r="A161" s="56">
        <v>152</v>
      </c>
      <c r="B161" s="58" t="s">
        <v>199</v>
      </c>
      <c r="C161" s="31">
        <v>223.35</v>
      </c>
      <c r="D161" s="38">
        <v>223.7833333333333</v>
      </c>
      <c r="E161" s="38">
        <v>222.11666666666662</v>
      </c>
      <c r="F161" s="38">
        <v>220.88333333333333</v>
      </c>
      <c r="G161" s="38">
        <v>219.21666666666664</v>
      </c>
      <c r="H161" s="38">
        <v>225.01666666666659</v>
      </c>
      <c r="I161" s="38">
        <v>226.68333333333328</v>
      </c>
      <c r="J161" s="38">
        <v>227.91666666666657</v>
      </c>
      <c r="K161" s="31">
        <v>225.45</v>
      </c>
      <c r="L161" s="31">
        <v>222.55</v>
      </c>
      <c r="M161" s="31">
        <v>14.60718</v>
      </c>
      <c r="N161" s="1"/>
      <c r="O161" s="1"/>
    </row>
    <row r="162" spans="1:15" ht="12.75" customHeight="1">
      <c r="A162" s="56">
        <v>153</v>
      </c>
      <c r="B162" s="58" t="s">
        <v>200</v>
      </c>
      <c r="C162" s="31">
        <v>219.75</v>
      </c>
      <c r="D162" s="38">
        <v>219.53333333333333</v>
      </c>
      <c r="E162" s="38">
        <v>215.71666666666667</v>
      </c>
      <c r="F162" s="38">
        <v>211.68333333333334</v>
      </c>
      <c r="G162" s="38">
        <v>207.86666666666667</v>
      </c>
      <c r="H162" s="38">
        <v>223.56666666666666</v>
      </c>
      <c r="I162" s="38">
        <v>227.38333333333333</v>
      </c>
      <c r="J162" s="38">
        <v>231.41666666666666</v>
      </c>
      <c r="K162" s="31">
        <v>223.35</v>
      </c>
      <c r="L162" s="31">
        <v>215.5</v>
      </c>
      <c r="M162" s="31">
        <v>102.27370999999999</v>
      </c>
      <c r="N162" s="1"/>
      <c r="O162" s="1"/>
    </row>
    <row r="163" spans="1:15" ht="12.75" customHeight="1">
      <c r="A163" s="56">
        <v>154</v>
      </c>
      <c r="B163" s="58" t="s">
        <v>297</v>
      </c>
      <c r="C163" s="31">
        <v>14327.25</v>
      </c>
      <c r="D163" s="38">
        <v>14321.733333333332</v>
      </c>
      <c r="E163" s="38">
        <v>14205.516666666663</v>
      </c>
      <c r="F163" s="38">
        <v>14083.783333333331</v>
      </c>
      <c r="G163" s="38">
        <v>13967.566666666662</v>
      </c>
      <c r="H163" s="38">
        <v>14443.466666666664</v>
      </c>
      <c r="I163" s="38">
        <v>14559.683333333334</v>
      </c>
      <c r="J163" s="38">
        <v>14681.416666666664</v>
      </c>
      <c r="K163" s="31">
        <v>14437.95</v>
      </c>
      <c r="L163" s="31">
        <v>14200</v>
      </c>
      <c r="M163" s="31">
        <v>4.2639999999999997E-2</v>
      </c>
      <c r="N163" s="1"/>
      <c r="O163" s="1"/>
    </row>
    <row r="164" spans="1:15" ht="12.75" customHeight="1">
      <c r="A164" s="56">
        <v>155</v>
      </c>
      <c r="B164" s="58" t="s">
        <v>201</v>
      </c>
      <c r="C164" s="31">
        <v>2571.4499999999998</v>
      </c>
      <c r="D164" s="38">
        <v>2585</v>
      </c>
      <c r="E164" s="38">
        <v>2556.4499999999998</v>
      </c>
      <c r="F164" s="38">
        <v>2541.4499999999998</v>
      </c>
      <c r="G164" s="38">
        <v>2512.8999999999996</v>
      </c>
      <c r="H164" s="38">
        <v>2600</v>
      </c>
      <c r="I164" s="38">
        <v>2628.55</v>
      </c>
      <c r="J164" s="38">
        <v>2643.55</v>
      </c>
      <c r="K164" s="31">
        <v>2613.5500000000002</v>
      </c>
      <c r="L164" s="31">
        <v>2570</v>
      </c>
      <c r="M164" s="31">
        <v>4.7301599999999997</v>
      </c>
      <c r="N164" s="1"/>
      <c r="O164" s="1"/>
    </row>
    <row r="165" spans="1:15" ht="12.75" customHeight="1">
      <c r="A165" s="56">
        <v>156</v>
      </c>
      <c r="B165" s="58" t="s">
        <v>202</v>
      </c>
      <c r="C165" s="31">
        <v>3861.75</v>
      </c>
      <c r="D165" s="38">
        <v>3884.35</v>
      </c>
      <c r="E165" s="38">
        <v>3829.1</v>
      </c>
      <c r="F165" s="38">
        <v>3796.45</v>
      </c>
      <c r="G165" s="38">
        <v>3741.2</v>
      </c>
      <c r="H165" s="38">
        <v>3917</v>
      </c>
      <c r="I165" s="38">
        <v>3972.25</v>
      </c>
      <c r="J165" s="38">
        <v>4004.9</v>
      </c>
      <c r="K165" s="31">
        <v>3939.6</v>
      </c>
      <c r="L165" s="31">
        <v>3851.7</v>
      </c>
      <c r="M165" s="31">
        <v>1.8617999999999999</v>
      </c>
      <c r="N165" s="1"/>
      <c r="O165" s="1"/>
    </row>
    <row r="166" spans="1:15" ht="12.75" customHeight="1">
      <c r="A166" s="56">
        <v>157</v>
      </c>
      <c r="B166" s="58" t="s">
        <v>203</v>
      </c>
      <c r="C166" s="31">
        <v>53.85</v>
      </c>
      <c r="D166" s="38">
        <v>53.283333333333331</v>
      </c>
      <c r="E166" s="38">
        <v>52.566666666666663</v>
      </c>
      <c r="F166" s="38">
        <v>51.283333333333331</v>
      </c>
      <c r="G166" s="38">
        <v>50.566666666666663</v>
      </c>
      <c r="H166" s="38">
        <v>54.566666666666663</v>
      </c>
      <c r="I166" s="38">
        <v>55.283333333333331</v>
      </c>
      <c r="J166" s="38">
        <v>56.566666666666663</v>
      </c>
      <c r="K166" s="31">
        <v>54</v>
      </c>
      <c r="L166" s="31">
        <v>52</v>
      </c>
      <c r="M166" s="31">
        <v>685.66620999999998</v>
      </c>
      <c r="N166" s="1"/>
      <c r="O166" s="1"/>
    </row>
    <row r="167" spans="1:15" ht="12.75" customHeight="1">
      <c r="A167" s="56">
        <v>158</v>
      </c>
      <c r="B167" s="58" t="s">
        <v>293</v>
      </c>
      <c r="C167" s="31">
        <v>688.75</v>
      </c>
      <c r="D167" s="38">
        <v>690.51666666666677</v>
      </c>
      <c r="E167" s="38">
        <v>682.18333333333351</v>
      </c>
      <c r="F167" s="38">
        <v>675.61666666666679</v>
      </c>
      <c r="G167" s="38">
        <v>667.28333333333353</v>
      </c>
      <c r="H167" s="38">
        <v>697.08333333333348</v>
      </c>
      <c r="I167" s="38">
        <v>705.41666666666674</v>
      </c>
      <c r="J167" s="38">
        <v>711.98333333333346</v>
      </c>
      <c r="K167" s="31">
        <v>698.85</v>
      </c>
      <c r="L167" s="31">
        <v>683.95</v>
      </c>
      <c r="M167" s="31">
        <v>16.83794</v>
      </c>
      <c r="N167" s="1"/>
      <c r="O167" s="1"/>
    </row>
    <row r="168" spans="1:15" ht="12.75" customHeight="1">
      <c r="A168" s="56">
        <v>159</v>
      </c>
      <c r="B168" s="58" t="s">
        <v>204</v>
      </c>
      <c r="C168" s="31">
        <v>3522.85</v>
      </c>
      <c r="D168" s="38">
        <v>3542.5499999999997</v>
      </c>
      <c r="E168" s="38">
        <v>3499.2999999999993</v>
      </c>
      <c r="F168" s="38">
        <v>3475.7499999999995</v>
      </c>
      <c r="G168" s="38">
        <v>3432.4999999999991</v>
      </c>
      <c r="H168" s="38">
        <v>3566.0999999999995</v>
      </c>
      <c r="I168" s="38">
        <v>3609.3500000000004</v>
      </c>
      <c r="J168" s="38">
        <v>3632.8999999999996</v>
      </c>
      <c r="K168" s="31">
        <v>3585.8</v>
      </c>
      <c r="L168" s="31">
        <v>3519</v>
      </c>
      <c r="M168" s="31">
        <v>2.23753</v>
      </c>
      <c r="N168" s="1"/>
      <c r="O168" s="1"/>
    </row>
    <row r="169" spans="1:15" ht="12.75" customHeight="1">
      <c r="A169" s="56">
        <v>160</v>
      </c>
      <c r="B169" s="58" t="s">
        <v>295</v>
      </c>
      <c r="C169" s="31">
        <v>342.7</v>
      </c>
      <c r="D169" s="38">
        <v>342.51666666666665</v>
      </c>
      <c r="E169" s="38">
        <v>338.73333333333329</v>
      </c>
      <c r="F169" s="38">
        <v>334.76666666666665</v>
      </c>
      <c r="G169" s="38">
        <v>330.98333333333329</v>
      </c>
      <c r="H169" s="38">
        <v>346.48333333333329</v>
      </c>
      <c r="I169" s="38">
        <v>350.26666666666659</v>
      </c>
      <c r="J169" s="38">
        <v>354.23333333333329</v>
      </c>
      <c r="K169" s="31">
        <v>346.3</v>
      </c>
      <c r="L169" s="31">
        <v>338.55</v>
      </c>
      <c r="M169" s="31">
        <v>12.2438</v>
      </c>
      <c r="N169" s="1"/>
      <c r="O169" s="1"/>
    </row>
    <row r="170" spans="1:15" ht="12.75" customHeight="1">
      <c r="A170" s="56">
        <v>161</v>
      </c>
      <c r="B170" s="58" t="s">
        <v>205</v>
      </c>
      <c r="C170" s="31">
        <v>250.5</v>
      </c>
      <c r="D170" s="38">
        <v>251.65</v>
      </c>
      <c r="E170" s="38">
        <v>248.35000000000002</v>
      </c>
      <c r="F170" s="38">
        <v>246.20000000000002</v>
      </c>
      <c r="G170" s="38">
        <v>242.90000000000003</v>
      </c>
      <c r="H170" s="38">
        <v>253.8</v>
      </c>
      <c r="I170" s="38">
        <v>257.10000000000002</v>
      </c>
      <c r="J170" s="38">
        <v>259.25</v>
      </c>
      <c r="K170" s="31">
        <v>254.95</v>
      </c>
      <c r="L170" s="31">
        <v>249.5</v>
      </c>
      <c r="M170" s="31">
        <v>93.504300000000001</v>
      </c>
      <c r="N170" s="1"/>
      <c r="O170" s="1"/>
    </row>
    <row r="171" spans="1:15" ht="12.75" customHeight="1">
      <c r="A171" s="56">
        <v>162</v>
      </c>
      <c r="B171" s="58" t="s">
        <v>296</v>
      </c>
      <c r="C171" s="31">
        <v>575</v>
      </c>
      <c r="D171" s="38">
        <v>574.5</v>
      </c>
      <c r="E171" s="38">
        <v>570.20000000000005</v>
      </c>
      <c r="F171" s="38">
        <v>565.40000000000009</v>
      </c>
      <c r="G171" s="38">
        <v>561.10000000000014</v>
      </c>
      <c r="H171" s="38">
        <v>579.29999999999995</v>
      </c>
      <c r="I171" s="38">
        <v>583.59999999999991</v>
      </c>
      <c r="J171" s="38">
        <v>588.39999999999986</v>
      </c>
      <c r="K171" s="31">
        <v>578.79999999999995</v>
      </c>
      <c r="L171" s="31">
        <v>569.70000000000005</v>
      </c>
      <c r="M171" s="31">
        <v>2.9689700000000001</v>
      </c>
      <c r="N171" s="1"/>
      <c r="O171" s="1"/>
    </row>
    <row r="172" spans="1:15" ht="12.75" customHeight="1">
      <c r="A172" s="56">
        <v>163</v>
      </c>
      <c r="B172" s="58" t="s">
        <v>209</v>
      </c>
      <c r="C172" s="31">
        <v>940.5</v>
      </c>
      <c r="D172" s="38">
        <v>936.80000000000007</v>
      </c>
      <c r="E172" s="38">
        <v>930.70000000000016</v>
      </c>
      <c r="F172" s="38">
        <v>920.90000000000009</v>
      </c>
      <c r="G172" s="38">
        <v>914.80000000000018</v>
      </c>
      <c r="H172" s="38">
        <v>946.60000000000014</v>
      </c>
      <c r="I172" s="38">
        <v>952.7</v>
      </c>
      <c r="J172" s="38">
        <v>962.50000000000011</v>
      </c>
      <c r="K172" s="31">
        <v>942.9</v>
      </c>
      <c r="L172" s="31">
        <v>927</v>
      </c>
      <c r="M172" s="31">
        <v>2.6818200000000001</v>
      </c>
      <c r="N172" s="1"/>
      <c r="O172" s="1"/>
    </row>
    <row r="173" spans="1:15" ht="12.75" customHeight="1">
      <c r="A173" s="56">
        <v>164</v>
      </c>
      <c r="B173" s="58" t="s">
        <v>211</v>
      </c>
      <c r="C173" s="31">
        <v>166.25</v>
      </c>
      <c r="D173" s="38">
        <v>165.96666666666667</v>
      </c>
      <c r="E173" s="38">
        <v>163.93333333333334</v>
      </c>
      <c r="F173" s="38">
        <v>161.61666666666667</v>
      </c>
      <c r="G173" s="38">
        <v>159.58333333333334</v>
      </c>
      <c r="H173" s="38">
        <v>168.28333333333333</v>
      </c>
      <c r="I173" s="38">
        <v>170.31666666666669</v>
      </c>
      <c r="J173" s="38">
        <v>172.63333333333333</v>
      </c>
      <c r="K173" s="31">
        <v>168</v>
      </c>
      <c r="L173" s="31">
        <v>163.65</v>
      </c>
      <c r="M173" s="31">
        <v>93.816950000000006</v>
      </c>
      <c r="N173" s="1"/>
      <c r="O173" s="1"/>
    </row>
    <row r="174" spans="1:15" ht="12.75" customHeight="1">
      <c r="A174" s="56">
        <v>165</v>
      </c>
      <c r="B174" s="58" t="s">
        <v>212</v>
      </c>
      <c r="C174" s="31">
        <v>2615.6999999999998</v>
      </c>
      <c r="D174" s="38">
        <v>2597.6833333333329</v>
      </c>
      <c r="E174" s="38">
        <v>2573.3666666666659</v>
      </c>
      <c r="F174" s="38">
        <v>2531.0333333333328</v>
      </c>
      <c r="G174" s="38">
        <v>2506.7166666666658</v>
      </c>
      <c r="H174" s="38">
        <v>2640.016666666666</v>
      </c>
      <c r="I174" s="38">
        <v>2664.3333333333326</v>
      </c>
      <c r="J174" s="38">
        <v>2706.6666666666661</v>
      </c>
      <c r="K174" s="31">
        <v>2622</v>
      </c>
      <c r="L174" s="31">
        <v>2555.35</v>
      </c>
      <c r="M174" s="31">
        <v>56.092480000000002</v>
      </c>
      <c r="N174" s="1"/>
      <c r="O174" s="1"/>
    </row>
    <row r="175" spans="1:15" ht="12.75" customHeight="1">
      <c r="A175" s="56">
        <v>166</v>
      </c>
      <c r="B175" s="58" t="s">
        <v>213</v>
      </c>
      <c r="C175" s="31">
        <v>87.5</v>
      </c>
      <c r="D175" s="38">
        <v>87.116666666666674</v>
      </c>
      <c r="E175" s="38">
        <v>85.983333333333348</v>
      </c>
      <c r="F175" s="38">
        <v>84.466666666666669</v>
      </c>
      <c r="G175" s="38">
        <v>83.333333333333343</v>
      </c>
      <c r="H175" s="38">
        <v>88.633333333333354</v>
      </c>
      <c r="I175" s="38">
        <v>89.76666666666668</v>
      </c>
      <c r="J175" s="38">
        <v>91.28333333333336</v>
      </c>
      <c r="K175" s="31">
        <v>88.25</v>
      </c>
      <c r="L175" s="31">
        <v>85.6</v>
      </c>
      <c r="M175" s="31">
        <v>214.589</v>
      </c>
      <c r="N175" s="1"/>
      <c r="O175" s="1"/>
    </row>
    <row r="176" spans="1:15" ht="12.75" customHeight="1">
      <c r="A176" s="56">
        <v>167</v>
      </c>
      <c r="B176" t="s">
        <v>214</v>
      </c>
      <c r="C176" s="31">
        <v>842.55</v>
      </c>
      <c r="D176" s="38">
        <v>845.15</v>
      </c>
      <c r="E176" s="38">
        <v>834.55</v>
      </c>
      <c r="F176" s="38">
        <v>826.55</v>
      </c>
      <c r="G176" s="38">
        <v>815.94999999999993</v>
      </c>
      <c r="H176" s="38">
        <v>853.15</v>
      </c>
      <c r="I176" s="38">
        <v>863.75000000000011</v>
      </c>
      <c r="J176" s="38">
        <v>871.75</v>
      </c>
      <c r="K176" s="31">
        <v>855.75</v>
      </c>
      <c r="L176" s="31">
        <v>837.15</v>
      </c>
      <c r="M176" s="31">
        <v>8.6105099999999997</v>
      </c>
      <c r="N176" s="1"/>
      <c r="O176" s="1"/>
    </row>
    <row r="177" spans="1:15" ht="12.75" customHeight="1">
      <c r="A177" s="56">
        <v>168</v>
      </c>
      <c r="B177" s="58" t="s">
        <v>215</v>
      </c>
      <c r="C177" s="31">
        <v>1297.95</v>
      </c>
      <c r="D177" s="38">
        <v>1300.3166666666666</v>
      </c>
      <c r="E177" s="38">
        <v>1288.6333333333332</v>
      </c>
      <c r="F177" s="38">
        <v>1279.3166666666666</v>
      </c>
      <c r="G177" s="38">
        <v>1267.6333333333332</v>
      </c>
      <c r="H177" s="38">
        <v>1309.6333333333332</v>
      </c>
      <c r="I177" s="38">
        <v>1321.3166666666666</v>
      </c>
      <c r="J177" s="38">
        <v>1330.6333333333332</v>
      </c>
      <c r="K177" s="31">
        <v>1312</v>
      </c>
      <c r="L177" s="31">
        <v>1291</v>
      </c>
      <c r="M177" s="31">
        <v>5.9902499999999996</v>
      </c>
      <c r="N177" s="1"/>
      <c r="O177" s="1"/>
    </row>
    <row r="178" spans="1:15" ht="12.75" customHeight="1">
      <c r="A178" s="56">
        <v>169</v>
      </c>
      <c r="B178" s="58" t="s">
        <v>216</v>
      </c>
      <c r="C178" s="31">
        <v>585.45000000000005</v>
      </c>
      <c r="D178" s="38">
        <v>581.90000000000009</v>
      </c>
      <c r="E178" s="38">
        <v>577.45000000000016</v>
      </c>
      <c r="F178" s="38">
        <v>569.45000000000005</v>
      </c>
      <c r="G178" s="38">
        <v>565.00000000000011</v>
      </c>
      <c r="H178" s="38">
        <v>589.9000000000002</v>
      </c>
      <c r="I178" s="38">
        <v>594.35</v>
      </c>
      <c r="J178" s="38">
        <v>602.35000000000025</v>
      </c>
      <c r="K178" s="31">
        <v>586.35</v>
      </c>
      <c r="L178" s="31">
        <v>573.9</v>
      </c>
      <c r="M178" s="31">
        <v>154.21985000000001</v>
      </c>
      <c r="N178" s="1"/>
      <c r="O178" s="1"/>
    </row>
    <row r="179" spans="1:15" ht="12.75" customHeight="1">
      <c r="A179" s="56">
        <v>170</v>
      </c>
      <c r="B179" s="58" t="s">
        <v>217</v>
      </c>
      <c r="C179" s="31">
        <v>24121</v>
      </c>
      <c r="D179" s="38">
        <v>24093.666666666668</v>
      </c>
      <c r="E179" s="38">
        <v>23977.333333333336</v>
      </c>
      <c r="F179" s="38">
        <v>23833.666666666668</v>
      </c>
      <c r="G179" s="38">
        <v>23717.333333333336</v>
      </c>
      <c r="H179" s="38">
        <v>24237.333333333336</v>
      </c>
      <c r="I179" s="38">
        <v>24353.666666666672</v>
      </c>
      <c r="J179" s="38">
        <v>24497.333333333336</v>
      </c>
      <c r="K179" s="31">
        <v>24210</v>
      </c>
      <c r="L179" s="31">
        <v>23950</v>
      </c>
      <c r="M179" s="31">
        <v>0.30014999999999997</v>
      </c>
      <c r="N179" s="1"/>
      <c r="O179" s="1"/>
    </row>
    <row r="180" spans="1:15" ht="12.75" customHeight="1">
      <c r="A180" s="56">
        <v>171</v>
      </c>
      <c r="B180" s="58" t="s">
        <v>220</v>
      </c>
      <c r="C180" s="31">
        <v>1757.95</v>
      </c>
      <c r="D180" s="38">
        <v>1759.6500000000003</v>
      </c>
      <c r="E180" s="38">
        <v>1741.4000000000005</v>
      </c>
      <c r="F180" s="38">
        <v>1724.8500000000001</v>
      </c>
      <c r="G180" s="38">
        <v>1706.6000000000004</v>
      </c>
      <c r="H180" s="38">
        <v>1776.2000000000007</v>
      </c>
      <c r="I180" s="38">
        <v>1794.4500000000003</v>
      </c>
      <c r="J180" s="38">
        <v>1811.0000000000009</v>
      </c>
      <c r="K180" s="31">
        <v>1777.9</v>
      </c>
      <c r="L180" s="31">
        <v>1743.1</v>
      </c>
      <c r="M180" s="31">
        <v>15.69786</v>
      </c>
      <c r="N180" s="1"/>
      <c r="O180" s="1"/>
    </row>
    <row r="181" spans="1:15" ht="12.75" customHeight="1">
      <c r="A181" s="56">
        <v>172</v>
      </c>
      <c r="B181" s="58" t="s">
        <v>218</v>
      </c>
      <c r="C181" s="31">
        <v>3727.45</v>
      </c>
      <c r="D181" s="38">
        <v>3743.2999999999997</v>
      </c>
      <c r="E181" s="38">
        <v>3698.5999999999995</v>
      </c>
      <c r="F181" s="38">
        <v>3669.7499999999995</v>
      </c>
      <c r="G181" s="38">
        <v>3625.0499999999993</v>
      </c>
      <c r="H181" s="38">
        <v>3772.1499999999996</v>
      </c>
      <c r="I181" s="38">
        <v>3816.8499999999995</v>
      </c>
      <c r="J181" s="38">
        <v>3845.7</v>
      </c>
      <c r="K181" s="31">
        <v>3788</v>
      </c>
      <c r="L181" s="31">
        <v>3714.45</v>
      </c>
      <c r="M181" s="31">
        <v>1.36744</v>
      </c>
      <c r="N181" s="1"/>
      <c r="O181" s="1"/>
    </row>
    <row r="182" spans="1:15" ht="12.75" customHeight="1">
      <c r="A182" s="56">
        <v>173</v>
      </c>
      <c r="B182" s="58" t="s">
        <v>298</v>
      </c>
      <c r="C182" s="31">
        <v>514.85</v>
      </c>
      <c r="D182" s="38">
        <v>516.29999999999995</v>
      </c>
      <c r="E182" s="38">
        <v>512.59999999999991</v>
      </c>
      <c r="F182" s="38">
        <v>510.34999999999991</v>
      </c>
      <c r="G182" s="38">
        <v>506.64999999999986</v>
      </c>
      <c r="H182" s="38">
        <v>518.54999999999995</v>
      </c>
      <c r="I182" s="38">
        <v>522.25</v>
      </c>
      <c r="J182" s="38">
        <v>524.5</v>
      </c>
      <c r="K182" s="31">
        <v>520</v>
      </c>
      <c r="L182" s="31">
        <v>514.04999999999995</v>
      </c>
      <c r="M182" s="31">
        <v>7.8822400000000004</v>
      </c>
      <c r="N182" s="1"/>
      <c r="O182" s="1"/>
    </row>
    <row r="183" spans="1:15" ht="12.75" customHeight="1">
      <c r="A183" s="56">
        <v>174</v>
      </c>
      <c r="B183" s="58" t="s">
        <v>219</v>
      </c>
      <c r="C183" s="31">
        <v>2274.35</v>
      </c>
      <c r="D183" s="38">
        <v>2282.4</v>
      </c>
      <c r="E183" s="38">
        <v>2256.9500000000003</v>
      </c>
      <c r="F183" s="38">
        <v>2239.5500000000002</v>
      </c>
      <c r="G183" s="38">
        <v>2214.1000000000004</v>
      </c>
      <c r="H183" s="38">
        <v>2299.8000000000002</v>
      </c>
      <c r="I183" s="38">
        <v>2325.25</v>
      </c>
      <c r="J183" s="38">
        <v>2342.65</v>
      </c>
      <c r="K183" s="31">
        <v>2307.85</v>
      </c>
      <c r="L183" s="31">
        <v>2265</v>
      </c>
      <c r="M183" s="31">
        <v>10.30599</v>
      </c>
      <c r="N183" s="1"/>
      <c r="O183" s="1"/>
    </row>
    <row r="184" spans="1:15" ht="12.75" customHeight="1">
      <c r="A184" s="56">
        <v>175</v>
      </c>
      <c r="B184" s="58" t="s">
        <v>221</v>
      </c>
      <c r="C184" s="31">
        <v>1032.7</v>
      </c>
      <c r="D184" s="38">
        <v>1038.7833333333335</v>
      </c>
      <c r="E184" s="38">
        <v>1023.916666666667</v>
      </c>
      <c r="F184" s="38">
        <v>1015.1333333333334</v>
      </c>
      <c r="G184" s="38">
        <v>1000.2666666666669</v>
      </c>
      <c r="H184" s="38">
        <v>1047.5666666666671</v>
      </c>
      <c r="I184" s="38">
        <v>1062.4333333333334</v>
      </c>
      <c r="J184" s="38">
        <v>1071.2166666666672</v>
      </c>
      <c r="K184" s="31">
        <v>1053.6500000000001</v>
      </c>
      <c r="L184" s="31">
        <v>1030</v>
      </c>
      <c r="M184" s="31">
        <v>23.383559999999999</v>
      </c>
      <c r="N184" s="1"/>
      <c r="O184" s="1"/>
    </row>
    <row r="185" spans="1:15" ht="12.75" customHeight="1">
      <c r="A185" s="56">
        <v>176</v>
      </c>
      <c r="B185" s="58" t="s">
        <v>222</v>
      </c>
      <c r="C185" s="31">
        <v>440.05</v>
      </c>
      <c r="D185" s="38">
        <v>440.48333333333335</v>
      </c>
      <c r="E185" s="38">
        <v>436.01666666666671</v>
      </c>
      <c r="F185" s="38">
        <v>431.98333333333335</v>
      </c>
      <c r="G185" s="38">
        <v>427.51666666666671</v>
      </c>
      <c r="H185" s="38">
        <v>444.51666666666671</v>
      </c>
      <c r="I185" s="38">
        <v>448.98333333333341</v>
      </c>
      <c r="J185" s="38">
        <v>453.01666666666671</v>
      </c>
      <c r="K185" s="31">
        <v>444.95</v>
      </c>
      <c r="L185" s="31">
        <v>436.45</v>
      </c>
      <c r="M185" s="31">
        <v>5.2362000000000002</v>
      </c>
      <c r="N185" s="1"/>
      <c r="O185" s="1"/>
    </row>
    <row r="186" spans="1:15" ht="12.75" customHeight="1">
      <c r="A186" s="56">
        <v>177</v>
      </c>
      <c r="B186" s="58" t="s">
        <v>223</v>
      </c>
      <c r="C186" s="31">
        <v>759.6</v>
      </c>
      <c r="D186" s="38">
        <v>760.5333333333333</v>
      </c>
      <c r="E186" s="38">
        <v>752.96666666666658</v>
      </c>
      <c r="F186" s="38">
        <v>746.33333333333326</v>
      </c>
      <c r="G186" s="38">
        <v>738.76666666666654</v>
      </c>
      <c r="H186" s="38">
        <v>767.16666666666663</v>
      </c>
      <c r="I186" s="38">
        <v>774.73333333333323</v>
      </c>
      <c r="J186" s="38">
        <v>781.36666666666667</v>
      </c>
      <c r="K186" s="31">
        <v>768.1</v>
      </c>
      <c r="L186" s="31">
        <v>753.9</v>
      </c>
      <c r="M186" s="31">
        <v>3.1628599999999998</v>
      </c>
      <c r="N186" s="1"/>
      <c r="O186" s="1"/>
    </row>
    <row r="187" spans="1:15" ht="12.75" customHeight="1">
      <c r="A187" s="56">
        <v>178</v>
      </c>
      <c r="B187" s="58" t="s">
        <v>224</v>
      </c>
      <c r="C187" s="31">
        <v>1008.05</v>
      </c>
      <c r="D187" s="38">
        <v>1008.5166666666668</v>
      </c>
      <c r="E187" s="38">
        <v>1000.5333333333335</v>
      </c>
      <c r="F187" s="38">
        <v>993.01666666666677</v>
      </c>
      <c r="G187" s="38">
        <v>985.03333333333353</v>
      </c>
      <c r="H187" s="38">
        <v>1016.0333333333335</v>
      </c>
      <c r="I187" s="38">
        <v>1024.0166666666669</v>
      </c>
      <c r="J187" s="38">
        <v>1031.5333333333335</v>
      </c>
      <c r="K187" s="31">
        <v>1016.5</v>
      </c>
      <c r="L187" s="31">
        <v>1001</v>
      </c>
      <c r="M187" s="31">
        <v>8.1703200000000002</v>
      </c>
      <c r="N187" s="1"/>
      <c r="O187" s="1"/>
    </row>
    <row r="188" spans="1:15" ht="12.75" customHeight="1">
      <c r="A188" s="56">
        <v>179</v>
      </c>
      <c r="B188" s="58" t="s">
        <v>225</v>
      </c>
      <c r="C188" s="31">
        <v>1590.2</v>
      </c>
      <c r="D188" s="38">
        <v>1595.05</v>
      </c>
      <c r="E188" s="38">
        <v>1576.3999999999999</v>
      </c>
      <c r="F188" s="38">
        <v>1562.6</v>
      </c>
      <c r="G188" s="38">
        <v>1543.9499999999998</v>
      </c>
      <c r="H188" s="38">
        <v>1608.85</v>
      </c>
      <c r="I188" s="38">
        <v>1627.5</v>
      </c>
      <c r="J188" s="38">
        <v>1641.3</v>
      </c>
      <c r="K188" s="31">
        <v>1613.7</v>
      </c>
      <c r="L188" s="31">
        <v>1581.25</v>
      </c>
      <c r="M188" s="31">
        <v>4.6482799999999997</v>
      </c>
      <c r="N188" s="1"/>
      <c r="O188" s="1"/>
    </row>
    <row r="189" spans="1:15" ht="12.75" customHeight="1">
      <c r="A189" s="56">
        <v>180</v>
      </c>
      <c r="B189" s="58" t="s">
        <v>226</v>
      </c>
      <c r="C189" s="31">
        <v>858.85</v>
      </c>
      <c r="D189" s="38">
        <v>860.75</v>
      </c>
      <c r="E189" s="38">
        <v>854.55</v>
      </c>
      <c r="F189" s="38">
        <v>850.25</v>
      </c>
      <c r="G189" s="38">
        <v>844.05</v>
      </c>
      <c r="H189" s="38">
        <v>865.05</v>
      </c>
      <c r="I189" s="38">
        <v>871.25</v>
      </c>
      <c r="J189" s="38">
        <v>875.55</v>
      </c>
      <c r="K189" s="31">
        <v>866.95</v>
      </c>
      <c r="L189" s="31">
        <v>856.45</v>
      </c>
      <c r="M189" s="31">
        <v>12.26135</v>
      </c>
      <c r="N189" s="1"/>
      <c r="O189" s="1"/>
    </row>
    <row r="190" spans="1:15" ht="12.75" customHeight="1">
      <c r="A190" s="56">
        <v>181</v>
      </c>
      <c r="B190" s="58" t="s">
        <v>299</v>
      </c>
      <c r="C190" s="31">
        <v>7546.3</v>
      </c>
      <c r="D190" s="38">
        <v>7568.2666666666664</v>
      </c>
      <c r="E190" s="38">
        <v>7498.9833333333327</v>
      </c>
      <c r="F190" s="38">
        <v>7451.6666666666661</v>
      </c>
      <c r="G190" s="38">
        <v>7382.3833333333323</v>
      </c>
      <c r="H190" s="38">
        <v>7615.583333333333</v>
      </c>
      <c r="I190" s="38">
        <v>7684.8666666666659</v>
      </c>
      <c r="J190" s="38">
        <v>7732.1833333333334</v>
      </c>
      <c r="K190" s="31">
        <v>7637.55</v>
      </c>
      <c r="L190" s="31">
        <v>7520.95</v>
      </c>
      <c r="M190" s="31">
        <v>1.0654600000000001</v>
      </c>
      <c r="N190" s="1"/>
      <c r="O190" s="1"/>
    </row>
    <row r="191" spans="1:15" ht="12.75" customHeight="1">
      <c r="A191" s="56">
        <v>182</v>
      </c>
      <c r="B191" s="58" t="s">
        <v>227</v>
      </c>
      <c r="C191" s="31">
        <v>590.79999999999995</v>
      </c>
      <c r="D191" s="38">
        <v>594.36666666666667</v>
      </c>
      <c r="E191" s="38">
        <v>586.43333333333339</v>
      </c>
      <c r="F191" s="38">
        <v>582.06666666666672</v>
      </c>
      <c r="G191" s="38">
        <v>574.13333333333344</v>
      </c>
      <c r="H191" s="38">
        <v>598.73333333333335</v>
      </c>
      <c r="I191" s="38">
        <v>606.66666666666652</v>
      </c>
      <c r="J191" s="38">
        <v>611.0333333333333</v>
      </c>
      <c r="K191" s="31">
        <v>602.29999999999995</v>
      </c>
      <c r="L191" s="31">
        <v>590</v>
      </c>
      <c r="M191" s="31">
        <v>111.31048</v>
      </c>
      <c r="N191" s="1"/>
      <c r="O191" s="1"/>
    </row>
    <row r="192" spans="1:15" ht="12.75" customHeight="1">
      <c r="A192" s="56">
        <v>183</v>
      </c>
      <c r="B192" s="58" t="s">
        <v>228</v>
      </c>
      <c r="C192" s="31">
        <v>221.9</v>
      </c>
      <c r="D192" s="38">
        <v>222.56666666666669</v>
      </c>
      <c r="E192" s="38">
        <v>220.93333333333339</v>
      </c>
      <c r="F192" s="38">
        <v>219.9666666666667</v>
      </c>
      <c r="G192" s="38">
        <v>218.3333333333334</v>
      </c>
      <c r="H192" s="38">
        <v>223.53333333333339</v>
      </c>
      <c r="I192" s="38">
        <v>225.16666666666666</v>
      </c>
      <c r="J192" s="38">
        <v>226.13333333333338</v>
      </c>
      <c r="K192" s="31">
        <v>224.2</v>
      </c>
      <c r="L192" s="31">
        <v>221.6</v>
      </c>
      <c r="M192" s="31">
        <v>57.929560000000002</v>
      </c>
      <c r="N192" s="1"/>
      <c r="O192" s="1"/>
    </row>
    <row r="193" spans="1:15" ht="12.75" customHeight="1">
      <c r="A193" s="56">
        <v>184</v>
      </c>
      <c r="B193" s="58" t="s">
        <v>229</v>
      </c>
      <c r="C193" s="31">
        <v>113.1</v>
      </c>
      <c r="D193" s="38">
        <v>113.13333333333333</v>
      </c>
      <c r="E193" s="38">
        <v>112.01666666666665</v>
      </c>
      <c r="F193" s="38">
        <v>110.93333333333332</v>
      </c>
      <c r="G193" s="38">
        <v>109.81666666666665</v>
      </c>
      <c r="H193" s="38">
        <v>114.21666666666665</v>
      </c>
      <c r="I193" s="38">
        <v>115.33333333333333</v>
      </c>
      <c r="J193" s="38">
        <v>116.41666666666666</v>
      </c>
      <c r="K193" s="31">
        <v>114.25</v>
      </c>
      <c r="L193" s="31">
        <v>112.05</v>
      </c>
      <c r="M193" s="31">
        <v>309.79255999999998</v>
      </c>
      <c r="N193" s="1"/>
      <c r="O193" s="1"/>
    </row>
    <row r="194" spans="1:15" ht="12.75" customHeight="1">
      <c r="A194" s="56">
        <v>185</v>
      </c>
      <c r="B194" s="58" t="s">
        <v>230</v>
      </c>
      <c r="C194" s="31">
        <v>3272.3</v>
      </c>
      <c r="D194" s="38">
        <v>3286.6166666666668</v>
      </c>
      <c r="E194" s="38">
        <v>3254.4333333333334</v>
      </c>
      <c r="F194" s="38">
        <v>3236.5666666666666</v>
      </c>
      <c r="G194" s="38">
        <v>3204.3833333333332</v>
      </c>
      <c r="H194" s="38">
        <v>3304.4833333333336</v>
      </c>
      <c r="I194" s="38">
        <v>3336.666666666667</v>
      </c>
      <c r="J194" s="38">
        <v>3354.5333333333338</v>
      </c>
      <c r="K194" s="31">
        <v>3318.8</v>
      </c>
      <c r="L194" s="31">
        <v>3268.75</v>
      </c>
      <c r="M194" s="31">
        <v>16.872640000000001</v>
      </c>
      <c r="N194" s="1"/>
      <c r="O194" s="1"/>
    </row>
    <row r="195" spans="1:15" ht="12.75" customHeight="1">
      <c r="A195" s="56">
        <v>186</v>
      </c>
      <c r="B195" s="58" t="s">
        <v>231</v>
      </c>
      <c r="C195" s="31">
        <v>1121.45</v>
      </c>
      <c r="D195" s="38">
        <v>1124.4833333333333</v>
      </c>
      <c r="E195" s="38">
        <v>1112.0666666666666</v>
      </c>
      <c r="F195" s="38">
        <v>1102.6833333333332</v>
      </c>
      <c r="G195" s="38">
        <v>1090.2666666666664</v>
      </c>
      <c r="H195" s="38">
        <v>1133.8666666666668</v>
      </c>
      <c r="I195" s="38">
        <v>1146.2833333333333</v>
      </c>
      <c r="J195" s="38">
        <v>1155.666666666667</v>
      </c>
      <c r="K195" s="31">
        <v>1136.9000000000001</v>
      </c>
      <c r="L195" s="31">
        <v>1115.0999999999999</v>
      </c>
      <c r="M195" s="31">
        <v>18.996559999999999</v>
      </c>
      <c r="N195" s="1"/>
      <c r="O195" s="1"/>
    </row>
    <row r="196" spans="1:15" ht="12.75" customHeight="1">
      <c r="A196" s="56">
        <v>187</v>
      </c>
      <c r="B196" s="58" t="s">
        <v>303</v>
      </c>
      <c r="C196" s="31">
        <v>3181.9</v>
      </c>
      <c r="D196" s="38">
        <v>3184.35</v>
      </c>
      <c r="E196" s="38">
        <v>3143.5499999999997</v>
      </c>
      <c r="F196" s="38">
        <v>3105.2</v>
      </c>
      <c r="G196" s="38">
        <v>3064.3999999999996</v>
      </c>
      <c r="H196" s="38">
        <v>3222.7</v>
      </c>
      <c r="I196" s="38">
        <v>3263.5</v>
      </c>
      <c r="J196" s="38">
        <v>3301.85</v>
      </c>
      <c r="K196" s="31">
        <v>3225.15</v>
      </c>
      <c r="L196" s="31">
        <v>3146</v>
      </c>
      <c r="M196" s="31">
        <v>3.8826499999999999</v>
      </c>
      <c r="N196" s="1"/>
      <c r="O196" s="1"/>
    </row>
    <row r="197" spans="1:15" ht="12.75" customHeight="1">
      <c r="A197" s="56">
        <v>188</v>
      </c>
      <c r="B197" s="58" t="s">
        <v>232</v>
      </c>
      <c r="C197" s="31">
        <v>3038.3</v>
      </c>
      <c r="D197" s="38">
        <v>3039.5333333333333</v>
      </c>
      <c r="E197" s="38">
        <v>3025.0666666666666</v>
      </c>
      <c r="F197" s="38">
        <v>3011.8333333333335</v>
      </c>
      <c r="G197" s="38">
        <v>2997.3666666666668</v>
      </c>
      <c r="H197" s="38">
        <v>3052.7666666666664</v>
      </c>
      <c r="I197" s="38">
        <v>3067.2333333333327</v>
      </c>
      <c r="J197" s="38">
        <v>3080.4666666666662</v>
      </c>
      <c r="K197" s="31">
        <v>3054</v>
      </c>
      <c r="L197" s="31">
        <v>3026.3</v>
      </c>
      <c r="M197" s="31">
        <v>4.2910000000000004</v>
      </c>
      <c r="N197" s="1"/>
      <c r="O197" s="1"/>
    </row>
    <row r="198" spans="1:15" ht="12.75" customHeight="1">
      <c r="A198" s="56">
        <v>189</v>
      </c>
      <c r="B198" s="58" t="s">
        <v>233</v>
      </c>
      <c r="C198" s="31">
        <v>1890.9</v>
      </c>
      <c r="D198" s="38">
        <v>1898.7</v>
      </c>
      <c r="E198" s="38">
        <v>1875.3500000000001</v>
      </c>
      <c r="F198" s="38">
        <v>1859.8000000000002</v>
      </c>
      <c r="G198" s="38">
        <v>1836.4500000000003</v>
      </c>
      <c r="H198" s="38">
        <v>1914.25</v>
      </c>
      <c r="I198" s="38">
        <v>1937.6</v>
      </c>
      <c r="J198" s="38">
        <v>1953.1499999999999</v>
      </c>
      <c r="K198" s="31">
        <v>1922.05</v>
      </c>
      <c r="L198" s="31">
        <v>1883.15</v>
      </c>
      <c r="M198" s="31">
        <v>2.2120899999999999</v>
      </c>
      <c r="N198" s="1"/>
      <c r="O198" s="1"/>
    </row>
    <row r="199" spans="1:15" ht="12.75" customHeight="1">
      <c r="A199" s="56">
        <v>190</v>
      </c>
      <c r="B199" s="58" t="s">
        <v>301</v>
      </c>
      <c r="C199" s="31">
        <v>606.15</v>
      </c>
      <c r="D199" s="38">
        <v>610.1</v>
      </c>
      <c r="E199" s="38">
        <v>600.30000000000007</v>
      </c>
      <c r="F199" s="38">
        <v>594.45000000000005</v>
      </c>
      <c r="G199" s="38">
        <v>584.65000000000009</v>
      </c>
      <c r="H199" s="38">
        <v>615.95000000000005</v>
      </c>
      <c r="I199" s="38">
        <v>625.75</v>
      </c>
      <c r="J199" s="38">
        <v>631.6</v>
      </c>
      <c r="K199" s="31">
        <v>619.9</v>
      </c>
      <c r="L199" s="31">
        <v>604.25</v>
      </c>
      <c r="M199" s="31">
        <v>3.5116700000000001</v>
      </c>
      <c r="N199" s="1"/>
      <c r="O199" s="1"/>
    </row>
    <row r="200" spans="1:15" ht="12.75" customHeight="1">
      <c r="A200" s="56">
        <v>191</v>
      </c>
      <c r="B200" s="58" t="s">
        <v>234</v>
      </c>
      <c r="C200" s="31">
        <v>1751.55</v>
      </c>
      <c r="D200" s="38">
        <v>1759.1500000000003</v>
      </c>
      <c r="E200" s="38">
        <v>1738.3000000000006</v>
      </c>
      <c r="F200" s="38">
        <v>1725.0500000000004</v>
      </c>
      <c r="G200" s="38">
        <v>1704.2000000000007</v>
      </c>
      <c r="H200" s="38">
        <v>1772.4000000000005</v>
      </c>
      <c r="I200" s="38">
        <v>1793.2500000000005</v>
      </c>
      <c r="J200" s="38">
        <v>1806.5000000000005</v>
      </c>
      <c r="K200" s="31">
        <v>1780</v>
      </c>
      <c r="L200" s="31">
        <v>1745.9</v>
      </c>
      <c r="M200" s="31">
        <v>2.3841800000000002</v>
      </c>
      <c r="N200" s="1"/>
      <c r="O200" s="1"/>
    </row>
    <row r="201" spans="1:15" ht="12.75" customHeight="1">
      <c r="A201" s="56">
        <v>192</v>
      </c>
      <c r="B201" s="58" t="s">
        <v>302</v>
      </c>
      <c r="C201" s="31">
        <v>33.35</v>
      </c>
      <c r="D201" s="38">
        <v>33.383333333333333</v>
      </c>
      <c r="E201" s="38">
        <v>33.216666666666669</v>
      </c>
      <c r="F201" s="38">
        <v>33.083333333333336</v>
      </c>
      <c r="G201" s="38">
        <v>32.916666666666671</v>
      </c>
      <c r="H201" s="38">
        <v>33.516666666666666</v>
      </c>
      <c r="I201" s="38">
        <v>33.683333333333337</v>
      </c>
      <c r="J201" s="38">
        <v>33.816666666666663</v>
      </c>
      <c r="K201" s="31">
        <v>33.549999999999997</v>
      </c>
      <c r="L201" s="31">
        <v>33.25</v>
      </c>
      <c r="M201" s="31">
        <v>42.497729999999997</v>
      </c>
      <c r="N201" s="1"/>
      <c r="O201" s="1"/>
    </row>
    <row r="202" spans="1:15" ht="12.75" customHeight="1">
      <c r="A202" s="56">
        <v>193</v>
      </c>
      <c r="B202" s="58" t="s">
        <v>300</v>
      </c>
      <c r="C202" s="31">
        <v>71.099999999999994</v>
      </c>
      <c r="D202" s="38">
        <v>71.433333333333337</v>
      </c>
      <c r="E202" s="38">
        <v>70.366666666666674</v>
      </c>
      <c r="F202" s="38">
        <v>69.63333333333334</v>
      </c>
      <c r="G202" s="38">
        <v>68.566666666666677</v>
      </c>
      <c r="H202" s="38">
        <v>72.166666666666671</v>
      </c>
      <c r="I202" s="38">
        <v>73.233333333333334</v>
      </c>
      <c r="J202" s="38">
        <v>73.966666666666669</v>
      </c>
      <c r="K202" s="31">
        <v>72.5</v>
      </c>
      <c r="L202" s="31">
        <v>70.7</v>
      </c>
      <c r="M202" s="31">
        <v>19.890319999999999</v>
      </c>
      <c r="N202" s="1"/>
      <c r="O202" s="1"/>
    </row>
    <row r="203" spans="1:15" ht="12.75" customHeight="1">
      <c r="A203" s="56">
        <v>194</v>
      </c>
      <c r="B203" s="58" t="s">
        <v>235</v>
      </c>
      <c r="C203" s="31">
        <v>1318.35</v>
      </c>
      <c r="D203" s="38">
        <v>1323.2833333333333</v>
      </c>
      <c r="E203" s="38">
        <v>1308.0666666666666</v>
      </c>
      <c r="F203" s="38">
        <v>1297.7833333333333</v>
      </c>
      <c r="G203" s="38">
        <v>1282.5666666666666</v>
      </c>
      <c r="H203" s="38">
        <v>1333.5666666666666</v>
      </c>
      <c r="I203" s="38">
        <v>1348.7833333333333</v>
      </c>
      <c r="J203" s="38">
        <v>1359.0666666666666</v>
      </c>
      <c r="K203" s="31">
        <v>1338.5</v>
      </c>
      <c r="L203" s="31">
        <v>1313</v>
      </c>
      <c r="M203" s="31">
        <v>6.5103999999999997</v>
      </c>
      <c r="N203" s="1"/>
      <c r="O203" s="1"/>
    </row>
    <row r="204" spans="1:15" ht="12.75" customHeight="1">
      <c r="A204" s="56">
        <v>195</v>
      </c>
      <c r="B204" s="58" t="s">
        <v>236</v>
      </c>
      <c r="C204" s="31">
        <v>1510.1</v>
      </c>
      <c r="D204" s="38">
        <v>1512.3333333333333</v>
      </c>
      <c r="E204" s="38">
        <v>1503.7666666666664</v>
      </c>
      <c r="F204" s="38">
        <v>1497.4333333333332</v>
      </c>
      <c r="G204" s="38">
        <v>1488.8666666666663</v>
      </c>
      <c r="H204" s="38">
        <v>1518.6666666666665</v>
      </c>
      <c r="I204" s="38">
        <v>1527.2333333333336</v>
      </c>
      <c r="J204" s="38">
        <v>1533.5666666666666</v>
      </c>
      <c r="K204" s="31">
        <v>1520.9</v>
      </c>
      <c r="L204" s="31">
        <v>1506</v>
      </c>
      <c r="M204" s="31">
        <v>1.3737900000000001</v>
      </c>
      <c r="N204" s="1"/>
      <c r="O204" s="1"/>
    </row>
    <row r="205" spans="1:15" ht="12.75" customHeight="1">
      <c r="A205" s="56">
        <v>196</v>
      </c>
      <c r="B205" s="58" t="s">
        <v>237</v>
      </c>
      <c r="C205" s="31">
        <v>8463.7999999999993</v>
      </c>
      <c r="D205" s="38">
        <v>8442.0333333333328</v>
      </c>
      <c r="E205" s="38">
        <v>8385.0666666666657</v>
      </c>
      <c r="F205" s="38">
        <v>8306.3333333333321</v>
      </c>
      <c r="G205" s="38">
        <v>8249.366666666665</v>
      </c>
      <c r="H205" s="38">
        <v>8520.7666666666664</v>
      </c>
      <c r="I205" s="38">
        <v>8577.7333333333336</v>
      </c>
      <c r="J205" s="38">
        <v>8656.4666666666672</v>
      </c>
      <c r="K205" s="31">
        <v>8499</v>
      </c>
      <c r="L205" s="31">
        <v>8363.2999999999993</v>
      </c>
      <c r="M205" s="31">
        <v>3.7370299999999999</v>
      </c>
      <c r="N205" s="1"/>
      <c r="O205" s="1"/>
    </row>
    <row r="206" spans="1:15" ht="12.75" customHeight="1">
      <c r="A206" s="56">
        <v>197</v>
      </c>
      <c r="B206" s="58" t="s">
        <v>304</v>
      </c>
      <c r="C206" s="31">
        <v>74.900000000000006</v>
      </c>
      <c r="D206" s="38">
        <v>74.13333333333334</v>
      </c>
      <c r="E206" s="38">
        <v>73.166666666666686</v>
      </c>
      <c r="F206" s="38">
        <v>71.433333333333351</v>
      </c>
      <c r="G206" s="38">
        <v>70.466666666666697</v>
      </c>
      <c r="H206" s="38">
        <v>75.866666666666674</v>
      </c>
      <c r="I206" s="38">
        <v>76.833333333333343</v>
      </c>
      <c r="J206" s="38">
        <v>78.566666666666663</v>
      </c>
      <c r="K206" s="31">
        <v>75.099999999999994</v>
      </c>
      <c r="L206" s="31">
        <v>72.400000000000006</v>
      </c>
      <c r="M206" s="31">
        <v>222.72363000000001</v>
      </c>
      <c r="N206" s="1"/>
      <c r="O206" s="1"/>
    </row>
    <row r="207" spans="1:15" ht="12.75" customHeight="1">
      <c r="A207" s="56">
        <v>198</v>
      </c>
      <c r="B207" s="58" t="s">
        <v>238</v>
      </c>
      <c r="C207" s="31">
        <v>680.3</v>
      </c>
      <c r="D207" s="38">
        <v>682.41666666666663</v>
      </c>
      <c r="E207" s="38">
        <v>675.88333333333321</v>
      </c>
      <c r="F207" s="38">
        <v>671.46666666666658</v>
      </c>
      <c r="G207" s="38">
        <v>664.93333333333317</v>
      </c>
      <c r="H207" s="38">
        <v>686.83333333333326</v>
      </c>
      <c r="I207" s="38">
        <v>693.36666666666679</v>
      </c>
      <c r="J207" s="38">
        <v>697.7833333333333</v>
      </c>
      <c r="K207" s="31">
        <v>688.95</v>
      </c>
      <c r="L207" s="31">
        <v>678</v>
      </c>
      <c r="M207" s="31">
        <v>16.508800000000001</v>
      </c>
      <c r="N207" s="1"/>
      <c r="O207" s="1"/>
    </row>
    <row r="208" spans="1:15" ht="12.75" customHeight="1">
      <c r="A208" s="56">
        <v>199</v>
      </c>
      <c r="B208" s="58" t="s">
        <v>305</v>
      </c>
      <c r="C208" s="31">
        <v>818.35</v>
      </c>
      <c r="D208" s="38">
        <v>811.83333333333337</v>
      </c>
      <c r="E208" s="38">
        <v>800.06666666666672</v>
      </c>
      <c r="F208" s="38">
        <v>781.7833333333333</v>
      </c>
      <c r="G208" s="38">
        <v>770.01666666666665</v>
      </c>
      <c r="H208" s="38">
        <v>830.11666666666679</v>
      </c>
      <c r="I208" s="38">
        <v>841.88333333333344</v>
      </c>
      <c r="J208" s="38">
        <v>860.16666666666686</v>
      </c>
      <c r="K208" s="31">
        <v>823.6</v>
      </c>
      <c r="L208" s="31">
        <v>793.55</v>
      </c>
      <c r="M208" s="31">
        <v>19.334610000000001</v>
      </c>
      <c r="N208" s="1"/>
      <c r="O208" s="1"/>
    </row>
    <row r="209" spans="1:15" ht="12.75" customHeight="1">
      <c r="A209" s="56">
        <v>200</v>
      </c>
      <c r="B209" s="58" t="s">
        <v>239</v>
      </c>
      <c r="C209" s="31">
        <v>278.10000000000002</v>
      </c>
      <c r="D209" s="38">
        <v>278.75</v>
      </c>
      <c r="E209" s="38">
        <v>277.14999999999998</v>
      </c>
      <c r="F209" s="38">
        <v>276.2</v>
      </c>
      <c r="G209" s="38">
        <v>274.59999999999997</v>
      </c>
      <c r="H209" s="38">
        <v>279.7</v>
      </c>
      <c r="I209" s="38">
        <v>281.3</v>
      </c>
      <c r="J209" s="38">
        <v>282.25</v>
      </c>
      <c r="K209" s="31">
        <v>280.35000000000002</v>
      </c>
      <c r="L209" s="31">
        <v>277.8</v>
      </c>
      <c r="M209" s="31">
        <v>37.177869999999999</v>
      </c>
      <c r="N209" s="1"/>
      <c r="O209" s="1"/>
    </row>
    <row r="210" spans="1:15" ht="12.75" customHeight="1">
      <c r="A210" s="56">
        <v>201</v>
      </c>
      <c r="B210" s="58" t="s">
        <v>240</v>
      </c>
      <c r="C210" s="31">
        <v>762.6</v>
      </c>
      <c r="D210" s="38">
        <v>763.93333333333339</v>
      </c>
      <c r="E210" s="38">
        <v>758.41666666666674</v>
      </c>
      <c r="F210" s="38">
        <v>754.23333333333335</v>
      </c>
      <c r="G210" s="38">
        <v>748.7166666666667</v>
      </c>
      <c r="H210" s="38">
        <v>768.11666666666679</v>
      </c>
      <c r="I210" s="38">
        <v>773.63333333333344</v>
      </c>
      <c r="J210" s="38">
        <v>777.81666666666683</v>
      </c>
      <c r="K210" s="31">
        <v>769.45</v>
      </c>
      <c r="L210" s="31">
        <v>759.75</v>
      </c>
      <c r="M210" s="31">
        <v>11.72805</v>
      </c>
      <c r="N210" s="1"/>
      <c r="O210" s="1"/>
    </row>
    <row r="211" spans="1:15" ht="12.75" customHeight="1">
      <c r="A211" s="56">
        <v>202</v>
      </c>
      <c r="B211" s="58" t="s">
        <v>306</v>
      </c>
      <c r="C211" s="31">
        <v>1488.3</v>
      </c>
      <c r="D211" s="38">
        <v>1487.0666666666668</v>
      </c>
      <c r="E211" s="38">
        <v>1478.1333333333337</v>
      </c>
      <c r="F211" s="38">
        <v>1467.9666666666669</v>
      </c>
      <c r="G211" s="38">
        <v>1459.0333333333338</v>
      </c>
      <c r="H211" s="38">
        <v>1497.2333333333336</v>
      </c>
      <c r="I211" s="38">
        <v>1506.1666666666665</v>
      </c>
      <c r="J211" s="38">
        <v>1516.3333333333335</v>
      </c>
      <c r="K211" s="31">
        <v>1496</v>
      </c>
      <c r="L211" s="31">
        <v>1476.9</v>
      </c>
      <c r="M211" s="31">
        <v>0.50226999999999999</v>
      </c>
      <c r="N211" s="1"/>
      <c r="O211" s="1"/>
    </row>
    <row r="212" spans="1:15" ht="12.75" customHeight="1">
      <c r="A212" s="56">
        <v>203</v>
      </c>
      <c r="B212" s="58" t="s">
        <v>241</v>
      </c>
      <c r="C212" s="31">
        <v>391.6</v>
      </c>
      <c r="D212" s="38">
        <v>391.66666666666669</v>
      </c>
      <c r="E212" s="38">
        <v>389.43333333333339</v>
      </c>
      <c r="F212" s="38">
        <v>387.26666666666671</v>
      </c>
      <c r="G212" s="38">
        <v>385.03333333333342</v>
      </c>
      <c r="H212" s="38">
        <v>393.83333333333337</v>
      </c>
      <c r="I212" s="38">
        <v>396.06666666666661</v>
      </c>
      <c r="J212" s="38">
        <v>398.23333333333335</v>
      </c>
      <c r="K212" s="31">
        <v>393.9</v>
      </c>
      <c r="L212" s="31">
        <v>389.5</v>
      </c>
      <c r="M212" s="31">
        <v>45.184620000000002</v>
      </c>
      <c r="N212" s="1"/>
      <c r="O212" s="1"/>
    </row>
    <row r="213" spans="1:15" ht="12.75" customHeight="1">
      <c r="A213" s="56">
        <v>204</v>
      </c>
      <c r="B213" s="58" t="s">
        <v>307</v>
      </c>
      <c r="C213" s="31">
        <v>16.350000000000001</v>
      </c>
      <c r="D213" s="38">
        <v>16.400000000000002</v>
      </c>
      <c r="E213" s="38">
        <v>16.250000000000004</v>
      </c>
      <c r="F213" s="38">
        <v>16.150000000000002</v>
      </c>
      <c r="G213" s="38">
        <v>16.000000000000004</v>
      </c>
      <c r="H213" s="38">
        <v>16.500000000000004</v>
      </c>
      <c r="I213" s="38">
        <v>16.650000000000002</v>
      </c>
      <c r="J213" s="38">
        <v>16.750000000000004</v>
      </c>
      <c r="K213" s="31">
        <v>16.55</v>
      </c>
      <c r="L213" s="31">
        <v>16.3</v>
      </c>
      <c r="M213" s="31">
        <v>1083.2141200000001</v>
      </c>
      <c r="N213" s="1"/>
      <c r="O213" s="1"/>
    </row>
    <row r="214" spans="1:15" ht="12.75" customHeight="1">
      <c r="A214" s="56">
        <v>205</v>
      </c>
      <c r="B214" s="58" t="s">
        <v>242</v>
      </c>
      <c r="C214" s="31">
        <v>180.85</v>
      </c>
      <c r="D214" s="38">
        <v>180.7166666666667</v>
      </c>
      <c r="E214" s="38">
        <v>176.43333333333339</v>
      </c>
      <c r="F214" s="38">
        <v>172.01666666666671</v>
      </c>
      <c r="G214" s="38">
        <v>167.73333333333341</v>
      </c>
      <c r="H214" s="38">
        <v>185.13333333333338</v>
      </c>
      <c r="I214" s="38">
        <v>189.41666666666669</v>
      </c>
      <c r="J214" s="38">
        <v>193.83333333333337</v>
      </c>
      <c r="K214" s="31">
        <v>185</v>
      </c>
      <c r="L214" s="31">
        <v>176.3</v>
      </c>
      <c r="M214" s="31">
        <v>158.27828</v>
      </c>
      <c r="N214" s="1"/>
      <c r="O214" s="1"/>
    </row>
    <row r="215" spans="1:15" ht="12.75" customHeight="1">
      <c r="A215" s="56">
        <v>206</v>
      </c>
      <c r="B215" s="58" t="s">
        <v>308</v>
      </c>
      <c r="C215" s="31">
        <v>75.650000000000006</v>
      </c>
      <c r="D215" s="38">
        <v>75.816666666666663</v>
      </c>
      <c r="E215" s="38">
        <v>74.383333333333326</v>
      </c>
      <c r="F215" s="38">
        <v>73.11666666666666</v>
      </c>
      <c r="G215" s="38">
        <v>71.683333333333323</v>
      </c>
      <c r="H215" s="38">
        <v>77.083333333333329</v>
      </c>
      <c r="I215" s="38">
        <v>78.516666666666666</v>
      </c>
      <c r="J215" s="38">
        <v>79.783333333333331</v>
      </c>
      <c r="K215" s="31">
        <v>77.25</v>
      </c>
      <c r="L215" s="31">
        <v>74.55</v>
      </c>
      <c r="M215" s="31">
        <v>492.43205</v>
      </c>
      <c r="N215" s="1"/>
      <c r="O215" s="1"/>
    </row>
    <row r="216" spans="1:15" ht="12.75" customHeight="1">
      <c r="A216" s="56">
        <v>207</v>
      </c>
      <c r="B216" s="58" t="s">
        <v>243</v>
      </c>
      <c r="C216" s="31">
        <v>578.4</v>
      </c>
      <c r="D216" s="38">
        <v>583.4</v>
      </c>
      <c r="E216" s="38">
        <v>572.5</v>
      </c>
      <c r="F216" s="38">
        <v>566.6</v>
      </c>
      <c r="G216" s="38">
        <v>555.70000000000005</v>
      </c>
      <c r="H216" s="38">
        <v>589.29999999999995</v>
      </c>
      <c r="I216" s="38">
        <v>600.19999999999982</v>
      </c>
      <c r="J216" s="38">
        <v>606.09999999999991</v>
      </c>
      <c r="K216" s="31">
        <v>594.29999999999995</v>
      </c>
      <c r="L216" s="31">
        <v>577.5</v>
      </c>
      <c r="M216" s="31">
        <v>11.2385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309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310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311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244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245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246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247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248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249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250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251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252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253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254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255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256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257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258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H17" sqref="H17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30"/>
      <c r="B1" s="331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312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45111</v>
      </c>
      <c r="L6" s="1"/>
      <c r="M6" s="1"/>
      <c r="N6" s="1"/>
      <c r="O6" s="1"/>
    </row>
    <row r="7" spans="1:15" ht="12.75" customHeight="1">
      <c r="B7" s="1"/>
      <c r="C7" s="1" t="s">
        <v>313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3" t="s">
        <v>16</v>
      </c>
      <c r="B9" s="325" t="s">
        <v>18</v>
      </c>
      <c r="C9" s="329" t="s">
        <v>20</v>
      </c>
      <c r="D9" s="329" t="s">
        <v>21</v>
      </c>
      <c r="E9" s="320" t="s">
        <v>22</v>
      </c>
      <c r="F9" s="321"/>
      <c r="G9" s="322"/>
      <c r="H9" s="320" t="s">
        <v>23</v>
      </c>
      <c r="I9" s="321"/>
      <c r="J9" s="322"/>
      <c r="K9" s="26"/>
      <c r="L9" s="27"/>
      <c r="M9" s="53"/>
      <c r="N9" s="1"/>
      <c r="O9" s="1"/>
    </row>
    <row r="10" spans="1:15" ht="42.75" customHeight="1">
      <c r="A10" s="327"/>
      <c r="B10" s="328"/>
      <c r="C10" s="328"/>
      <c r="D10" s="32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259</v>
      </c>
      <c r="N10" s="1"/>
      <c r="O10" s="1"/>
    </row>
    <row r="11" spans="1:15" ht="12" customHeight="1">
      <c r="A11" s="33">
        <v>1</v>
      </c>
      <c r="B11" s="58" t="s">
        <v>314</v>
      </c>
      <c r="C11" s="31">
        <v>475.7</v>
      </c>
      <c r="D11" s="38">
        <v>469.45</v>
      </c>
      <c r="E11" s="38">
        <v>460.29999999999995</v>
      </c>
      <c r="F11" s="38">
        <v>444.9</v>
      </c>
      <c r="G11" s="38">
        <v>435.74999999999994</v>
      </c>
      <c r="H11" s="38">
        <v>484.84999999999997</v>
      </c>
      <c r="I11" s="38">
        <v>493.99999999999994</v>
      </c>
      <c r="J11" s="38">
        <v>509.4</v>
      </c>
      <c r="K11" s="31">
        <v>478.6</v>
      </c>
      <c r="L11" s="31">
        <v>454.05</v>
      </c>
      <c r="M11" s="31">
        <v>3.1372200000000001</v>
      </c>
      <c r="N11" s="1"/>
      <c r="O11" s="1"/>
    </row>
    <row r="12" spans="1:15" ht="12" customHeight="1">
      <c r="A12" s="33">
        <v>2</v>
      </c>
      <c r="B12" s="58" t="s">
        <v>315</v>
      </c>
      <c r="C12" s="31">
        <v>27226.15</v>
      </c>
      <c r="D12" s="38">
        <v>27222.283333333336</v>
      </c>
      <c r="E12" s="38">
        <v>27016.566666666673</v>
      </c>
      <c r="F12" s="38">
        <v>26806.983333333337</v>
      </c>
      <c r="G12" s="38">
        <v>26601.266666666674</v>
      </c>
      <c r="H12" s="38">
        <v>27431.866666666672</v>
      </c>
      <c r="I12" s="38">
        <v>27637.583333333339</v>
      </c>
      <c r="J12" s="38">
        <v>27847.166666666672</v>
      </c>
      <c r="K12" s="31">
        <v>27428</v>
      </c>
      <c r="L12" s="31">
        <v>27012.7</v>
      </c>
      <c r="M12" s="31">
        <v>2.6370000000000001E-2</v>
      </c>
      <c r="N12" s="1"/>
      <c r="O12" s="1"/>
    </row>
    <row r="13" spans="1:15" ht="12" customHeight="1">
      <c r="A13" s="33">
        <v>3</v>
      </c>
      <c r="B13" s="58" t="s">
        <v>318</v>
      </c>
      <c r="C13" s="31">
        <v>460.85</v>
      </c>
      <c r="D13" s="38">
        <v>462.59999999999997</v>
      </c>
      <c r="E13" s="38">
        <v>457.29999999999995</v>
      </c>
      <c r="F13" s="38">
        <v>453.75</v>
      </c>
      <c r="G13" s="38">
        <v>448.45</v>
      </c>
      <c r="H13" s="38">
        <v>466.14999999999992</v>
      </c>
      <c r="I13" s="38">
        <v>471.45</v>
      </c>
      <c r="J13" s="38">
        <v>474.99999999999989</v>
      </c>
      <c r="K13" s="31">
        <v>467.9</v>
      </c>
      <c r="L13" s="31">
        <v>459.05</v>
      </c>
      <c r="M13" s="31">
        <v>1.0251699999999999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504.25</v>
      </c>
      <c r="D14" s="38">
        <v>505.5333333333333</v>
      </c>
      <c r="E14" s="38">
        <v>502.11666666666662</v>
      </c>
      <c r="F14" s="38">
        <v>499.98333333333329</v>
      </c>
      <c r="G14" s="38">
        <v>496.56666666666661</v>
      </c>
      <c r="H14" s="38">
        <v>507.66666666666663</v>
      </c>
      <c r="I14" s="38">
        <v>511.08333333333337</v>
      </c>
      <c r="J14" s="38">
        <v>513.2166666666667</v>
      </c>
      <c r="K14" s="31">
        <v>508.95</v>
      </c>
      <c r="L14" s="31">
        <v>503.4</v>
      </c>
      <c r="M14" s="31">
        <v>8.8131199999999996</v>
      </c>
      <c r="N14" s="1"/>
      <c r="O14" s="1"/>
    </row>
    <row r="15" spans="1:15" ht="12" customHeight="1">
      <c r="A15" s="33">
        <v>5</v>
      </c>
      <c r="B15" s="58" t="s">
        <v>319</v>
      </c>
      <c r="C15" s="31">
        <v>1536</v>
      </c>
      <c r="D15" s="38">
        <v>1552.6499999999999</v>
      </c>
      <c r="E15" s="38">
        <v>1510.3499999999997</v>
      </c>
      <c r="F15" s="38">
        <v>1484.6999999999998</v>
      </c>
      <c r="G15" s="38">
        <v>1442.3999999999996</v>
      </c>
      <c r="H15" s="38">
        <v>1578.2999999999997</v>
      </c>
      <c r="I15" s="38">
        <v>1620.6</v>
      </c>
      <c r="J15" s="38">
        <v>1646.2499999999998</v>
      </c>
      <c r="K15" s="31">
        <v>1594.95</v>
      </c>
      <c r="L15" s="31">
        <v>1527</v>
      </c>
      <c r="M15" s="31">
        <v>6.6175699999999997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4411.25</v>
      </c>
      <c r="D16" s="38">
        <v>4429.666666666667</v>
      </c>
      <c r="E16" s="38">
        <v>4370.6333333333341</v>
      </c>
      <c r="F16" s="38">
        <v>4330.0166666666673</v>
      </c>
      <c r="G16" s="38">
        <v>4270.9833333333345</v>
      </c>
      <c r="H16" s="38">
        <v>4470.2833333333338</v>
      </c>
      <c r="I16" s="38">
        <v>4529.3166666666666</v>
      </c>
      <c r="J16" s="38">
        <v>4569.9333333333334</v>
      </c>
      <c r="K16" s="31">
        <v>4488.7</v>
      </c>
      <c r="L16" s="31">
        <v>4389.05</v>
      </c>
      <c r="M16" s="31">
        <v>2.4757500000000001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23249.7</v>
      </c>
      <c r="D17" s="38">
        <v>23322.033333333336</v>
      </c>
      <c r="E17" s="38">
        <v>23095.216666666674</v>
      </c>
      <c r="F17" s="38">
        <v>22940.733333333337</v>
      </c>
      <c r="G17" s="38">
        <v>22713.916666666675</v>
      </c>
      <c r="H17" s="38">
        <v>23476.516666666674</v>
      </c>
      <c r="I17" s="38">
        <v>23703.333333333332</v>
      </c>
      <c r="J17" s="38">
        <v>23857.816666666673</v>
      </c>
      <c r="K17" s="31">
        <v>23548.85</v>
      </c>
      <c r="L17" s="31">
        <v>23167.55</v>
      </c>
      <c r="M17" s="31">
        <v>5.169E-2</v>
      </c>
      <c r="N17" s="1"/>
      <c r="O17" s="1"/>
    </row>
    <row r="18" spans="1:15" ht="12" customHeight="1">
      <c r="A18" s="33">
        <v>8</v>
      </c>
      <c r="B18" s="58" t="s">
        <v>46</v>
      </c>
      <c r="C18" s="31">
        <v>195.05</v>
      </c>
      <c r="D18" s="38">
        <v>196.11666666666667</v>
      </c>
      <c r="E18" s="38">
        <v>192.93333333333334</v>
      </c>
      <c r="F18" s="38">
        <v>190.81666666666666</v>
      </c>
      <c r="G18" s="38">
        <v>187.63333333333333</v>
      </c>
      <c r="H18" s="38">
        <v>198.23333333333335</v>
      </c>
      <c r="I18" s="38">
        <v>201.41666666666669</v>
      </c>
      <c r="J18" s="38">
        <v>203.53333333333336</v>
      </c>
      <c r="K18" s="31">
        <v>199.3</v>
      </c>
      <c r="L18" s="31">
        <v>194</v>
      </c>
      <c r="M18" s="31">
        <v>46.304340000000003</v>
      </c>
      <c r="N18" s="1"/>
      <c r="O18" s="1"/>
    </row>
    <row r="19" spans="1:15" ht="12" customHeight="1">
      <c r="A19" s="33">
        <v>9</v>
      </c>
      <c r="B19" s="58" t="s">
        <v>48</v>
      </c>
      <c r="C19" s="31">
        <v>211.9</v>
      </c>
      <c r="D19" s="38">
        <v>213.21666666666667</v>
      </c>
      <c r="E19" s="38">
        <v>210.18333333333334</v>
      </c>
      <c r="F19" s="38">
        <v>208.46666666666667</v>
      </c>
      <c r="G19" s="38">
        <v>205.43333333333334</v>
      </c>
      <c r="H19" s="38">
        <v>214.93333333333334</v>
      </c>
      <c r="I19" s="38">
        <v>217.9666666666667</v>
      </c>
      <c r="J19" s="38">
        <v>219.68333333333334</v>
      </c>
      <c r="K19" s="31">
        <v>216.25</v>
      </c>
      <c r="L19" s="31">
        <v>211.5</v>
      </c>
      <c r="M19" s="31">
        <v>32.243600000000001</v>
      </c>
      <c r="N19" s="1"/>
      <c r="O19" s="1"/>
    </row>
    <row r="20" spans="1:15" ht="12" customHeight="1">
      <c r="A20" s="33">
        <v>10</v>
      </c>
      <c r="B20" s="58" t="s">
        <v>50</v>
      </c>
      <c r="C20" s="31">
        <v>1825.1</v>
      </c>
      <c r="D20" s="38">
        <v>1824.3</v>
      </c>
      <c r="E20" s="38">
        <v>1813.6</v>
      </c>
      <c r="F20" s="38">
        <v>1802.1</v>
      </c>
      <c r="G20" s="38">
        <v>1791.3999999999999</v>
      </c>
      <c r="H20" s="38">
        <v>1835.8</v>
      </c>
      <c r="I20" s="38">
        <v>1846.5000000000002</v>
      </c>
      <c r="J20" s="38">
        <v>1858</v>
      </c>
      <c r="K20" s="31">
        <v>1835</v>
      </c>
      <c r="L20" s="31">
        <v>1812.8</v>
      </c>
      <c r="M20" s="31">
        <v>4.4513800000000003</v>
      </c>
      <c r="N20" s="1"/>
      <c r="O20" s="1"/>
    </row>
    <row r="21" spans="1:15" ht="12" customHeight="1">
      <c r="A21" s="33">
        <v>11</v>
      </c>
      <c r="B21" s="58" t="s">
        <v>886</v>
      </c>
      <c r="C21" s="31">
        <v>545.15</v>
      </c>
      <c r="D21" s="38">
        <v>546.4</v>
      </c>
      <c r="E21" s="38">
        <v>540.84999999999991</v>
      </c>
      <c r="F21" s="38">
        <v>536.54999999999995</v>
      </c>
      <c r="G21" s="38">
        <v>530.99999999999989</v>
      </c>
      <c r="H21" s="38">
        <v>550.69999999999993</v>
      </c>
      <c r="I21" s="38">
        <v>556.24999999999989</v>
      </c>
      <c r="J21" s="38">
        <v>560.54999999999995</v>
      </c>
      <c r="K21" s="31">
        <v>551.95000000000005</v>
      </c>
      <c r="L21" s="31">
        <v>542.1</v>
      </c>
      <c r="M21" s="31">
        <v>3.1332499999999999</v>
      </c>
      <c r="N21" s="1"/>
      <c r="O21" s="1"/>
    </row>
    <row r="22" spans="1:15" ht="12" customHeight="1">
      <c r="A22" s="33">
        <v>12</v>
      </c>
      <c r="B22" s="58" t="s">
        <v>51</v>
      </c>
      <c r="C22" s="31">
        <v>2385.5</v>
      </c>
      <c r="D22" s="38">
        <v>2392.1833333333334</v>
      </c>
      <c r="E22" s="38">
        <v>2366.5166666666669</v>
      </c>
      <c r="F22" s="38">
        <v>2347.5333333333333</v>
      </c>
      <c r="G22" s="38">
        <v>2321.8666666666668</v>
      </c>
      <c r="H22" s="38">
        <v>2411.166666666667</v>
      </c>
      <c r="I22" s="38">
        <v>2436.833333333333</v>
      </c>
      <c r="J22" s="38">
        <v>2455.8166666666671</v>
      </c>
      <c r="K22" s="31">
        <v>2417.85</v>
      </c>
      <c r="L22" s="31">
        <v>2373.1999999999998</v>
      </c>
      <c r="M22" s="31">
        <v>26.62358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942.85</v>
      </c>
      <c r="D23" s="38">
        <v>946.6</v>
      </c>
      <c r="E23" s="38">
        <v>936.25</v>
      </c>
      <c r="F23" s="38">
        <v>929.65</v>
      </c>
      <c r="G23" s="38">
        <v>919.3</v>
      </c>
      <c r="H23" s="38">
        <v>953.2</v>
      </c>
      <c r="I23" s="38">
        <v>963.55000000000018</v>
      </c>
      <c r="J23" s="38">
        <v>970.15000000000009</v>
      </c>
      <c r="K23" s="31">
        <v>956.95</v>
      </c>
      <c r="L23" s="31">
        <v>940</v>
      </c>
      <c r="M23" s="31">
        <v>6.3437799999999998</v>
      </c>
      <c r="N23" s="1"/>
      <c r="O23" s="1"/>
    </row>
    <row r="24" spans="1:15" ht="12.75" customHeight="1">
      <c r="A24" s="33">
        <v>14</v>
      </c>
      <c r="B24" s="58" t="s">
        <v>52</v>
      </c>
      <c r="C24" s="31">
        <v>737.4</v>
      </c>
      <c r="D24" s="38">
        <v>739.18333333333339</v>
      </c>
      <c r="E24" s="38">
        <v>730.91666666666674</v>
      </c>
      <c r="F24" s="38">
        <v>724.43333333333339</v>
      </c>
      <c r="G24" s="38">
        <v>716.16666666666674</v>
      </c>
      <c r="H24" s="38">
        <v>745.66666666666674</v>
      </c>
      <c r="I24" s="38">
        <v>753.93333333333339</v>
      </c>
      <c r="J24" s="38">
        <v>760.41666666666674</v>
      </c>
      <c r="K24" s="31">
        <v>747.45</v>
      </c>
      <c r="L24" s="31">
        <v>732.7</v>
      </c>
      <c r="M24" s="31">
        <v>28.084900000000001</v>
      </c>
      <c r="N24" s="1"/>
      <c r="O24" s="1"/>
    </row>
    <row r="25" spans="1:15" ht="12.75" customHeight="1">
      <c r="A25" s="33">
        <v>15</v>
      </c>
      <c r="B25" s="58" t="s">
        <v>885</v>
      </c>
      <c r="C25" s="31">
        <v>248.45</v>
      </c>
      <c r="D25" s="38">
        <v>249.56666666666669</v>
      </c>
      <c r="E25" s="38">
        <v>246.88333333333338</v>
      </c>
      <c r="F25" s="38">
        <v>245.31666666666669</v>
      </c>
      <c r="G25" s="38">
        <v>242.63333333333338</v>
      </c>
      <c r="H25" s="38">
        <v>251.13333333333338</v>
      </c>
      <c r="I25" s="38">
        <v>253.81666666666672</v>
      </c>
      <c r="J25" s="38">
        <v>255.38333333333338</v>
      </c>
      <c r="K25" s="31">
        <v>252.25</v>
      </c>
      <c r="L25" s="31">
        <v>248</v>
      </c>
      <c r="M25" s="31">
        <v>25.012930000000001</v>
      </c>
      <c r="N25" s="1"/>
      <c r="O25" s="1"/>
    </row>
    <row r="26" spans="1:15" ht="12.75" customHeight="1">
      <c r="A26" s="33">
        <v>16</v>
      </c>
      <c r="B26" s="58" t="s">
        <v>269</v>
      </c>
      <c r="C26" s="31">
        <v>773.25</v>
      </c>
      <c r="D26" s="38">
        <v>776.08333333333337</v>
      </c>
      <c r="E26" s="38">
        <v>767.16666666666674</v>
      </c>
      <c r="F26" s="38">
        <v>761.08333333333337</v>
      </c>
      <c r="G26" s="38">
        <v>752.16666666666674</v>
      </c>
      <c r="H26" s="38">
        <v>782.16666666666674</v>
      </c>
      <c r="I26" s="38">
        <v>791.08333333333348</v>
      </c>
      <c r="J26" s="38">
        <v>797.16666666666674</v>
      </c>
      <c r="K26" s="31">
        <v>785</v>
      </c>
      <c r="L26" s="31">
        <v>770</v>
      </c>
      <c r="M26" s="31">
        <v>14.14668</v>
      </c>
      <c r="N26" s="1"/>
      <c r="O26" s="1"/>
    </row>
    <row r="27" spans="1:15" ht="12.75" customHeight="1">
      <c r="A27" s="33">
        <v>17</v>
      </c>
      <c r="B27" s="58" t="s">
        <v>320</v>
      </c>
      <c r="C27" s="31">
        <v>327.39999999999998</v>
      </c>
      <c r="D27" s="38">
        <v>326.23333333333329</v>
      </c>
      <c r="E27" s="38">
        <v>319.06666666666661</v>
      </c>
      <c r="F27" s="38">
        <v>310.73333333333329</v>
      </c>
      <c r="G27" s="38">
        <v>303.56666666666661</v>
      </c>
      <c r="H27" s="38">
        <v>334.56666666666661</v>
      </c>
      <c r="I27" s="38">
        <v>341.73333333333323</v>
      </c>
      <c r="J27" s="38">
        <v>350.06666666666661</v>
      </c>
      <c r="K27" s="31">
        <v>333.4</v>
      </c>
      <c r="L27" s="31">
        <v>317.89999999999998</v>
      </c>
      <c r="M27" s="31">
        <v>11.20204</v>
      </c>
      <c r="N27" s="1"/>
      <c r="O27" s="1"/>
    </row>
    <row r="28" spans="1:15" ht="12.75" customHeight="1">
      <c r="A28" s="33">
        <v>18</v>
      </c>
      <c r="B28" s="58" t="s">
        <v>321</v>
      </c>
      <c r="C28" s="31">
        <v>1066.95</v>
      </c>
      <c r="D28" s="38">
        <v>1074.6499999999999</v>
      </c>
      <c r="E28" s="38">
        <v>1039.2999999999997</v>
      </c>
      <c r="F28" s="38">
        <v>1011.6499999999999</v>
      </c>
      <c r="G28" s="38">
        <v>976.29999999999973</v>
      </c>
      <c r="H28" s="38">
        <v>1102.2999999999997</v>
      </c>
      <c r="I28" s="38">
        <v>1137.6499999999996</v>
      </c>
      <c r="J28" s="38">
        <v>1165.2999999999997</v>
      </c>
      <c r="K28" s="31">
        <v>1110</v>
      </c>
      <c r="L28" s="31">
        <v>1047</v>
      </c>
      <c r="M28" s="31">
        <v>1.86442</v>
      </c>
      <c r="N28" s="1"/>
      <c r="O28" s="1"/>
    </row>
    <row r="29" spans="1:15" ht="12.75" customHeight="1">
      <c r="A29" s="33">
        <v>19</v>
      </c>
      <c r="B29" s="58" t="s">
        <v>322</v>
      </c>
      <c r="C29" s="31">
        <v>1073.8499999999999</v>
      </c>
      <c r="D29" s="38">
        <v>1081.5666666666666</v>
      </c>
      <c r="E29" s="38">
        <v>1063.1333333333332</v>
      </c>
      <c r="F29" s="38">
        <v>1052.4166666666665</v>
      </c>
      <c r="G29" s="38">
        <v>1033.9833333333331</v>
      </c>
      <c r="H29" s="38">
        <v>1092.2833333333333</v>
      </c>
      <c r="I29" s="38">
        <v>1110.7166666666667</v>
      </c>
      <c r="J29" s="38">
        <v>1121.4333333333334</v>
      </c>
      <c r="K29" s="31">
        <v>1100</v>
      </c>
      <c r="L29" s="31">
        <v>1070.8499999999999</v>
      </c>
      <c r="M29" s="31">
        <v>2.5924700000000001</v>
      </c>
      <c r="N29" s="1"/>
      <c r="O29" s="1"/>
    </row>
    <row r="30" spans="1:15" ht="12.75" customHeight="1">
      <c r="A30" s="33">
        <v>20</v>
      </c>
      <c r="B30" s="58" t="s">
        <v>316</v>
      </c>
      <c r="C30" s="31">
        <v>3155.85</v>
      </c>
      <c r="D30" s="38">
        <v>3168.5333333333328</v>
      </c>
      <c r="E30" s="38">
        <v>3120.5166666666655</v>
      </c>
      <c r="F30" s="38">
        <v>3085.1833333333325</v>
      </c>
      <c r="G30" s="38">
        <v>3037.1666666666652</v>
      </c>
      <c r="H30" s="38">
        <v>3203.8666666666659</v>
      </c>
      <c r="I30" s="38">
        <v>3251.8833333333332</v>
      </c>
      <c r="J30" s="38">
        <v>3287.2166666666662</v>
      </c>
      <c r="K30" s="31">
        <v>3216.55</v>
      </c>
      <c r="L30" s="31">
        <v>3133.2</v>
      </c>
      <c r="M30" s="31">
        <v>0.91366999999999998</v>
      </c>
      <c r="N30" s="1"/>
      <c r="O30" s="1"/>
    </row>
    <row r="31" spans="1:15" ht="12.75" customHeight="1">
      <c r="A31" s="33">
        <v>21</v>
      </c>
      <c r="B31" s="58" t="s">
        <v>323</v>
      </c>
      <c r="C31" s="31">
        <v>1475</v>
      </c>
      <c r="D31" s="38">
        <v>1478.9666666666665</v>
      </c>
      <c r="E31" s="38">
        <v>1466.0333333333328</v>
      </c>
      <c r="F31" s="38">
        <v>1457.0666666666664</v>
      </c>
      <c r="G31" s="38">
        <v>1444.1333333333328</v>
      </c>
      <c r="H31" s="38">
        <v>1487.9333333333329</v>
      </c>
      <c r="I31" s="38">
        <v>1500.8666666666668</v>
      </c>
      <c r="J31" s="38">
        <v>1509.833333333333</v>
      </c>
      <c r="K31" s="31">
        <v>1491.9</v>
      </c>
      <c r="L31" s="31">
        <v>1470</v>
      </c>
      <c r="M31" s="31">
        <v>2.2512400000000001</v>
      </c>
      <c r="N31" s="1"/>
      <c r="O31" s="1"/>
    </row>
    <row r="32" spans="1:15" ht="12.75" customHeight="1">
      <c r="A32" s="33">
        <v>22</v>
      </c>
      <c r="B32" s="58" t="s">
        <v>53</v>
      </c>
      <c r="C32" s="31">
        <v>3493.9</v>
      </c>
      <c r="D32" s="38">
        <v>3483.6333333333332</v>
      </c>
      <c r="E32" s="38">
        <v>3452.2666666666664</v>
      </c>
      <c r="F32" s="38">
        <v>3410.6333333333332</v>
      </c>
      <c r="G32" s="38">
        <v>3379.2666666666664</v>
      </c>
      <c r="H32" s="38">
        <v>3525.2666666666664</v>
      </c>
      <c r="I32" s="38">
        <v>3556.6333333333332</v>
      </c>
      <c r="J32" s="38">
        <v>3598.2666666666664</v>
      </c>
      <c r="K32" s="31">
        <v>3515</v>
      </c>
      <c r="L32" s="31">
        <v>3442</v>
      </c>
      <c r="M32" s="31">
        <v>1.41957</v>
      </c>
      <c r="N32" s="1"/>
      <c r="O32" s="1"/>
    </row>
    <row r="33" spans="1:15" ht="12.75" customHeight="1">
      <c r="A33" s="33">
        <v>23</v>
      </c>
      <c r="B33" s="58" t="s">
        <v>325</v>
      </c>
      <c r="C33" s="31">
        <v>2732.25</v>
      </c>
      <c r="D33" s="38">
        <v>2729.4333333333334</v>
      </c>
      <c r="E33" s="38">
        <v>2707.8666666666668</v>
      </c>
      <c r="F33" s="38">
        <v>2683.4833333333336</v>
      </c>
      <c r="G33" s="38">
        <v>2661.916666666667</v>
      </c>
      <c r="H33" s="38">
        <v>2753.8166666666666</v>
      </c>
      <c r="I33" s="38">
        <v>2775.3833333333332</v>
      </c>
      <c r="J33" s="38">
        <v>2799.7666666666664</v>
      </c>
      <c r="K33" s="31">
        <v>2751</v>
      </c>
      <c r="L33" s="31">
        <v>2705.05</v>
      </c>
      <c r="M33" s="31">
        <v>0.25319000000000003</v>
      </c>
      <c r="N33" s="1"/>
      <c r="O33" s="1"/>
    </row>
    <row r="34" spans="1:15" ht="12.75" customHeight="1">
      <c r="A34" s="33">
        <v>24</v>
      </c>
      <c r="B34" s="58" t="s">
        <v>326</v>
      </c>
      <c r="C34" s="31">
        <v>688.35</v>
      </c>
      <c r="D34" s="38">
        <v>689.61666666666667</v>
      </c>
      <c r="E34" s="38">
        <v>684.23333333333335</v>
      </c>
      <c r="F34" s="38">
        <v>680.11666666666667</v>
      </c>
      <c r="G34" s="38">
        <v>674.73333333333335</v>
      </c>
      <c r="H34" s="38">
        <v>693.73333333333335</v>
      </c>
      <c r="I34" s="38">
        <v>699.11666666666679</v>
      </c>
      <c r="J34" s="38">
        <v>703.23333333333335</v>
      </c>
      <c r="K34" s="31">
        <v>695</v>
      </c>
      <c r="L34" s="31">
        <v>685.5</v>
      </c>
      <c r="M34" s="31">
        <v>9.8791799999999999</v>
      </c>
      <c r="N34" s="1"/>
      <c r="O34" s="1"/>
    </row>
    <row r="35" spans="1:15" ht="12.75" customHeight="1">
      <c r="A35" s="33">
        <v>25</v>
      </c>
      <c r="B35" s="58" t="s">
        <v>327</v>
      </c>
      <c r="C35" s="31">
        <v>2258.0500000000002</v>
      </c>
      <c r="D35" s="38">
        <v>2264.35</v>
      </c>
      <c r="E35" s="38">
        <v>2235.6999999999998</v>
      </c>
      <c r="F35" s="38">
        <v>2213.35</v>
      </c>
      <c r="G35" s="38">
        <v>2184.6999999999998</v>
      </c>
      <c r="H35" s="38">
        <v>2286.6999999999998</v>
      </c>
      <c r="I35" s="38">
        <v>2315.3500000000004</v>
      </c>
      <c r="J35" s="38">
        <v>2337.6999999999998</v>
      </c>
      <c r="K35" s="31">
        <v>2293</v>
      </c>
      <c r="L35" s="31">
        <v>2242</v>
      </c>
      <c r="M35" s="31">
        <v>1.1301600000000001</v>
      </c>
      <c r="N35" s="1"/>
      <c r="O35" s="1"/>
    </row>
    <row r="36" spans="1:15" ht="12.75" customHeight="1">
      <c r="A36" s="33">
        <v>26</v>
      </c>
      <c r="B36" s="58" t="s">
        <v>54</v>
      </c>
      <c r="C36" s="31">
        <v>435.85</v>
      </c>
      <c r="D36" s="38">
        <v>433.68333333333334</v>
      </c>
      <c r="E36" s="38">
        <v>430.16666666666669</v>
      </c>
      <c r="F36" s="38">
        <v>424.48333333333335</v>
      </c>
      <c r="G36" s="38">
        <v>420.9666666666667</v>
      </c>
      <c r="H36" s="38">
        <v>439.36666666666667</v>
      </c>
      <c r="I36" s="38">
        <v>442.88333333333333</v>
      </c>
      <c r="J36" s="38">
        <v>448.56666666666666</v>
      </c>
      <c r="K36" s="31">
        <v>437.2</v>
      </c>
      <c r="L36" s="31">
        <v>428</v>
      </c>
      <c r="M36" s="31">
        <v>30.256419999999999</v>
      </c>
      <c r="N36" s="1"/>
      <c r="O36" s="1"/>
    </row>
    <row r="37" spans="1:15" ht="12.75" customHeight="1">
      <c r="A37" s="33">
        <v>27</v>
      </c>
      <c r="B37" s="58" t="s">
        <v>328</v>
      </c>
      <c r="C37" s="31">
        <v>1748.05</v>
      </c>
      <c r="D37" s="38">
        <v>1746.8333333333333</v>
      </c>
      <c r="E37" s="38">
        <v>1727.6666666666665</v>
      </c>
      <c r="F37" s="38">
        <v>1707.2833333333333</v>
      </c>
      <c r="G37" s="38">
        <v>1688.1166666666666</v>
      </c>
      <c r="H37" s="38">
        <v>1767.2166666666665</v>
      </c>
      <c r="I37" s="38">
        <v>1786.383333333333</v>
      </c>
      <c r="J37" s="38">
        <v>1806.7666666666664</v>
      </c>
      <c r="K37" s="31">
        <v>1766</v>
      </c>
      <c r="L37" s="31">
        <v>1726.45</v>
      </c>
      <c r="M37" s="31">
        <v>4.0973499999999996</v>
      </c>
      <c r="N37" s="1"/>
      <c r="O37" s="1"/>
    </row>
    <row r="38" spans="1:15" ht="12.75" customHeight="1">
      <c r="A38" s="33">
        <v>28</v>
      </c>
      <c r="B38" s="58" t="s">
        <v>329</v>
      </c>
      <c r="C38" s="31">
        <v>1004.6</v>
      </c>
      <c r="D38" s="38">
        <v>1013.8666666666667</v>
      </c>
      <c r="E38" s="38">
        <v>992.73333333333335</v>
      </c>
      <c r="F38" s="38">
        <v>980.86666666666667</v>
      </c>
      <c r="G38" s="38">
        <v>959.73333333333335</v>
      </c>
      <c r="H38" s="38">
        <v>1025.7333333333333</v>
      </c>
      <c r="I38" s="38">
        <v>1046.8666666666668</v>
      </c>
      <c r="J38" s="38">
        <v>1058.7333333333333</v>
      </c>
      <c r="K38" s="31">
        <v>1035</v>
      </c>
      <c r="L38" s="31">
        <v>1002</v>
      </c>
      <c r="M38" s="31">
        <v>1.9450099999999999</v>
      </c>
      <c r="N38" s="1"/>
      <c r="O38" s="1"/>
    </row>
    <row r="39" spans="1:15" ht="12.75" customHeight="1">
      <c r="A39" s="33">
        <v>29</v>
      </c>
      <c r="B39" s="58" t="s">
        <v>887</v>
      </c>
      <c r="C39" s="31">
        <v>3544.95</v>
      </c>
      <c r="D39" s="38">
        <v>3530.3666666666668</v>
      </c>
      <c r="E39" s="38">
        <v>3496.7333333333336</v>
      </c>
      <c r="F39" s="38">
        <v>3448.5166666666669</v>
      </c>
      <c r="G39" s="38">
        <v>3414.8833333333337</v>
      </c>
      <c r="H39" s="38">
        <v>3578.5833333333335</v>
      </c>
      <c r="I39" s="38">
        <v>3612.2166666666667</v>
      </c>
      <c r="J39" s="38">
        <v>3660.4333333333334</v>
      </c>
      <c r="K39" s="31">
        <v>3564</v>
      </c>
      <c r="L39" s="31">
        <v>3482.15</v>
      </c>
      <c r="M39" s="31">
        <v>0.68781000000000003</v>
      </c>
      <c r="N39" s="1"/>
      <c r="O39" s="1"/>
    </row>
    <row r="40" spans="1:15" ht="12.75" customHeight="1">
      <c r="A40" s="33">
        <v>30</v>
      </c>
      <c r="B40" s="58" t="s">
        <v>317</v>
      </c>
      <c r="C40" s="31">
        <v>1328.25</v>
      </c>
      <c r="D40" s="38">
        <v>1339.0666666666666</v>
      </c>
      <c r="E40" s="38">
        <v>1313.1833333333332</v>
      </c>
      <c r="F40" s="38">
        <v>1298.1166666666666</v>
      </c>
      <c r="G40" s="38">
        <v>1272.2333333333331</v>
      </c>
      <c r="H40" s="38">
        <v>1354.1333333333332</v>
      </c>
      <c r="I40" s="38">
        <v>1380.0166666666664</v>
      </c>
      <c r="J40" s="38">
        <v>1395.0833333333333</v>
      </c>
      <c r="K40" s="31">
        <v>1364.95</v>
      </c>
      <c r="L40" s="31">
        <v>1324</v>
      </c>
      <c r="M40" s="31">
        <v>9.4363399999999995</v>
      </c>
      <c r="N40" s="1"/>
      <c r="O40" s="1"/>
    </row>
    <row r="41" spans="1:15" ht="12.75" customHeight="1">
      <c r="A41" s="33">
        <v>31</v>
      </c>
      <c r="B41" s="58" t="s">
        <v>324</v>
      </c>
      <c r="C41" s="31">
        <v>625.85</v>
      </c>
      <c r="D41" s="38">
        <v>633</v>
      </c>
      <c r="E41" s="38">
        <v>614.5</v>
      </c>
      <c r="F41" s="38">
        <v>603.15</v>
      </c>
      <c r="G41" s="38">
        <v>584.65</v>
      </c>
      <c r="H41" s="38">
        <v>644.35</v>
      </c>
      <c r="I41" s="38">
        <v>662.85</v>
      </c>
      <c r="J41" s="38">
        <v>674.2</v>
      </c>
      <c r="K41" s="31">
        <v>651.5</v>
      </c>
      <c r="L41" s="31">
        <v>621.65</v>
      </c>
      <c r="M41" s="31">
        <v>2.0821900000000002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5068.5</v>
      </c>
      <c r="D42" s="38">
        <v>5090.333333333333</v>
      </c>
      <c r="E42" s="38">
        <v>5038.1666666666661</v>
      </c>
      <c r="F42" s="38">
        <v>5007.833333333333</v>
      </c>
      <c r="G42" s="38">
        <v>4955.6666666666661</v>
      </c>
      <c r="H42" s="38">
        <v>5120.6666666666661</v>
      </c>
      <c r="I42" s="38">
        <v>5172.8333333333321</v>
      </c>
      <c r="J42" s="38">
        <v>5203.1666666666661</v>
      </c>
      <c r="K42" s="31">
        <v>5142.5</v>
      </c>
      <c r="L42" s="31">
        <v>5060</v>
      </c>
      <c r="M42" s="31">
        <v>1.5081500000000001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397</v>
      </c>
      <c r="D43" s="38">
        <v>398.43333333333334</v>
      </c>
      <c r="E43" s="38">
        <v>394.56666666666666</v>
      </c>
      <c r="F43" s="38">
        <v>392.13333333333333</v>
      </c>
      <c r="G43" s="38">
        <v>388.26666666666665</v>
      </c>
      <c r="H43" s="38">
        <v>400.86666666666667</v>
      </c>
      <c r="I43" s="38">
        <v>404.73333333333335</v>
      </c>
      <c r="J43" s="38">
        <v>407.16666666666669</v>
      </c>
      <c r="K43" s="31">
        <v>402.3</v>
      </c>
      <c r="L43" s="31">
        <v>396</v>
      </c>
      <c r="M43" s="31">
        <v>26.31061</v>
      </c>
      <c r="N43" s="1"/>
      <c r="O43" s="1"/>
    </row>
    <row r="44" spans="1:15" ht="12.75" customHeight="1">
      <c r="A44" s="33">
        <v>34</v>
      </c>
      <c r="B44" s="58" t="s">
        <v>330</v>
      </c>
      <c r="C44" s="31">
        <v>248.4</v>
      </c>
      <c r="D44" s="38">
        <v>249.2166666666667</v>
      </c>
      <c r="E44" s="38">
        <v>246.98333333333341</v>
      </c>
      <c r="F44" s="38">
        <v>245.56666666666672</v>
      </c>
      <c r="G44" s="38">
        <v>243.33333333333343</v>
      </c>
      <c r="H44" s="38">
        <v>250.63333333333338</v>
      </c>
      <c r="I44" s="38">
        <v>252.86666666666667</v>
      </c>
      <c r="J44" s="38">
        <v>254.28333333333336</v>
      </c>
      <c r="K44" s="31">
        <v>251.45</v>
      </c>
      <c r="L44" s="31">
        <v>247.8</v>
      </c>
      <c r="M44" s="31">
        <v>4.0654000000000003</v>
      </c>
      <c r="N44" s="1"/>
      <c r="O44" s="1"/>
    </row>
    <row r="45" spans="1:15" ht="12.75" customHeight="1">
      <c r="A45" s="33">
        <v>35</v>
      </c>
      <c r="B45" s="58" t="s">
        <v>331</v>
      </c>
      <c r="C45" s="31">
        <v>509.35</v>
      </c>
      <c r="D45" s="38">
        <v>507.7833333333333</v>
      </c>
      <c r="E45" s="38">
        <v>490.56666666666661</v>
      </c>
      <c r="F45" s="38">
        <v>471.7833333333333</v>
      </c>
      <c r="G45" s="38">
        <v>454.56666666666661</v>
      </c>
      <c r="H45" s="38">
        <v>526.56666666666661</v>
      </c>
      <c r="I45" s="38">
        <v>543.7833333333333</v>
      </c>
      <c r="J45" s="38">
        <v>562.56666666666661</v>
      </c>
      <c r="K45" s="31">
        <v>525</v>
      </c>
      <c r="L45" s="31">
        <v>489</v>
      </c>
      <c r="M45" s="31">
        <v>8.1550200000000004</v>
      </c>
      <c r="N45" s="1"/>
      <c r="O45" s="1"/>
    </row>
    <row r="46" spans="1:15" ht="12.75" customHeight="1">
      <c r="A46" s="33">
        <v>36</v>
      </c>
      <c r="B46" s="58" t="s">
        <v>58</v>
      </c>
      <c r="C46" s="31">
        <v>167.15</v>
      </c>
      <c r="D46" s="38">
        <v>169.21666666666667</v>
      </c>
      <c r="E46" s="38">
        <v>164.53333333333333</v>
      </c>
      <c r="F46" s="38">
        <v>161.91666666666666</v>
      </c>
      <c r="G46" s="38">
        <v>157.23333333333332</v>
      </c>
      <c r="H46" s="38">
        <v>171.83333333333334</v>
      </c>
      <c r="I46" s="38">
        <v>176.51666666666668</v>
      </c>
      <c r="J46" s="38">
        <v>179.13333333333335</v>
      </c>
      <c r="K46" s="31">
        <v>173.9</v>
      </c>
      <c r="L46" s="31">
        <v>166.6</v>
      </c>
      <c r="M46" s="31">
        <v>159.11203</v>
      </c>
      <c r="N46" s="1"/>
      <c r="O46" s="1"/>
    </row>
    <row r="47" spans="1:15" ht="12.75" customHeight="1">
      <c r="A47" s="33">
        <v>37</v>
      </c>
      <c r="B47" s="58" t="s">
        <v>60</v>
      </c>
      <c r="C47" s="31">
        <v>3358.7</v>
      </c>
      <c r="D47" s="38">
        <v>3358.6166666666663</v>
      </c>
      <c r="E47" s="38">
        <v>3337.2833333333328</v>
      </c>
      <c r="F47" s="38">
        <v>3315.8666666666663</v>
      </c>
      <c r="G47" s="38">
        <v>3294.5333333333328</v>
      </c>
      <c r="H47" s="38">
        <v>3380.0333333333328</v>
      </c>
      <c r="I47" s="38">
        <v>3401.3666666666659</v>
      </c>
      <c r="J47" s="38">
        <v>3422.7833333333328</v>
      </c>
      <c r="K47" s="31">
        <v>3379.95</v>
      </c>
      <c r="L47" s="31">
        <v>3337.2</v>
      </c>
      <c r="M47" s="31">
        <v>4.7422399999999998</v>
      </c>
      <c r="N47" s="1"/>
      <c r="O47" s="1"/>
    </row>
    <row r="48" spans="1:15" ht="12.75" customHeight="1">
      <c r="A48" s="33">
        <v>38</v>
      </c>
      <c r="B48" s="58" t="s">
        <v>332</v>
      </c>
      <c r="C48" s="31">
        <v>286.95</v>
      </c>
      <c r="D48" s="38">
        <v>285.66666666666669</v>
      </c>
      <c r="E48" s="38">
        <v>282.33333333333337</v>
      </c>
      <c r="F48" s="38">
        <v>277.7166666666667</v>
      </c>
      <c r="G48" s="38">
        <v>274.38333333333338</v>
      </c>
      <c r="H48" s="38">
        <v>290.28333333333336</v>
      </c>
      <c r="I48" s="38">
        <v>293.61666666666673</v>
      </c>
      <c r="J48" s="38">
        <v>298.23333333333335</v>
      </c>
      <c r="K48" s="31">
        <v>289</v>
      </c>
      <c r="L48" s="31">
        <v>281.05</v>
      </c>
      <c r="M48" s="31">
        <v>5.0783300000000002</v>
      </c>
      <c r="N48" s="1"/>
      <c r="O48" s="1"/>
    </row>
    <row r="49" spans="1:15" ht="12.75" customHeight="1">
      <c r="A49" s="33">
        <v>39</v>
      </c>
      <c r="B49" s="58" t="s">
        <v>61</v>
      </c>
      <c r="C49" s="31">
        <v>1964.7</v>
      </c>
      <c r="D49" s="38">
        <v>1969.0999999999997</v>
      </c>
      <c r="E49" s="38">
        <v>1945.6999999999994</v>
      </c>
      <c r="F49" s="38">
        <v>1926.6999999999996</v>
      </c>
      <c r="G49" s="38">
        <v>1903.2999999999993</v>
      </c>
      <c r="H49" s="38">
        <v>1988.0999999999995</v>
      </c>
      <c r="I49" s="38">
        <v>2011.4999999999995</v>
      </c>
      <c r="J49" s="38">
        <v>2030.4999999999995</v>
      </c>
      <c r="K49" s="31">
        <v>1992.5</v>
      </c>
      <c r="L49" s="31">
        <v>1950.1</v>
      </c>
      <c r="M49" s="31">
        <v>3.71387</v>
      </c>
      <c r="N49" s="1"/>
      <c r="O49" s="1"/>
    </row>
    <row r="50" spans="1:15" ht="12.75" customHeight="1">
      <c r="A50" s="33">
        <v>40</v>
      </c>
      <c r="B50" s="58" t="s">
        <v>268</v>
      </c>
      <c r="C50" s="31">
        <v>657.7</v>
      </c>
      <c r="D50" s="38">
        <v>658.9</v>
      </c>
      <c r="E50" s="38">
        <v>653.79999999999995</v>
      </c>
      <c r="F50" s="38">
        <v>649.9</v>
      </c>
      <c r="G50" s="38">
        <v>644.79999999999995</v>
      </c>
      <c r="H50" s="38">
        <v>662.8</v>
      </c>
      <c r="I50" s="38">
        <v>667.90000000000009</v>
      </c>
      <c r="J50" s="38">
        <v>671.8</v>
      </c>
      <c r="K50" s="31">
        <v>664</v>
      </c>
      <c r="L50" s="31">
        <v>655</v>
      </c>
      <c r="M50" s="31">
        <v>6.70512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6915.75</v>
      </c>
      <c r="D51" s="38">
        <v>6948.7333333333336</v>
      </c>
      <c r="E51" s="38">
        <v>6845.5166666666673</v>
      </c>
      <c r="F51" s="38">
        <v>6775.2833333333338</v>
      </c>
      <c r="G51" s="38">
        <v>6672.0666666666675</v>
      </c>
      <c r="H51" s="38">
        <v>7018.9666666666672</v>
      </c>
      <c r="I51" s="38">
        <v>7122.1833333333343</v>
      </c>
      <c r="J51" s="38">
        <v>7192.416666666667</v>
      </c>
      <c r="K51" s="31">
        <v>7051.95</v>
      </c>
      <c r="L51" s="31">
        <v>6878.5</v>
      </c>
      <c r="M51" s="31">
        <v>0.47803000000000001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760.25</v>
      </c>
      <c r="D52" s="38">
        <v>759.75</v>
      </c>
      <c r="E52" s="38">
        <v>756.3</v>
      </c>
      <c r="F52" s="38">
        <v>752.34999999999991</v>
      </c>
      <c r="G52" s="38">
        <v>748.89999999999986</v>
      </c>
      <c r="H52" s="38">
        <v>763.7</v>
      </c>
      <c r="I52" s="38">
        <v>767.15000000000009</v>
      </c>
      <c r="J52" s="38">
        <v>771.10000000000014</v>
      </c>
      <c r="K52" s="31">
        <v>763.2</v>
      </c>
      <c r="L52" s="31">
        <v>755.8</v>
      </c>
      <c r="M52" s="31">
        <v>9.8816900000000008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712.4</v>
      </c>
      <c r="D53" s="38">
        <v>717.7166666666667</v>
      </c>
      <c r="E53" s="38">
        <v>704.53333333333342</v>
      </c>
      <c r="F53" s="38">
        <v>696.66666666666674</v>
      </c>
      <c r="G53" s="38">
        <v>683.48333333333346</v>
      </c>
      <c r="H53" s="38">
        <v>725.58333333333337</v>
      </c>
      <c r="I53" s="38">
        <v>738.76666666666677</v>
      </c>
      <c r="J53" s="38">
        <v>746.63333333333333</v>
      </c>
      <c r="K53" s="31">
        <v>730.9</v>
      </c>
      <c r="L53" s="31">
        <v>709.85</v>
      </c>
      <c r="M53" s="31">
        <v>11.00761</v>
      </c>
      <c r="N53" s="1"/>
      <c r="O53" s="1"/>
    </row>
    <row r="54" spans="1:15" ht="12.75" customHeight="1">
      <c r="A54" s="33">
        <v>44</v>
      </c>
      <c r="B54" s="58" t="s">
        <v>333</v>
      </c>
      <c r="C54" s="31">
        <v>391.25</v>
      </c>
      <c r="D54" s="38">
        <v>392.5333333333333</v>
      </c>
      <c r="E54" s="38">
        <v>388.56666666666661</v>
      </c>
      <c r="F54" s="38">
        <v>385.88333333333333</v>
      </c>
      <c r="G54" s="38">
        <v>381.91666666666663</v>
      </c>
      <c r="H54" s="38">
        <v>395.21666666666658</v>
      </c>
      <c r="I54" s="38">
        <v>399.18333333333328</v>
      </c>
      <c r="J54" s="38">
        <v>401.86666666666656</v>
      </c>
      <c r="K54" s="31">
        <v>396.5</v>
      </c>
      <c r="L54" s="31">
        <v>389.85</v>
      </c>
      <c r="M54" s="31">
        <v>1.3589</v>
      </c>
      <c r="N54" s="1"/>
      <c r="O54" s="1"/>
    </row>
    <row r="55" spans="1:15" ht="12.75" customHeight="1">
      <c r="A55" s="33">
        <v>45</v>
      </c>
      <c r="B55" s="58" t="s">
        <v>270</v>
      </c>
      <c r="C55" s="31">
        <v>406.25</v>
      </c>
      <c r="D55" s="38">
        <v>408.56666666666666</v>
      </c>
      <c r="E55" s="38">
        <v>403.2833333333333</v>
      </c>
      <c r="F55" s="38">
        <v>400.31666666666666</v>
      </c>
      <c r="G55" s="38">
        <v>395.0333333333333</v>
      </c>
      <c r="H55" s="38">
        <v>411.5333333333333</v>
      </c>
      <c r="I55" s="38">
        <v>416.81666666666672</v>
      </c>
      <c r="J55" s="38">
        <v>419.7833333333333</v>
      </c>
      <c r="K55" s="31">
        <v>413.85</v>
      </c>
      <c r="L55" s="31">
        <v>405.6</v>
      </c>
      <c r="M55" s="31">
        <v>8.9910999999999994</v>
      </c>
      <c r="N55" s="1"/>
      <c r="O55" s="1"/>
    </row>
    <row r="56" spans="1:15" ht="12.75" customHeight="1">
      <c r="A56" s="33">
        <v>46</v>
      </c>
      <c r="B56" s="58" t="s">
        <v>66</v>
      </c>
      <c r="C56" s="31">
        <v>982.1</v>
      </c>
      <c r="D56" s="38">
        <v>983.36666666666667</v>
      </c>
      <c r="E56" s="38">
        <v>976.73333333333335</v>
      </c>
      <c r="F56" s="38">
        <v>971.36666666666667</v>
      </c>
      <c r="G56" s="38">
        <v>964.73333333333335</v>
      </c>
      <c r="H56" s="38">
        <v>988.73333333333335</v>
      </c>
      <c r="I56" s="38">
        <v>995.36666666666679</v>
      </c>
      <c r="J56" s="38">
        <v>1000.7333333333333</v>
      </c>
      <c r="K56" s="31">
        <v>990</v>
      </c>
      <c r="L56" s="31">
        <v>978</v>
      </c>
      <c r="M56" s="31">
        <v>55.627429999999997</v>
      </c>
      <c r="N56" s="1"/>
      <c r="O56" s="1"/>
    </row>
    <row r="57" spans="1:15" ht="12" customHeight="1">
      <c r="A57" s="33">
        <v>47</v>
      </c>
      <c r="B57" s="58" t="s">
        <v>67</v>
      </c>
      <c r="C57" s="31">
        <v>4610.6499999999996</v>
      </c>
      <c r="D57" s="38">
        <v>4628.9000000000005</v>
      </c>
      <c r="E57" s="38">
        <v>4569.8000000000011</v>
      </c>
      <c r="F57" s="38">
        <v>4528.9500000000007</v>
      </c>
      <c r="G57" s="38">
        <v>4469.8500000000013</v>
      </c>
      <c r="H57" s="38">
        <v>4669.7500000000009</v>
      </c>
      <c r="I57" s="38">
        <v>4728.8500000000013</v>
      </c>
      <c r="J57" s="38">
        <v>4769.7000000000007</v>
      </c>
      <c r="K57" s="31">
        <v>4688</v>
      </c>
      <c r="L57" s="31">
        <v>4588.05</v>
      </c>
      <c r="M57" s="31">
        <v>4.5736699999999999</v>
      </c>
      <c r="N57" s="1"/>
      <c r="O57" s="1"/>
    </row>
    <row r="58" spans="1:15" ht="12.75" customHeight="1">
      <c r="A58" s="33">
        <v>48</v>
      </c>
      <c r="B58" s="58" t="s">
        <v>69</v>
      </c>
      <c r="C58" s="31">
        <v>1540.1</v>
      </c>
      <c r="D58" s="38">
        <v>1537.0666666666666</v>
      </c>
      <c r="E58" s="38">
        <v>1529.6333333333332</v>
      </c>
      <c r="F58" s="38">
        <v>1519.1666666666665</v>
      </c>
      <c r="G58" s="38">
        <v>1511.7333333333331</v>
      </c>
      <c r="H58" s="38">
        <v>1547.5333333333333</v>
      </c>
      <c r="I58" s="38">
        <v>1554.9666666666667</v>
      </c>
      <c r="J58" s="38">
        <v>1565.4333333333334</v>
      </c>
      <c r="K58" s="31">
        <v>1544.5</v>
      </c>
      <c r="L58" s="31">
        <v>1526.6</v>
      </c>
      <c r="M58" s="31">
        <v>10.68533</v>
      </c>
      <c r="N58" s="1"/>
      <c r="O58" s="1"/>
    </row>
    <row r="59" spans="1:15" ht="12.75" customHeight="1">
      <c r="A59" s="33">
        <v>49</v>
      </c>
      <c r="B59" s="58" t="s">
        <v>272</v>
      </c>
      <c r="C59" s="31">
        <v>6984.45</v>
      </c>
      <c r="D59" s="38">
        <v>6988.4833333333336</v>
      </c>
      <c r="E59" s="38">
        <v>6896.9666666666672</v>
      </c>
      <c r="F59" s="38">
        <v>6809.4833333333336</v>
      </c>
      <c r="G59" s="38">
        <v>6717.9666666666672</v>
      </c>
      <c r="H59" s="38">
        <v>7075.9666666666672</v>
      </c>
      <c r="I59" s="38">
        <v>7167.4833333333336</v>
      </c>
      <c r="J59" s="38">
        <v>7254.9666666666672</v>
      </c>
      <c r="K59" s="31">
        <v>7080</v>
      </c>
      <c r="L59" s="31">
        <v>6901</v>
      </c>
      <c r="M59" s="31">
        <v>0.1366</v>
      </c>
      <c r="N59" s="1"/>
      <c r="O59" s="1"/>
    </row>
    <row r="60" spans="1:15" ht="12.75" customHeight="1">
      <c r="A60" s="33">
        <v>50</v>
      </c>
      <c r="B60" s="58" t="s">
        <v>70</v>
      </c>
      <c r="C60" s="31">
        <v>7333</v>
      </c>
      <c r="D60" s="38">
        <v>7282.666666666667</v>
      </c>
      <c r="E60" s="38">
        <v>7210.3333333333339</v>
      </c>
      <c r="F60" s="38">
        <v>7087.666666666667</v>
      </c>
      <c r="G60" s="38">
        <v>7015.3333333333339</v>
      </c>
      <c r="H60" s="38">
        <v>7405.3333333333339</v>
      </c>
      <c r="I60" s="38">
        <v>7477.6666666666679</v>
      </c>
      <c r="J60" s="38">
        <v>7600.3333333333339</v>
      </c>
      <c r="K60" s="31">
        <v>7355</v>
      </c>
      <c r="L60" s="31">
        <v>7160</v>
      </c>
      <c r="M60" s="31">
        <v>12.092269999999999</v>
      </c>
      <c r="N60" s="1"/>
      <c r="O60" s="1"/>
    </row>
    <row r="61" spans="1:15" ht="12.75" customHeight="1">
      <c r="A61" s="33">
        <v>51</v>
      </c>
      <c r="B61" s="58" t="s">
        <v>337</v>
      </c>
      <c r="C61" s="31">
        <v>2302.6</v>
      </c>
      <c r="D61" s="38">
        <v>2317.5333333333333</v>
      </c>
      <c r="E61" s="38">
        <v>2285.0666666666666</v>
      </c>
      <c r="F61" s="38">
        <v>2267.5333333333333</v>
      </c>
      <c r="G61" s="38">
        <v>2235.0666666666666</v>
      </c>
      <c r="H61" s="38">
        <v>2335.0666666666666</v>
      </c>
      <c r="I61" s="38">
        <v>2367.5333333333328</v>
      </c>
      <c r="J61" s="38">
        <v>2385.0666666666666</v>
      </c>
      <c r="K61" s="31">
        <v>2350</v>
      </c>
      <c r="L61" s="31">
        <v>2300</v>
      </c>
      <c r="M61" s="31">
        <v>0.51119000000000003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2348.75</v>
      </c>
      <c r="D62" s="38">
        <v>2356.9333333333329</v>
      </c>
      <c r="E62" s="38">
        <v>2331.9166666666661</v>
      </c>
      <c r="F62" s="38">
        <v>2315.083333333333</v>
      </c>
      <c r="G62" s="38">
        <v>2290.0666666666662</v>
      </c>
      <c r="H62" s="38">
        <v>2373.766666666666</v>
      </c>
      <c r="I62" s="38">
        <v>2398.7833333333333</v>
      </c>
      <c r="J62" s="38">
        <v>2415.6166666666659</v>
      </c>
      <c r="K62" s="31">
        <v>2381.9499999999998</v>
      </c>
      <c r="L62" s="31">
        <v>2340.1</v>
      </c>
      <c r="M62" s="31">
        <v>1.0076000000000001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384.1</v>
      </c>
      <c r="D63" s="38">
        <v>385</v>
      </c>
      <c r="E63" s="38">
        <v>382.2</v>
      </c>
      <c r="F63" s="38">
        <v>380.3</v>
      </c>
      <c r="G63" s="38">
        <v>377.5</v>
      </c>
      <c r="H63" s="38">
        <v>386.9</v>
      </c>
      <c r="I63" s="38">
        <v>389.69999999999993</v>
      </c>
      <c r="J63" s="38">
        <v>391.59999999999997</v>
      </c>
      <c r="K63" s="31">
        <v>387.8</v>
      </c>
      <c r="L63" s="31">
        <v>383.1</v>
      </c>
      <c r="M63" s="31">
        <v>5.56677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235.45</v>
      </c>
      <c r="D64" s="38">
        <v>238.81666666666669</v>
      </c>
      <c r="E64" s="38">
        <v>231.63333333333338</v>
      </c>
      <c r="F64" s="38">
        <v>227.81666666666669</v>
      </c>
      <c r="G64" s="38">
        <v>220.63333333333338</v>
      </c>
      <c r="H64" s="38">
        <v>242.63333333333338</v>
      </c>
      <c r="I64" s="38">
        <v>249.81666666666672</v>
      </c>
      <c r="J64" s="38">
        <v>253.63333333333338</v>
      </c>
      <c r="K64" s="31">
        <v>246</v>
      </c>
      <c r="L64" s="31">
        <v>235</v>
      </c>
      <c r="M64" s="31">
        <v>138.49806000000001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199.1</v>
      </c>
      <c r="D65" s="38">
        <v>196.28333333333333</v>
      </c>
      <c r="E65" s="38">
        <v>192.81666666666666</v>
      </c>
      <c r="F65" s="38">
        <v>186.53333333333333</v>
      </c>
      <c r="G65" s="38">
        <v>183.06666666666666</v>
      </c>
      <c r="H65" s="38">
        <v>202.56666666666666</v>
      </c>
      <c r="I65" s="38">
        <v>206.0333333333333</v>
      </c>
      <c r="J65" s="38">
        <v>212.31666666666666</v>
      </c>
      <c r="K65" s="31">
        <v>199.75</v>
      </c>
      <c r="L65" s="31">
        <v>190</v>
      </c>
      <c r="M65" s="31">
        <v>271.40339</v>
      </c>
      <c r="N65" s="1"/>
      <c r="O65" s="1"/>
    </row>
    <row r="66" spans="1:15" ht="12.75" customHeight="1">
      <c r="A66" s="33">
        <v>56</v>
      </c>
      <c r="B66" s="58" t="s">
        <v>273</v>
      </c>
      <c r="C66" s="31">
        <v>77.3</v>
      </c>
      <c r="D66" s="38">
        <v>76.283333333333331</v>
      </c>
      <c r="E66" s="38">
        <v>75.016666666666666</v>
      </c>
      <c r="F66" s="38">
        <v>72.733333333333334</v>
      </c>
      <c r="G66" s="38">
        <v>71.466666666666669</v>
      </c>
      <c r="H66" s="38">
        <v>78.566666666666663</v>
      </c>
      <c r="I66" s="38">
        <v>79.833333333333314</v>
      </c>
      <c r="J66" s="38">
        <v>82.11666666666666</v>
      </c>
      <c r="K66" s="31">
        <v>77.55</v>
      </c>
      <c r="L66" s="31">
        <v>74</v>
      </c>
      <c r="M66" s="31">
        <v>198.09313</v>
      </c>
      <c r="N66" s="1"/>
      <c r="O66" s="1"/>
    </row>
    <row r="67" spans="1:15" ht="12.75" customHeight="1">
      <c r="A67" s="33">
        <v>57</v>
      </c>
      <c r="B67" s="58" t="s">
        <v>334</v>
      </c>
      <c r="C67" s="31">
        <v>2621.95</v>
      </c>
      <c r="D67" s="38">
        <v>2634.4</v>
      </c>
      <c r="E67" s="38">
        <v>2603.9</v>
      </c>
      <c r="F67" s="38">
        <v>2585.85</v>
      </c>
      <c r="G67" s="38">
        <v>2555.35</v>
      </c>
      <c r="H67" s="38">
        <v>2652.4500000000003</v>
      </c>
      <c r="I67" s="38">
        <v>2682.9500000000003</v>
      </c>
      <c r="J67" s="38">
        <v>2701.0000000000005</v>
      </c>
      <c r="K67" s="31">
        <v>2664.9</v>
      </c>
      <c r="L67" s="31">
        <v>2616.35</v>
      </c>
      <c r="M67" s="31">
        <v>0.1363</v>
      </c>
      <c r="N67" s="1"/>
      <c r="O67" s="1"/>
    </row>
    <row r="68" spans="1:15" ht="12.75" customHeight="1">
      <c r="A68" s="33">
        <v>58</v>
      </c>
      <c r="B68" s="58" t="s">
        <v>75</v>
      </c>
      <c r="C68" s="31">
        <v>1648.3</v>
      </c>
      <c r="D68" s="38">
        <v>1652.2333333333336</v>
      </c>
      <c r="E68" s="38">
        <v>1622.7166666666672</v>
      </c>
      <c r="F68" s="38">
        <v>1597.1333333333337</v>
      </c>
      <c r="G68" s="38">
        <v>1567.6166666666672</v>
      </c>
      <c r="H68" s="38">
        <v>1677.8166666666671</v>
      </c>
      <c r="I68" s="38">
        <v>1707.3333333333335</v>
      </c>
      <c r="J68" s="38">
        <v>1732.916666666667</v>
      </c>
      <c r="K68" s="31">
        <v>1681.75</v>
      </c>
      <c r="L68" s="31">
        <v>1626.65</v>
      </c>
      <c r="M68" s="31">
        <v>5.0952799999999998</v>
      </c>
      <c r="N68" s="1"/>
      <c r="O68" s="1"/>
    </row>
    <row r="69" spans="1:15" ht="12.75" customHeight="1">
      <c r="A69" s="33">
        <v>59</v>
      </c>
      <c r="B69" s="58" t="s">
        <v>339</v>
      </c>
      <c r="C69" s="31">
        <v>4424.1000000000004</v>
      </c>
      <c r="D69" s="38">
        <v>4412.8</v>
      </c>
      <c r="E69" s="38">
        <v>4381.6000000000004</v>
      </c>
      <c r="F69" s="38">
        <v>4339.1000000000004</v>
      </c>
      <c r="G69" s="38">
        <v>4307.9000000000005</v>
      </c>
      <c r="H69" s="38">
        <v>4455.3</v>
      </c>
      <c r="I69" s="38">
        <v>4486.4999999999991</v>
      </c>
      <c r="J69" s="38">
        <v>4529</v>
      </c>
      <c r="K69" s="31">
        <v>4444</v>
      </c>
      <c r="L69" s="31">
        <v>4370.3</v>
      </c>
      <c r="M69" s="31">
        <v>0.76964999999999995</v>
      </c>
      <c r="N69" s="1"/>
      <c r="O69" s="1"/>
    </row>
    <row r="70" spans="1:15" ht="12.75" customHeight="1">
      <c r="A70" s="33">
        <v>60</v>
      </c>
      <c r="B70" s="58" t="s">
        <v>344</v>
      </c>
      <c r="C70" s="31">
        <v>1005</v>
      </c>
      <c r="D70" s="38">
        <v>1011.9333333333334</v>
      </c>
      <c r="E70" s="38">
        <v>993.11666666666679</v>
      </c>
      <c r="F70" s="38">
        <v>981.23333333333335</v>
      </c>
      <c r="G70" s="38">
        <v>962.41666666666674</v>
      </c>
      <c r="H70" s="38">
        <v>1023.8166666666668</v>
      </c>
      <c r="I70" s="38">
        <v>1042.6333333333334</v>
      </c>
      <c r="J70" s="38">
        <v>1054.5166666666669</v>
      </c>
      <c r="K70" s="31">
        <v>1030.75</v>
      </c>
      <c r="L70" s="31">
        <v>1000.05</v>
      </c>
      <c r="M70" s="31">
        <v>0.41652</v>
      </c>
      <c r="N70" s="1"/>
      <c r="O70" s="1"/>
    </row>
    <row r="71" spans="1:15" ht="12.75" customHeight="1">
      <c r="A71" s="33">
        <v>61</v>
      </c>
      <c r="B71" s="58" t="s">
        <v>347</v>
      </c>
      <c r="C71" s="31">
        <v>31.9</v>
      </c>
      <c r="D71" s="38">
        <v>31.616666666666671</v>
      </c>
      <c r="E71" s="38">
        <v>30.483333333333341</v>
      </c>
      <c r="F71" s="38">
        <v>29.06666666666667</v>
      </c>
      <c r="G71" s="38">
        <v>27.933333333333341</v>
      </c>
      <c r="H71" s="38">
        <v>33.033333333333346</v>
      </c>
      <c r="I71" s="38">
        <v>34.166666666666671</v>
      </c>
      <c r="J71" s="38">
        <v>35.583333333333343</v>
      </c>
      <c r="K71" s="31">
        <v>32.75</v>
      </c>
      <c r="L71" s="31">
        <v>30.2</v>
      </c>
      <c r="M71" s="31">
        <v>601.84511999999995</v>
      </c>
      <c r="N71" s="1"/>
      <c r="O71" s="1"/>
    </row>
    <row r="72" spans="1:15" ht="12.75" customHeight="1">
      <c r="A72" s="33">
        <v>62</v>
      </c>
      <c r="B72" s="58" t="s">
        <v>340</v>
      </c>
      <c r="C72" s="31">
        <v>1117.8499999999999</v>
      </c>
      <c r="D72" s="38">
        <v>1118.8</v>
      </c>
      <c r="E72" s="38">
        <v>1104.5999999999999</v>
      </c>
      <c r="F72" s="38">
        <v>1091.3499999999999</v>
      </c>
      <c r="G72" s="38">
        <v>1077.1499999999999</v>
      </c>
      <c r="H72" s="38">
        <v>1132.05</v>
      </c>
      <c r="I72" s="38">
        <v>1146.2500000000002</v>
      </c>
      <c r="J72" s="38">
        <v>1159.5</v>
      </c>
      <c r="K72" s="31">
        <v>1133</v>
      </c>
      <c r="L72" s="31">
        <v>1105.55</v>
      </c>
      <c r="M72" s="31">
        <v>4.8143000000000002</v>
      </c>
      <c r="N72" s="1"/>
      <c r="O72" s="1"/>
    </row>
    <row r="73" spans="1:15" ht="12.75" customHeight="1">
      <c r="A73" s="33">
        <v>63</v>
      </c>
      <c r="B73" s="58" t="s">
        <v>76</v>
      </c>
      <c r="C73" s="31">
        <v>123.75</v>
      </c>
      <c r="D73" s="38">
        <v>124.14999999999999</v>
      </c>
      <c r="E73" s="38">
        <v>122.29999999999998</v>
      </c>
      <c r="F73" s="38">
        <v>120.85</v>
      </c>
      <c r="G73" s="38">
        <v>118.99999999999999</v>
      </c>
      <c r="H73" s="38">
        <v>125.59999999999998</v>
      </c>
      <c r="I73" s="38">
        <v>127.44999999999997</v>
      </c>
      <c r="J73" s="38">
        <v>128.89999999999998</v>
      </c>
      <c r="K73" s="31">
        <v>126</v>
      </c>
      <c r="L73" s="31">
        <v>122.7</v>
      </c>
      <c r="M73" s="31">
        <v>154.92508000000001</v>
      </c>
      <c r="N73" s="1"/>
      <c r="O73" s="1"/>
    </row>
    <row r="74" spans="1:15" ht="12.75" customHeight="1">
      <c r="A74" s="33">
        <v>64</v>
      </c>
      <c r="B74" s="58" t="s">
        <v>335</v>
      </c>
      <c r="C74" s="31">
        <v>1595.2</v>
      </c>
      <c r="D74" s="38">
        <v>1605.0333333333335</v>
      </c>
      <c r="E74" s="38">
        <v>1573.2166666666672</v>
      </c>
      <c r="F74" s="38">
        <v>1551.2333333333336</v>
      </c>
      <c r="G74" s="38">
        <v>1519.4166666666672</v>
      </c>
      <c r="H74" s="38">
        <v>1627.0166666666671</v>
      </c>
      <c r="I74" s="38">
        <v>1658.8333333333333</v>
      </c>
      <c r="J74" s="38">
        <v>1680.8166666666671</v>
      </c>
      <c r="K74" s="31">
        <v>1636.85</v>
      </c>
      <c r="L74" s="31">
        <v>1583.05</v>
      </c>
      <c r="M74" s="31">
        <v>1.2941400000000001</v>
      </c>
      <c r="N74" s="1"/>
      <c r="O74" s="1"/>
    </row>
    <row r="75" spans="1:15" ht="12.75" customHeight="1">
      <c r="A75" s="33">
        <v>65</v>
      </c>
      <c r="B75" s="58" t="s">
        <v>77</v>
      </c>
      <c r="C75" s="31">
        <v>675</v>
      </c>
      <c r="D75" s="38">
        <v>675.48333333333335</v>
      </c>
      <c r="E75" s="38">
        <v>668.51666666666665</v>
      </c>
      <c r="F75" s="38">
        <v>662.0333333333333</v>
      </c>
      <c r="G75" s="38">
        <v>655.06666666666661</v>
      </c>
      <c r="H75" s="38">
        <v>681.9666666666667</v>
      </c>
      <c r="I75" s="38">
        <v>688.93333333333339</v>
      </c>
      <c r="J75" s="38">
        <v>695.41666666666674</v>
      </c>
      <c r="K75" s="31">
        <v>682.45</v>
      </c>
      <c r="L75" s="31">
        <v>669</v>
      </c>
      <c r="M75" s="31">
        <v>4.7550999999999997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840.6</v>
      </c>
      <c r="D76" s="38">
        <v>838.86666666666679</v>
      </c>
      <c r="E76" s="38">
        <v>833.78333333333353</v>
      </c>
      <c r="F76" s="38">
        <v>826.9666666666667</v>
      </c>
      <c r="G76" s="38">
        <v>821.88333333333344</v>
      </c>
      <c r="H76" s="38">
        <v>845.68333333333362</v>
      </c>
      <c r="I76" s="38">
        <v>850.76666666666688</v>
      </c>
      <c r="J76" s="38">
        <v>857.58333333333371</v>
      </c>
      <c r="K76" s="31">
        <v>843.95</v>
      </c>
      <c r="L76" s="31">
        <v>832.05</v>
      </c>
      <c r="M76" s="31">
        <v>7.0092100000000004</v>
      </c>
      <c r="N76" s="1"/>
      <c r="O76" s="1"/>
    </row>
    <row r="77" spans="1:15" ht="12.75" customHeight="1">
      <c r="A77" s="33">
        <v>67</v>
      </c>
      <c r="B77" s="58" t="s">
        <v>80</v>
      </c>
      <c r="C77" s="31">
        <v>879.15</v>
      </c>
      <c r="D77" s="38">
        <v>879.30000000000007</v>
      </c>
      <c r="E77" s="38">
        <v>874.45000000000016</v>
      </c>
      <c r="F77" s="38">
        <v>869.75000000000011</v>
      </c>
      <c r="G77" s="38">
        <v>864.9000000000002</v>
      </c>
      <c r="H77" s="38">
        <v>884.00000000000011</v>
      </c>
      <c r="I77" s="38">
        <v>888.85</v>
      </c>
      <c r="J77" s="38">
        <v>893.55000000000007</v>
      </c>
      <c r="K77" s="31">
        <v>884.15</v>
      </c>
      <c r="L77" s="31">
        <v>874.6</v>
      </c>
      <c r="M77" s="31">
        <v>33.331670000000003</v>
      </c>
      <c r="N77" s="1"/>
      <c r="O77" s="1"/>
    </row>
    <row r="78" spans="1:15" ht="12.75" customHeight="1">
      <c r="A78" s="33">
        <v>68</v>
      </c>
      <c r="B78" s="58" t="s">
        <v>81</v>
      </c>
      <c r="C78" s="31">
        <v>88.3</v>
      </c>
      <c r="D78" s="38">
        <v>88.183333333333323</v>
      </c>
      <c r="E78" s="38">
        <v>87.21666666666664</v>
      </c>
      <c r="F78" s="38">
        <v>86.133333333333312</v>
      </c>
      <c r="G78" s="38">
        <v>85.166666666666629</v>
      </c>
      <c r="H78" s="38">
        <v>89.266666666666652</v>
      </c>
      <c r="I78" s="38">
        <v>90.23333333333332</v>
      </c>
      <c r="J78" s="38">
        <v>91.316666666666663</v>
      </c>
      <c r="K78" s="31">
        <v>89.15</v>
      </c>
      <c r="L78" s="31">
        <v>87.1</v>
      </c>
      <c r="M78" s="31">
        <v>196.84272999999999</v>
      </c>
      <c r="N78" s="1"/>
      <c r="O78" s="1"/>
    </row>
    <row r="79" spans="1:15" ht="12.75" customHeight="1">
      <c r="A79" s="33">
        <v>69</v>
      </c>
      <c r="B79" s="58" t="s">
        <v>888</v>
      </c>
      <c r="C79" s="31">
        <v>408.9</v>
      </c>
      <c r="D79" s="38">
        <v>412.63333333333338</v>
      </c>
      <c r="E79" s="38">
        <v>404.36666666666679</v>
      </c>
      <c r="F79" s="38">
        <v>399.83333333333343</v>
      </c>
      <c r="G79" s="38">
        <v>391.56666666666683</v>
      </c>
      <c r="H79" s="38">
        <v>417.16666666666674</v>
      </c>
      <c r="I79" s="38">
        <v>425.43333333333328</v>
      </c>
      <c r="J79" s="38">
        <v>429.9666666666667</v>
      </c>
      <c r="K79" s="31">
        <v>420.9</v>
      </c>
      <c r="L79" s="31">
        <v>408.1</v>
      </c>
      <c r="M79" s="31">
        <v>2.6712699999999998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263.5</v>
      </c>
      <c r="D80" s="38">
        <v>265.45</v>
      </c>
      <c r="E80" s="38">
        <v>260.64999999999998</v>
      </c>
      <c r="F80" s="38">
        <v>257.8</v>
      </c>
      <c r="G80" s="38">
        <v>253</v>
      </c>
      <c r="H80" s="38">
        <v>268.29999999999995</v>
      </c>
      <c r="I80" s="38">
        <v>273.10000000000002</v>
      </c>
      <c r="J80" s="38">
        <v>275.94999999999993</v>
      </c>
      <c r="K80" s="31">
        <v>270.25</v>
      </c>
      <c r="L80" s="31">
        <v>262.60000000000002</v>
      </c>
      <c r="M80" s="31">
        <v>51.769289999999998</v>
      </c>
      <c r="N80" s="1"/>
      <c r="O80" s="1"/>
    </row>
    <row r="81" spans="1:15" ht="12.75" customHeight="1">
      <c r="A81" s="33">
        <v>71</v>
      </c>
      <c r="B81" s="58" t="s">
        <v>341</v>
      </c>
      <c r="C81" s="31">
        <v>1237.3499999999999</v>
      </c>
      <c r="D81" s="38">
        <v>1239.05</v>
      </c>
      <c r="E81" s="38">
        <v>1219.3</v>
      </c>
      <c r="F81" s="38">
        <v>1201.25</v>
      </c>
      <c r="G81" s="38">
        <v>1181.5</v>
      </c>
      <c r="H81" s="38">
        <v>1257.0999999999999</v>
      </c>
      <c r="I81" s="38">
        <v>1276.8499999999999</v>
      </c>
      <c r="J81" s="38">
        <v>1294.8999999999999</v>
      </c>
      <c r="K81" s="31">
        <v>1258.8</v>
      </c>
      <c r="L81" s="31">
        <v>1221</v>
      </c>
      <c r="M81" s="31">
        <v>1.23041</v>
      </c>
      <c r="N81" s="1"/>
      <c r="O81" s="1"/>
    </row>
    <row r="82" spans="1:15" ht="12.75" customHeight="1">
      <c r="A82" s="33">
        <v>72</v>
      </c>
      <c r="B82" s="58" t="s">
        <v>889</v>
      </c>
      <c r="C82" s="31">
        <v>211.8</v>
      </c>
      <c r="D82" s="38">
        <v>214.23333333333335</v>
      </c>
      <c r="E82" s="38">
        <v>207.76666666666671</v>
      </c>
      <c r="F82" s="38">
        <v>203.73333333333335</v>
      </c>
      <c r="G82" s="38">
        <v>197.26666666666671</v>
      </c>
      <c r="H82" s="38">
        <v>218.26666666666671</v>
      </c>
      <c r="I82" s="38">
        <v>224.73333333333335</v>
      </c>
      <c r="J82" s="38">
        <v>228.76666666666671</v>
      </c>
      <c r="K82" s="31">
        <v>220.7</v>
      </c>
      <c r="L82" s="31">
        <v>210.2</v>
      </c>
      <c r="M82" s="31">
        <v>100.09699000000001</v>
      </c>
      <c r="N82" s="1"/>
      <c r="O82" s="1"/>
    </row>
    <row r="83" spans="1:15" ht="12.75" customHeight="1">
      <c r="A83" s="33">
        <v>73</v>
      </c>
      <c r="B83" s="58" t="s">
        <v>342</v>
      </c>
      <c r="C83" s="31">
        <v>7264.7</v>
      </c>
      <c r="D83" s="38">
        <v>7246.9666666666672</v>
      </c>
      <c r="E83" s="38">
        <v>7212.9333333333343</v>
      </c>
      <c r="F83" s="38">
        <v>7161.166666666667</v>
      </c>
      <c r="G83" s="38">
        <v>7127.1333333333341</v>
      </c>
      <c r="H83" s="38">
        <v>7298.7333333333345</v>
      </c>
      <c r="I83" s="38">
        <v>7332.7666666666673</v>
      </c>
      <c r="J83" s="38">
        <v>7384.5333333333347</v>
      </c>
      <c r="K83" s="31">
        <v>7281</v>
      </c>
      <c r="L83" s="31">
        <v>7195.2</v>
      </c>
      <c r="M83" s="31">
        <v>0.12887999999999999</v>
      </c>
      <c r="N83" s="1"/>
      <c r="O83" s="1"/>
    </row>
    <row r="84" spans="1:15" ht="12.75" customHeight="1">
      <c r="A84" s="33">
        <v>74</v>
      </c>
      <c r="B84" s="58" t="s">
        <v>343</v>
      </c>
      <c r="C84" s="31">
        <v>767.35</v>
      </c>
      <c r="D84" s="38">
        <v>771.44999999999993</v>
      </c>
      <c r="E84" s="38">
        <v>760.89999999999986</v>
      </c>
      <c r="F84" s="38">
        <v>754.44999999999993</v>
      </c>
      <c r="G84" s="38">
        <v>743.89999999999986</v>
      </c>
      <c r="H84" s="38">
        <v>777.89999999999986</v>
      </c>
      <c r="I84" s="38">
        <v>788.44999999999982</v>
      </c>
      <c r="J84" s="38">
        <v>794.89999999999986</v>
      </c>
      <c r="K84" s="31">
        <v>782</v>
      </c>
      <c r="L84" s="31">
        <v>765</v>
      </c>
      <c r="M84" s="31">
        <v>1.0666899999999999</v>
      </c>
      <c r="N84" s="1"/>
      <c r="O84" s="1"/>
    </row>
    <row r="85" spans="1:15" ht="12.75" customHeight="1">
      <c r="A85" s="33">
        <v>75</v>
      </c>
      <c r="B85" s="58" t="s">
        <v>345</v>
      </c>
      <c r="C85" s="31">
        <v>503.6</v>
      </c>
      <c r="D85" s="38">
        <v>506.55</v>
      </c>
      <c r="E85" s="38">
        <v>497.35</v>
      </c>
      <c r="F85" s="38">
        <v>491.1</v>
      </c>
      <c r="G85" s="38">
        <v>481.90000000000003</v>
      </c>
      <c r="H85" s="38">
        <v>512.79999999999995</v>
      </c>
      <c r="I85" s="38">
        <v>522</v>
      </c>
      <c r="J85" s="38">
        <v>528.25</v>
      </c>
      <c r="K85" s="31">
        <v>515.75</v>
      </c>
      <c r="L85" s="31">
        <v>500.3</v>
      </c>
      <c r="M85" s="31">
        <v>3.4622199999999999</v>
      </c>
      <c r="N85" s="1"/>
      <c r="O85" s="1"/>
    </row>
    <row r="86" spans="1:15" ht="12.75" customHeight="1">
      <c r="A86" s="33">
        <v>76</v>
      </c>
      <c r="B86" s="58" t="s">
        <v>83</v>
      </c>
      <c r="C86" s="31">
        <v>19016.05</v>
      </c>
      <c r="D86" s="38">
        <v>19056.683333333334</v>
      </c>
      <c r="E86" s="38">
        <v>18862.366666666669</v>
      </c>
      <c r="F86" s="38">
        <v>18708.683333333334</v>
      </c>
      <c r="G86" s="38">
        <v>18514.366666666669</v>
      </c>
      <c r="H86" s="38">
        <v>19210.366666666669</v>
      </c>
      <c r="I86" s="38">
        <v>19404.683333333334</v>
      </c>
      <c r="J86" s="38">
        <v>19558.366666666669</v>
      </c>
      <c r="K86" s="31">
        <v>19251</v>
      </c>
      <c r="L86" s="31">
        <v>18903</v>
      </c>
      <c r="M86" s="31">
        <v>0.16375999999999999</v>
      </c>
      <c r="N86" s="1"/>
      <c r="O86" s="1"/>
    </row>
    <row r="87" spans="1:15" ht="12.75" customHeight="1">
      <c r="A87" s="33">
        <v>77</v>
      </c>
      <c r="B87" s="58" t="s">
        <v>85</v>
      </c>
      <c r="C87" s="31">
        <v>375.3</v>
      </c>
      <c r="D87" s="38">
        <v>372.88333333333338</v>
      </c>
      <c r="E87" s="38">
        <v>365.81666666666678</v>
      </c>
      <c r="F87" s="38">
        <v>356.33333333333337</v>
      </c>
      <c r="G87" s="38">
        <v>349.26666666666677</v>
      </c>
      <c r="H87" s="38">
        <v>382.36666666666679</v>
      </c>
      <c r="I87" s="38">
        <v>389.43333333333339</v>
      </c>
      <c r="J87" s="38">
        <v>398.9166666666668</v>
      </c>
      <c r="K87" s="31">
        <v>379.95</v>
      </c>
      <c r="L87" s="31">
        <v>363.4</v>
      </c>
      <c r="M87" s="31">
        <v>62.149810000000002</v>
      </c>
      <c r="N87" s="1"/>
      <c r="O87" s="1"/>
    </row>
    <row r="88" spans="1:15" ht="12.75" customHeight="1">
      <c r="A88" s="33">
        <v>78</v>
      </c>
      <c r="B88" s="58" t="s">
        <v>346</v>
      </c>
      <c r="C88" s="31">
        <v>562.4</v>
      </c>
      <c r="D88" s="38">
        <v>566.66666666666663</v>
      </c>
      <c r="E88" s="38">
        <v>551.98333333333323</v>
      </c>
      <c r="F88" s="38">
        <v>541.56666666666661</v>
      </c>
      <c r="G88" s="38">
        <v>526.88333333333321</v>
      </c>
      <c r="H88" s="38">
        <v>577.08333333333326</v>
      </c>
      <c r="I88" s="38">
        <v>591.76666666666665</v>
      </c>
      <c r="J88" s="38">
        <v>602.18333333333328</v>
      </c>
      <c r="K88" s="31">
        <v>581.35</v>
      </c>
      <c r="L88" s="31">
        <v>556.25</v>
      </c>
      <c r="M88" s="31">
        <v>1.3100700000000001</v>
      </c>
      <c r="N88" s="1"/>
      <c r="O88" s="1"/>
    </row>
    <row r="89" spans="1:15" ht="12.75" customHeight="1">
      <c r="A89" s="33">
        <v>79</v>
      </c>
      <c r="B89" s="58" t="s">
        <v>86</v>
      </c>
      <c r="C89" s="31">
        <v>5008.3</v>
      </c>
      <c r="D89" s="38">
        <v>5015.666666666667</v>
      </c>
      <c r="E89" s="38">
        <v>4982.7333333333336</v>
      </c>
      <c r="F89" s="38">
        <v>4957.166666666667</v>
      </c>
      <c r="G89" s="38">
        <v>4924.2333333333336</v>
      </c>
      <c r="H89" s="38">
        <v>5041.2333333333336</v>
      </c>
      <c r="I89" s="38">
        <v>5074.1666666666661</v>
      </c>
      <c r="J89" s="38">
        <v>5099.7333333333336</v>
      </c>
      <c r="K89" s="31">
        <v>5048.6000000000004</v>
      </c>
      <c r="L89" s="31">
        <v>4990.1000000000004</v>
      </c>
      <c r="M89" s="31">
        <v>1.3910499999999999</v>
      </c>
      <c r="N89" s="1"/>
      <c r="O89" s="1"/>
    </row>
    <row r="90" spans="1:15" ht="12.75" customHeight="1">
      <c r="A90" s="33">
        <v>80</v>
      </c>
      <c r="B90" s="58" t="s">
        <v>336</v>
      </c>
      <c r="C90" s="31">
        <v>669.4</v>
      </c>
      <c r="D90" s="38">
        <v>652.05000000000007</v>
      </c>
      <c r="E90" s="38">
        <v>629.10000000000014</v>
      </c>
      <c r="F90" s="38">
        <v>588.80000000000007</v>
      </c>
      <c r="G90" s="38">
        <v>565.85000000000014</v>
      </c>
      <c r="H90" s="38">
        <v>692.35000000000014</v>
      </c>
      <c r="I90" s="38">
        <v>715.30000000000018</v>
      </c>
      <c r="J90" s="38">
        <v>755.60000000000014</v>
      </c>
      <c r="K90" s="31">
        <v>675</v>
      </c>
      <c r="L90" s="31">
        <v>611.75</v>
      </c>
      <c r="M90" s="31">
        <v>101.547</v>
      </c>
      <c r="N90" s="1"/>
      <c r="O90" s="1"/>
    </row>
    <row r="91" spans="1:15" ht="12.75" customHeight="1">
      <c r="A91" s="33">
        <v>81</v>
      </c>
      <c r="B91" s="58" t="s">
        <v>88</v>
      </c>
      <c r="C91" s="31">
        <v>354.25</v>
      </c>
      <c r="D91" s="38">
        <v>357.26666666666665</v>
      </c>
      <c r="E91" s="38">
        <v>350.48333333333329</v>
      </c>
      <c r="F91" s="38">
        <v>346.71666666666664</v>
      </c>
      <c r="G91" s="38">
        <v>339.93333333333328</v>
      </c>
      <c r="H91" s="38">
        <v>361.0333333333333</v>
      </c>
      <c r="I91" s="38">
        <v>367.81666666666661</v>
      </c>
      <c r="J91" s="38">
        <v>371.58333333333331</v>
      </c>
      <c r="K91" s="31">
        <v>364.05</v>
      </c>
      <c r="L91" s="31">
        <v>353.5</v>
      </c>
      <c r="M91" s="31">
        <v>17.348030000000001</v>
      </c>
      <c r="N91" s="1"/>
      <c r="O91" s="1"/>
    </row>
    <row r="92" spans="1:15" ht="12.75" customHeight="1">
      <c r="A92" s="33">
        <v>82</v>
      </c>
      <c r="B92" s="58" t="s">
        <v>354</v>
      </c>
      <c r="C92" s="31">
        <v>310.7</v>
      </c>
      <c r="D92" s="38">
        <v>312.06666666666666</v>
      </c>
      <c r="E92" s="38">
        <v>308.63333333333333</v>
      </c>
      <c r="F92" s="38">
        <v>306.56666666666666</v>
      </c>
      <c r="G92" s="38">
        <v>303.13333333333333</v>
      </c>
      <c r="H92" s="38">
        <v>314.13333333333333</v>
      </c>
      <c r="I92" s="38">
        <v>317.56666666666661</v>
      </c>
      <c r="J92" s="38">
        <v>319.63333333333333</v>
      </c>
      <c r="K92" s="31">
        <v>315.5</v>
      </c>
      <c r="L92" s="31">
        <v>310</v>
      </c>
      <c r="M92" s="31">
        <v>6.1176000000000004</v>
      </c>
      <c r="N92" s="1"/>
      <c r="O92" s="1"/>
    </row>
    <row r="93" spans="1:15" ht="12.75" customHeight="1">
      <c r="A93" s="33">
        <v>83</v>
      </c>
      <c r="B93" s="58" t="s">
        <v>368</v>
      </c>
      <c r="C93" s="31">
        <v>2292.5500000000002</v>
      </c>
      <c r="D93" s="38">
        <v>2282.5499999999997</v>
      </c>
      <c r="E93" s="38">
        <v>2235.0999999999995</v>
      </c>
      <c r="F93" s="38">
        <v>2177.6499999999996</v>
      </c>
      <c r="G93" s="38">
        <v>2130.1999999999994</v>
      </c>
      <c r="H93" s="38">
        <v>2339.9999999999995</v>
      </c>
      <c r="I93" s="38">
        <v>2387.4499999999994</v>
      </c>
      <c r="J93" s="38">
        <v>2444.8999999999996</v>
      </c>
      <c r="K93" s="31">
        <v>2330</v>
      </c>
      <c r="L93" s="31">
        <v>2225.1</v>
      </c>
      <c r="M93" s="31">
        <v>5.2177600000000002</v>
      </c>
      <c r="N93" s="1"/>
      <c r="O93" s="1"/>
    </row>
    <row r="94" spans="1:15" ht="12.75" customHeight="1">
      <c r="A94" s="33">
        <v>84</v>
      </c>
      <c r="B94" s="58" t="s">
        <v>89</v>
      </c>
      <c r="C94" s="31">
        <v>318.5</v>
      </c>
      <c r="D94" s="38">
        <v>313.98333333333335</v>
      </c>
      <c r="E94" s="38">
        <v>307.06666666666672</v>
      </c>
      <c r="F94" s="38">
        <v>295.63333333333338</v>
      </c>
      <c r="G94" s="38">
        <v>288.71666666666675</v>
      </c>
      <c r="H94" s="38">
        <v>325.41666666666669</v>
      </c>
      <c r="I94" s="38">
        <v>332.33333333333331</v>
      </c>
      <c r="J94" s="38">
        <v>343.76666666666665</v>
      </c>
      <c r="K94" s="31">
        <v>320.89999999999998</v>
      </c>
      <c r="L94" s="31">
        <v>302.55</v>
      </c>
      <c r="M94" s="31">
        <v>184.97978000000001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778.45</v>
      </c>
      <c r="D95" s="38">
        <v>782.5</v>
      </c>
      <c r="E95" s="38">
        <v>771.6</v>
      </c>
      <c r="F95" s="38">
        <v>764.75</v>
      </c>
      <c r="G95" s="38">
        <v>753.85</v>
      </c>
      <c r="H95" s="38">
        <v>789.35</v>
      </c>
      <c r="I95" s="38">
        <v>800.25000000000011</v>
      </c>
      <c r="J95" s="38">
        <v>807.1</v>
      </c>
      <c r="K95" s="31">
        <v>793.4</v>
      </c>
      <c r="L95" s="31">
        <v>775.65</v>
      </c>
      <c r="M95" s="31">
        <v>4.8904800000000002</v>
      </c>
      <c r="N95" s="1"/>
      <c r="O95" s="1"/>
    </row>
    <row r="96" spans="1:15" ht="12.75" customHeight="1">
      <c r="A96" s="33">
        <v>86</v>
      </c>
      <c r="B96" s="58" t="s">
        <v>356</v>
      </c>
      <c r="C96" s="31">
        <v>1203.3499999999999</v>
      </c>
      <c r="D96" s="38">
        <v>1209.4333333333334</v>
      </c>
      <c r="E96" s="38">
        <v>1193.9166666666667</v>
      </c>
      <c r="F96" s="38">
        <v>1184.4833333333333</v>
      </c>
      <c r="G96" s="38">
        <v>1168.9666666666667</v>
      </c>
      <c r="H96" s="38">
        <v>1218.8666666666668</v>
      </c>
      <c r="I96" s="38">
        <v>1234.3833333333332</v>
      </c>
      <c r="J96" s="38">
        <v>1243.8166666666668</v>
      </c>
      <c r="K96" s="31">
        <v>1224.95</v>
      </c>
      <c r="L96" s="31">
        <v>1200</v>
      </c>
      <c r="M96" s="31">
        <v>1.4191199999999999</v>
      </c>
      <c r="N96" s="1"/>
      <c r="O96" s="1"/>
    </row>
    <row r="97" spans="1:15" ht="12.75" customHeight="1">
      <c r="A97" s="33">
        <v>87</v>
      </c>
      <c r="B97" s="58" t="s">
        <v>357</v>
      </c>
      <c r="C97" s="31">
        <v>122.5</v>
      </c>
      <c r="D97" s="38">
        <v>122.40000000000002</v>
      </c>
      <c r="E97" s="38">
        <v>121.25000000000004</v>
      </c>
      <c r="F97" s="38">
        <v>120.00000000000003</v>
      </c>
      <c r="G97" s="38">
        <v>118.85000000000005</v>
      </c>
      <c r="H97" s="38">
        <v>123.65000000000003</v>
      </c>
      <c r="I97" s="38">
        <v>124.80000000000001</v>
      </c>
      <c r="J97" s="38">
        <v>126.05000000000003</v>
      </c>
      <c r="K97" s="31">
        <v>123.55</v>
      </c>
      <c r="L97" s="31">
        <v>121.15</v>
      </c>
      <c r="M97" s="31">
        <v>7.8244400000000001</v>
      </c>
      <c r="N97" s="1"/>
      <c r="O97" s="1"/>
    </row>
    <row r="98" spans="1:15" ht="12.75" customHeight="1">
      <c r="A98" s="33">
        <v>88</v>
      </c>
      <c r="B98" s="58" t="s">
        <v>349</v>
      </c>
      <c r="C98" s="31">
        <v>665.9</v>
      </c>
      <c r="D98" s="38">
        <v>663.13333333333333</v>
      </c>
      <c r="E98" s="38">
        <v>658.26666666666665</v>
      </c>
      <c r="F98" s="38">
        <v>650.63333333333333</v>
      </c>
      <c r="G98" s="38">
        <v>645.76666666666665</v>
      </c>
      <c r="H98" s="38">
        <v>670.76666666666665</v>
      </c>
      <c r="I98" s="38">
        <v>675.63333333333321</v>
      </c>
      <c r="J98" s="38">
        <v>683.26666666666665</v>
      </c>
      <c r="K98" s="31">
        <v>668</v>
      </c>
      <c r="L98" s="31">
        <v>655.5</v>
      </c>
      <c r="M98" s="31">
        <v>1.1356900000000001</v>
      </c>
      <c r="N98" s="1"/>
      <c r="O98" s="1"/>
    </row>
    <row r="99" spans="1:15" ht="12.75" customHeight="1">
      <c r="A99" s="33">
        <v>89</v>
      </c>
      <c r="B99" s="58" t="s">
        <v>360</v>
      </c>
      <c r="C99" s="31">
        <v>1151.95</v>
      </c>
      <c r="D99" s="38">
        <v>1142.7</v>
      </c>
      <c r="E99" s="38">
        <v>1125.4000000000001</v>
      </c>
      <c r="F99" s="38">
        <v>1098.8500000000001</v>
      </c>
      <c r="G99" s="38">
        <v>1081.5500000000002</v>
      </c>
      <c r="H99" s="38">
        <v>1169.25</v>
      </c>
      <c r="I99" s="38">
        <v>1186.5499999999997</v>
      </c>
      <c r="J99" s="38">
        <v>1213.0999999999999</v>
      </c>
      <c r="K99" s="31">
        <v>1160</v>
      </c>
      <c r="L99" s="31">
        <v>1116.1500000000001</v>
      </c>
      <c r="M99" s="31">
        <v>18.407119999999999</v>
      </c>
      <c r="N99" s="1"/>
      <c r="O99" s="1"/>
    </row>
    <row r="100" spans="1:15" ht="12.75" customHeight="1">
      <c r="A100" s="33">
        <v>90</v>
      </c>
      <c r="B100" s="58" t="s">
        <v>358</v>
      </c>
      <c r="C100" s="31">
        <v>2072.0500000000002</v>
      </c>
      <c r="D100" s="38">
        <v>2082.35</v>
      </c>
      <c r="E100" s="38">
        <v>2054.6999999999998</v>
      </c>
      <c r="F100" s="38">
        <v>2037.35</v>
      </c>
      <c r="G100" s="38">
        <v>2009.6999999999998</v>
      </c>
      <c r="H100" s="38">
        <v>2099.6999999999998</v>
      </c>
      <c r="I100" s="38">
        <v>2127.3500000000004</v>
      </c>
      <c r="J100" s="38">
        <v>2144.6999999999998</v>
      </c>
      <c r="K100" s="31">
        <v>2110</v>
      </c>
      <c r="L100" s="31">
        <v>2065</v>
      </c>
      <c r="M100" s="31">
        <v>0.88219000000000003</v>
      </c>
      <c r="N100" s="1"/>
      <c r="O100" s="1"/>
    </row>
    <row r="101" spans="1:15" ht="12.75" customHeight="1">
      <c r="A101" s="33">
        <v>91</v>
      </c>
      <c r="B101" s="58" t="s">
        <v>359</v>
      </c>
      <c r="C101" s="31">
        <v>29.9</v>
      </c>
      <c r="D101" s="38">
        <v>29.683333333333334</v>
      </c>
      <c r="E101" s="38">
        <v>29.366666666666667</v>
      </c>
      <c r="F101" s="38">
        <v>28.833333333333332</v>
      </c>
      <c r="G101" s="38">
        <v>28.516666666666666</v>
      </c>
      <c r="H101" s="38">
        <v>30.216666666666669</v>
      </c>
      <c r="I101" s="38">
        <v>30.533333333333339</v>
      </c>
      <c r="J101" s="38">
        <v>31.06666666666667</v>
      </c>
      <c r="K101" s="31">
        <v>30</v>
      </c>
      <c r="L101" s="31">
        <v>29.15</v>
      </c>
      <c r="M101" s="31">
        <v>227.37251000000001</v>
      </c>
      <c r="N101" s="1"/>
      <c r="O101" s="1"/>
    </row>
    <row r="102" spans="1:15" ht="12.75" customHeight="1">
      <c r="A102" s="33">
        <v>92</v>
      </c>
      <c r="B102" s="58" t="s">
        <v>361</v>
      </c>
      <c r="C102" s="31">
        <v>667.65</v>
      </c>
      <c r="D102" s="38">
        <v>666.93333333333339</v>
      </c>
      <c r="E102" s="38">
        <v>659.86666666666679</v>
      </c>
      <c r="F102" s="38">
        <v>652.08333333333337</v>
      </c>
      <c r="G102" s="38">
        <v>645.01666666666677</v>
      </c>
      <c r="H102" s="38">
        <v>674.71666666666681</v>
      </c>
      <c r="I102" s="38">
        <v>681.78333333333342</v>
      </c>
      <c r="J102" s="38">
        <v>689.56666666666683</v>
      </c>
      <c r="K102" s="31">
        <v>674</v>
      </c>
      <c r="L102" s="31">
        <v>659.15</v>
      </c>
      <c r="M102" s="31">
        <v>2.6055899999999999</v>
      </c>
      <c r="N102" s="1"/>
      <c r="O102" s="1"/>
    </row>
    <row r="103" spans="1:15" ht="12.75" customHeight="1">
      <c r="A103" s="33">
        <v>93</v>
      </c>
      <c r="B103" s="58" t="s">
        <v>362</v>
      </c>
      <c r="C103" s="31">
        <v>866.15</v>
      </c>
      <c r="D103" s="38">
        <v>861.01666666666677</v>
      </c>
      <c r="E103" s="38">
        <v>847.13333333333355</v>
      </c>
      <c r="F103" s="38">
        <v>828.11666666666679</v>
      </c>
      <c r="G103" s="38">
        <v>814.23333333333358</v>
      </c>
      <c r="H103" s="38">
        <v>880.03333333333353</v>
      </c>
      <c r="I103" s="38">
        <v>893.91666666666674</v>
      </c>
      <c r="J103" s="38">
        <v>912.93333333333351</v>
      </c>
      <c r="K103" s="31">
        <v>874.9</v>
      </c>
      <c r="L103" s="31">
        <v>842</v>
      </c>
      <c r="M103" s="31">
        <v>4.2731700000000004</v>
      </c>
      <c r="N103" s="1"/>
      <c r="O103" s="1"/>
    </row>
    <row r="104" spans="1:15" ht="12.75" customHeight="1">
      <c r="A104" s="33">
        <v>94</v>
      </c>
      <c r="B104" s="58" t="s">
        <v>363</v>
      </c>
      <c r="C104" s="31">
        <v>7639.15</v>
      </c>
      <c r="D104" s="38">
        <v>7676.4000000000005</v>
      </c>
      <c r="E104" s="38">
        <v>7572.8000000000011</v>
      </c>
      <c r="F104" s="38">
        <v>7506.4500000000007</v>
      </c>
      <c r="G104" s="38">
        <v>7402.8500000000013</v>
      </c>
      <c r="H104" s="38">
        <v>7742.7500000000009</v>
      </c>
      <c r="I104" s="38">
        <v>7846.3500000000013</v>
      </c>
      <c r="J104" s="38">
        <v>7912.7000000000007</v>
      </c>
      <c r="K104" s="31">
        <v>7780</v>
      </c>
      <c r="L104" s="31">
        <v>7610.05</v>
      </c>
      <c r="M104" s="31">
        <v>0.12595999999999999</v>
      </c>
      <c r="N104" s="1"/>
      <c r="O104" s="1"/>
    </row>
    <row r="105" spans="1:15" ht="12.75" customHeight="1">
      <c r="A105" s="33">
        <v>95</v>
      </c>
      <c r="B105" s="58" t="s">
        <v>350</v>
      </c>
      <c r="C105" s="31">
        <v>72.5</v>
      </c>
      <c r="D105" s="38">
        <v>72.466666666666669</v>
      </c>
      <c r="E105" s="38">
        <v>72.033333333333331</v>
      </c>
      <c r="F105" s="38">
        <v>71.566666666666663</v>
      </c>
      <c r="G105" s="38">
        <v>71.133333333333326</v>
      </c>
      <c r="H105" s="38">
        <v>72.933333333333337</v>
      </c>
      <c r="I105" s="38">
        <v>73.366666666666674</v>
      </c>
      <c r="J105" s="38">
        <v>73.833333333333343</v>
      </c>
      <c r="K105" s="31">
        <v>72.900000000000006</v>
      </c>
      <c r="L105" s="31">
        <v>72</v>
      </c>
      <c r="M105" s="31">
        <v>14.14213</v>
      </c>
      <c r="N105" s="1"/>
      <c r="O105" s="1"/>
    </row>
    <row r="106" spans="1:15" ht="12.75" customHeight="1">
      <c r="A106" s="33">
        <v>96</v>
      </c>
      <c r="B106" s="58" t="s">
        <v>355</v>
      </c>
      <c r="C106" s="31">
        <v>756.95</v>
      </c>
      <c r="D106" s="38">
        <v>758.79999999999984</v>
      </c>
      <c r="E106" s="38">
        <v>748.1999999999997</v>
      </c>
      <c r="F106" s="38">
        <v>739.44999999999982</v>
      </c>
      <c r="G106" s="38">
        <v>728.84999999999968</v>
      </c>
      <c r="H106" s="38">
        <v>767.54999999999973</v>
      </c>
      <c r="I106" s="38">
        <v>778.14999999999986</v>
      </c>
      <c r="J106" s="38">
        <v>786.89999999999975</v>
      </c>
      <c r="K106" s="31">
        <v>769.4</v>
      </c>
      <c r="L106" s="31">
        <v>750.05</v>
      </c>
      <c r="M106" s="31">
        <v>1.2572700000000001</v>
      </c>
      <c r="N106" s="1"/>
      <c r="O106" s="1"/>
    </row>
    <row r="107" spans="1:15" ht="12.75" customHeight="1">
      <c r="A107" s="33">
        <v>97</v>
      </c>
      <c r="B107" s="58" t="s">
        <v>351</v>
      </c>
      <c r="C107" s="31">
        <v>378.9</v>
      </c>
      <c r="D107" s="38">
        <v>379.4666666666667</v>
      </c>
      <c r="E107" s="38">
        <v>375.03333333333342</v>
      </c>
      <c r="F107" s="38">
        <v>371.16666666666674</v>
      </c>
      <c r="G107" s="38">
        <v>366.73333333333346</v>
      </c>
      <c r="H107" s="38">
        <v>383.33333333333337</v>
      </c>
      <c r="I107" s="38">
        <v>387.76666666666665</v>
      </c>
      <c r="J107" s="38">
        <v>391.63333333333333</v>
      </c>
      <c r="K107" s="31">
        <v>383.9</v>
      </c>
      <c r="L107" s="31">
        <v>375.6</v>
      </c>
      <c r="M107" s="31">
        <v>8.0249699999999997</v>
      </c>
      <c r="N107" s="1"/>
      <c r="O107" s="1"/>
    </row>
    <row r="108" spans="1:15" ht="12.75" customHeight="1">
      <c r="A108" s="33">
        <v>98</v>
      </c>
      <c r="B108" s="58" t="s">
        <v>364</v>
      </c>
      <c r="C108" s="31">
        <v>441.3</v>
      </c>
      <c r="D108" s="38">
        <v>437.93333333333334</v>
      </c>
      <c r="E108" s="38">
        <v>433.86666666666667</v>
      </c>
      <c r="F108" s="38">
        <v>426.43333333333334</v>
      </c>
      <c r="G108" s="38">
        <v>422.36666666666667</v>
      </c>
      <c r="H108" s="38">
        <v>445.36666666666667</v>
      </c>
      <c r="I108" s="38">
        <v>449.43333333333339</v>
      </c>
      <c r="J108" s="38">
        <v>456.86666666666667</v>
      </c>
      <c r="K108" s="31">
        <v>442</v>
      </c>
      <c r="L108" s="31">
        <v>430.5</v>
      </c>
      <c r="M108" s="31">
        <v>2.7418499999999999</v>
      </c>
      <c r="N108" s="1"/>
      <c r="O108" s="1"/>
    </row>
    <row r="109" spans="1:15" ht="12.75" customHeight="1">
      <c r="A109" s="33">
        <v>99</v>
      </c>
      <c r="B109" s="58" t="s">
        <v>91</v>
      </c>
      <c r="C109" s="31">
        <v>274.10000000000002</v>
      </c>
      <c r="D109" s="38">
        <v>274.28333333333336</v>
      </c>
      <c r="E109" s="38">
        <v>273.06666666666672</v>
      </c>
      <c r="F109" s="38">
        <v>272.03333333333336</v>
      </c>
      <c r="G109" s="38">
        <v>270.81666666666672</v>
      </c>
      <c r="H109" s="38">
        <v>275.31666666666672</v>
      </c>
      <c r="I109" s="38">
        <v>276.5333333333333</v>
      </c>
      <c r="J109" s="38">
        <v>277.56666666666672</v>
      </c>
      <c r="K109" s="31">
        <v>275.5</v>
      </c>
      <c r="L109" s="31">
        <v>273.25</v>
      </c>
      <c r="M109" s="31">
        <v>9.7934400000000004</v>
      </c>
      <c r="N109" s="1"/>
      <c r="O109" s="1"/>
    </row>
    <row r="110" spans="1:15" ht="12.75" customHeight="1">
      <c r="A110" s="33">
        <v>100</v>
      </c>
      <c r="B110" s="58" t="s">
        <v>365</v>
      </c>
      <c r="C110" s="31">
        <v>449.5</v>
      </c>
      <c r="D110" s="38">
        <v>451.90000000000003</v>
      </c>
      <c r="E110" s="38">
        <v>444.30000000000007</v>
      </c>
      <c r="F110" s="38">
        <v>439.1</v>
      </c>
      <c r="G110" s="38">
        <v>431.50000000000006</v>
      </c>
      <c r="H110" s="38">
        <v>457.10000000000008</v>
      </c>
      <c r="I110" s="38">
        <v>464.7000000000001</v>
      </c>
      <c r="J110" s="38">
        <v>469.90000000000009</v>
      </c>
      <c r="K110" s="31">
        <v>459.5</v>
      </c>
      <c r="L110" s="31">
        <v>446.7</v>
      </c>
      <c r="M110" s="31">
        <v>0.83265999999999996</v>
      </c>
      <c r="N110" s="1"/>
      <c r="O110" s="1"/>
    </row>
    <row r="111" spans="1:15" ht="12.75" customHeight="1">
      <c r="A111" s="33">
        <v>101</v>
      </c>
      <c r="B111" s="58" t="s">
        <v>92</v>
      </c>
      <c r="C111" s="31">
        <v>1169.1500000000001</v>
      </c>
      <c r="D111" s="38">
        <v>1163.3833333333334</v>
      </c>
      <c r="E111" s="38">
        <v>1150.7666666666669</v>
      </c>
      <c r="F111" s="38">
        <v>1132.3833333333334</v>
      </c>
      <c r="G111" s="38">
        <v>1119.7666666666669</v>
      </c>
      <c r="H111" s="38">
        <v>1181.7666666666669</v>
      </c>
      <c r="I111" s="38">
        <v>1194.3833333333332</v>
      </c>
      <c r="J111" s="38">
        <v>1212.7666666666669</v>
      </c>
      <c r="K111" s="31">
        <v>1176</v>
      </c>
      <c r="L111" s="31">
        <v>1145</v>
      </c>
      <c r="M111" s="31">
        <v>12.837809999999999</v>
      </c>
      <c r="N111" s="1"/>
      <c r="O111" s="1"/>
    </row>
    <row r="112" spans="1:15" ht="12.75" customHeight="1">
      <c r="A112" s="33">
        <v>102</v>
      </c>
      <c r="B112" s="58" t="s">
        <v>366</v>
      </c>
      <c r="C112" s="31">
        <v>921.9</v>
      </c>
      <c r="D112" s="38">
        <v>911.20000000000016</v>
      </c>
      <c r="E112" s="38">
        <v>897.40000000000032</v>
      </c>
      <c r="F112" s="38">
        <v>872.9000000000002</v>
      </c>
      <c r="G112" s="38">
        <v>859.10000000000036</v>
      </c>
      <c r="H112" s="38">
        <v>935.70000000000027</v>
      </c>
      <c r="I112" s="38">
        <v>949.50000000000023</v>
      </c>
      <c r="J112" s="38">
        <v>974.00000000000023</v>
      </c>
      <c r="K112" s="31">
        <v>925</v>
      </c>
      <c r="L112" s="31">
        <v>886.7</v>
      </c>
      <c r="M112" s="31">
        <v>0.77861999999999998</v>
      </c>
      <c r="N112" s="1"/>
      <c r="O112" s="1"/>
    </row>
    <row r="113" spans="1:15" ht="12.75" customHeight="1">
      <c r="A113" s="33">
        <v>103</v>
      </c>
      <c r="B113" s="58" t="s">
        <v>883</v>
      </c>
      <c r="C113" s="31">
        <v>516.20000000000005</v>
      </c>
      <c r="D113" s="38">
        <v>516.61666666666667</v>
      </c>
      <c r="E113" s="38">
        <v>511.68333333333339</v>
      </c>
      <c r="F113" s="38">
        <v>507.16666666666674</v>
      </c>
      <c r="G113" s="38">
        <v>502.23333333333346</v>
      </c>
      <c r="H113" s="38">
        <v>521.13333333333333</v>
      </c>
      <c r="I113" s="38">
        <v>526.06666666666649</v>
      </c>
      <c r="J113" s="38">
        <v>530.58333333333326</v>
      </c>
      <c r="K113" s="31">
        <v>521.54999999999995</v>
      </c>
      <c r="L113" s="31">
        <v>512.1</v>
      </c>
      <c r="M113" s="31">
        <v>4.8134499999999996</v>
      </c>
      <c r="N113" s="1"/>
      <c r="O113" s="1"/>
    </row>
    <row r="114" spans="1:15" ht="12.75" customHeight="1">
      <c r="A114" s="33">
        <v>104</v>
      </c>
      <c r="B114" s="58" t="s">
        <v>93</v>
      </c>
      <c r="C114" s="31">
        <v>1001.8</v>
      </c>
      <c r="D114" s="38">
        <v>1010.2333333333332</v>
      </c>
      <c r="E114" s="38">
        <v>990.56666666666638</v>
      </c>
      <c r="F114" s="38">
        <v>979.33333333333314</v>
      </c>
      <c r="G114" s="38">
        <v>959.66666666666629</v>
      </c>
      <c r="H114" s="38">
        <v>1021.4666666666665</v>
      </c>
      <c r="I114" s="38">
        <v>1041.1333333333332</v>
      </c>
      <c r="J114" s="38">
        <v>1052.3666666666666</v>
      </c>
      <c r="K114" s="31">
        <v>1029.9000000000001</v>
      </c>
      <c r="L114" s="31">
        <v>999</v>
      </c>
      <c r="M114" s="31">
        <v>14.544549999999999</v>
      </c>
      <c r="N114" s="1"/>
      <c r="O114" s="1"/>
    </row>
    <row r="115" spans="1:15" ht="12.75" customHeight="1">
      <c r="A115" s="33">
        <v>105</v>
      </c>
      <c r="B115" s="58" t="s">
        <v>274</v>
      </c>
      <c r="C115" s="31">
        <v>1402.95</v>
      </c>
      <c r="D115" s="38">
        <v>1406.9666666666665</v>
      </c>
      <c r="E115" s="38">
        <v>1395.9833333333329</v>
      </c>
      <c r="F115" s="38">
        <v>1389.0166666666664</v>
      </c>
      <c r="G115" s="38">
        <v>1378.0333333333328</v>
      </c>
      <c r="H115" s="38">
        <v>1413.9333333333329</v>
      </c>
      <c r="I115" s="38">
        <v>1424.9166666666665</v>
      </c>
      <c r="J115" s="38">
        <v>1431.883333333333</v>
      </c>
      <c r="K115" s="31">
        <v>1417.95</v>
      </c>
      <c r="L115" s="31">
        <v>1400</v>
      </c>
      <c r="M115" s="31">
        <v>0.71555999999999997</v>
      </c>
      <c r="N115" s="1"/>
      <c r="O115" s="1"/>
    </row>
    <row r="116" spans="1:15" ht="12.75" customHeight="1">
      <c r="A116" s="33">
        <v>106</v>
      </c>
      <c r="B116" s="58" t="s">
        <v>94</v>
      </c>
      <c r="C116" s="31">
        <v>231.65</v>
      </c>
      <c r="D116" s="38">
        <v>231.75</v>
      </c>
      <c r="E116" s="38">
        <v>229.75</v>
      </c>
      <c r="F116" s="38">
        <v>227.85</v>
      </c>
      <c r="G116" s="38">
        <v>225.85</v>
      </c>
      <c r="H116" s="38">
        <v>233.65</v>
      </c>
      <c r="I116" s="38">
        <v>235.65</v>
      </c>
      <c r="J116" s="38">
        <v>237.55</v>
      </c>
      <c r="K116" s="31">
        <v>233.75</v>
      </c>
      <c r="L116" s="31">
        <v>229.85</v>
      </c>
      <c r="M116" s="31">
        <v>78.602029999999999</v>
      </c>
      <c r="N116" s="1"/>
      <c r="O116" s="1"/>
    </row>
    <row r="117" spans="1:15" ht="12.75" customHeight="1">
      <c r="A117" s="33">
        <v>107</v>
      </c>
      <c r="B117" s="58" t="s">
        <v>367</v>
      </c>
      <c r="C117" s="31">
        <v>567.15</v>
      </c>
      <c r="D117" s="38">
        <v>571.18333333333328</v>
      </c>
      <c r="E117" s="38">
        <v>561.46666666666658</v>
      </c>
      <c r="F117" s="38">
        <v>555.7833333333333</v>
      </c>
      <c r="G117" s="38">
        <v>546.06666666666661</v>
      </c>
      <c r="H117" s="38">
        <v>576.86666666666656</v>
      </c>
      <c r="I117" s="38">
        <v>586.58333333333326</v>
      </c>
      <c r="J117" s="38">
        <v>592.26666666666654</v>
      </c>
      <c r="K117" s="31">
        <v>580.9</v>
      </c>
      <c r="L117" s="31">
        <v>565.5</v>
      </c>
      <c r="M117" s="31">
        <v>7.5274799999999997</v>
      </c>
      <c r="N117" s="1"/>
      <c r="O117" s="1"/>
    </row>
    <row r="118" spans="1:15" ht="12.75" customHeight="1">
      <c r="A118" s="33">
        <v>108</v>
      </c>
      <c r="B118" s="58" t="s">
        <v>95</v>
      </c>
      <c r="C118" s="31">
        <v>4684.3500000000004</v>
      </c>
      <c r="D118" s="38">
        <v>4691.8666666666668</v>
      </c>
      <c r="E118" s="38">
        <v>4642.4833333333336</v>
      </c>
      <c r="F118" s="38">
        <v>4600.6166666666668</v>
      </c>
      <c r="G118" s="38">
        <v>4551.2333333333336</v>
      </c>
      <c r="H118" s="38">
        <v>4733.7333333333336</v>
      </c>
      <c r="I118" s="38">
        <v>4783.1166666666668</v>
      </c>
      <c r="J118" s="38">
        <v>4824.9833333333336</v>
      </c>
      <c r="K118" s="31">
        <v>4741.25</v>
      </c>
      <c r="L118" s="31">
        <v>4650</v>
      </c>
      <c r="M118" s="31">
        <v>1.43153</v>
      </c>
      <c r="N118" s="1"/>
      <c r="O118" s="1"/>
    </row>
    <row r="119" spans="1:15" ht="12.75" customHeight="1">
      <c r="A119" s="33">
        <v>109</v>
      </c>
      <c r="B119" s="58" t="s">
        <v>96</v>
      </c>
      <c r="C119" s="31">
        <v>1689.5</v>
      </c>
      <c r="D119" s="38">
        <v>1685.7333333333333</v>
      </c>
      <c r="E119" s="38">
        <v>1677.3666666666668</v>
      </c>
      <c r="F119" s="38">
        <v>1665.2333333333333</v>
      </c>
      <c r="G119" s="38">
        <v>1656.8666666666668</v>
      </c>
      <c r="H119" s="38">
        <v>1697.8666666666668</v>
      </c>
      <c r="I119" s="38">
        <v>1706.2333333333331</v>
      </c>
      <c r="J119" s="38">
        <v>1718.3666666666668</v>
      </c>
      <c r="K119" s="31">
        <v>1694.1</v>
      </c>
      <c r="L119" s="31">
        <v>1673.6</v>
      </c>
      <c r="M119" s="31">
        <v>2.70926</v>
      </c>
      <c r="N119" s="1"/>
      <c r="O119" s="1"/>
    </row>
    <row r="120" spans="1:15" ht="12.75" customHeight="1">
      <c r="A120" s="33">
        <v>110</v>
      </c>
      <c r="B120" s="58" t="s">
        <v>97</v>
      </c>
      <c r="C120" s="31">
        <v>657.05</v>
      </c>
      <c r="D120" s="38">
        <v>663.25</v>
      </c>
      <c r="E120" s="38">
        <v>649.15</v>
      </c>
      <c r="F120" s="38">
        <v>641.25</v>
      </c>
      <c r="G120" s="38">
        <v>627.15</v>
      </c>
      <c r="H120" s="38">
        <v>671.15</v>
      </c>
      <c r="I120" s="38">
        <v>685.24999999999989</v>
      </c>
      <c r="J120" s="38">
        <v>693.15</v>
      </c>
      <c r="K120" s="31">
        <v>677.35</v>
      </c>
      <c r="L120" s="31">
        <v>655.35</v>
      </c>
      <c r="M120" s="31">
        <v>10.34099</v>
      </c>
      <c r="N120" s="1"/>
      <c r="O120" s="1"/>
    </row>
    <row r="121" spans="1:15" ht="12.75" customHeight="1">
      <c r="A121" s="33">
        <v>111</v>
      </c>
      <c r="B121" s="58" t="s">
        <v>98</v>
      </c>
      <c r="C121" s="31">
        <v>964.15</v>
      </c>
      <c r="D121" s="38">
        <v>958.86666666666679</v>
      </c>
      <c r="E121" s="38">
        <v>949.73333333333358</v>
      </c>
      <c r="F121" s="38">
        <v>935.31666666666683</v>
      </c>
      <c r="G121" s="38">
        <v>926.18333333333362</v>
      </c>
      <c r="H121" s="38">
        <v>973.28333333333353</v>
      </c>
      <c r="I121" s="38">
        <v>982.41666666666674</v>
      </c>
      <c r="J121" s="38">
        <v>996.83333333333348</v>
      </c>
      <c r="K121" s="31">
        <v>968</v>
      </c>
      <c r="L121" s="31">
        <v>944.45</v>
      </c>
      <c r="M121" s="31">
        <v>4.4000000000000004</v>
      </c>
      <c r="N121" s="1"/>
      <c r="O121" s="1"/>
    </row>
    <row r="122" spans="1:15" ht="12.75" customHeight="1">
      <c r="A122" s="33">
        <v>112</v>
      </c>
      <c r="B122" s="58" t="s">
        <v>890</v>
      </c>
      <c r="C122" s="31">
        <v>3974.65</v>
      </c>
      <c r="D122" s="38">
        <v>3997.6666666666665</v>
      </c>
      <c r="E122" s="38">
        <v>3926.9833333333331</v>
      </c>
      <c r="F122" s="38">
        <v>3879.3166666666666</v>
      </c>
      <c r="G122" s="38">
        <v>3808.6333333333332</v>
      </c>
      <c r="H122" s="38">
        <v>4045.333333333333</v>
      </c>
      <c r="I122" s="38">
        <v>4116.0166666666664</v>
      </c>
      <c r="J122" s="38">
        <v>4163.6833333333325</v>
      </c>
      <c r="K122" s="31">
        <v>4068.35</v>
      </c>
      <c r="L122" s="31">
        <v>3950</v>
      </c>
      <c r="M122" s="31">
        <v>0.26012000000000002</v>
      </c>
      <c r="N122" s="1"/>
      <c r="O122" s="1"/>
    </row>
    <row r="123" spans="1:15" ht="12.75" customHeight="1">
      <c r="A123" s="33">
        <v>113</v>
      </c>
      <c r="B123" s="58" t="s">
        <v>369</v>
      </c>
      <c r="C123" s="31">
        <v>1262.8499999999999</v>
      </c>
      <c r="D123" s="38">
        <v>1262.3999999999999</v>
      </c>
      <c r="E123" s="38">
        <v>1250.7999999999997</v>
      </c>
      <c r="F123" s="38">
        <v>1238.7499999999998</v>
      </c>
      <c r="G123" s="38">
        <v>1227.1499999999996</v>
      </c>
      <c r="H123" s="38">
        <v>1274.4499999999998</v>
      </c>
      <c r="I123" s="38">
        <v>1286.0499999999997</v>
      </c>
      <c r="J123" s="38">
        <v>1298.0999999999999</v>
      </c>
      <c r="K123" s="31">
        <v>1274</v>
      </c>
      <c r="L123" s="31">
        <v>1250.3499999999999</v>
      </c>
      <c r="M123" s="31">
        <v>3.9543900000000001</v>
      </c>
      <c r="N123" s="1"/>
      <c r="O123" s="1"/>
    </row>
    <row r="124" spans="1:15" ht="12.75" customHeight="1">
      <c r="A124" s="33">
        <v>114</v>
      </c>
      <c r="B124" s="58" t="s">
        <v>352</v>
      </c>
      <c r="C124" s="31">
        <v>3863</v>
      </c>
      <c r="D124" s="38">
        <v>3879.1666666666665</v>
      </c>
      <c r="E124" s="38">
        <v>3835.833333333333</v>
      </c>
      <c r="F124" s="38">
        <v>3808.6666666666665</v>
      </c>
      <c r="G124" s="38">
        <v>3765.333333333333</v>
      </c>
      <c r="H124" s="38">
        <v>3906.333333333333</v>
      </c>
      <c r="I124" s="38">
        <v>3949.6666666666661</v>
      </c>
      <c r="J124" s="38">
        <v>3976.833333333333</v>
      </c>
      <c r="K124" s="31">
        <v>3922.5</v>
      </c>
      <c r="L124" s="31">
        <v>3852</v>
      </c>
      <c r="M124" s="31">
        <v>0.10804999999999999</v>
      </c>
      <c r="N124" s="1"/>
      <c r="O124" s="1"/>
    </row>
    <row r="125" spans="1:15" ht="12.75" customHeight="1">
      <c r="A125" s="33">
        <v>115</v>
      </c>
      <c r="B125" s="58" t="s">
        <v>99</v>
      </c>
      <c r="C125" s="31">
        <v>286.95</v>
      </c>
      <c r="D125" s="38">
        <v>288.68333333333334</v>
      </c>
      <c r="E125" s="38">
        <v>284.81666666666666</v>
      </c>
      <c r="F125" s="38">
        <v>282.68333333333334</v>
      </c>
      <c r="G125" s="38">
        <v>278.81666666666666</v>
      </c>
      <c r="H125" s="38">
        <v>290.81666666666666</v>
      </c>
      <c r="I125" s="38">
        <v>294.68333333333334</v>
      </c>
      <c r="J125" s="38">
        <v>296.81666666666666</v>
      </c>
      <c r="K125" s="31">
        <v>292.55</v>
      </c>
      <c r="L125" s="31">
        <v>286.55</v>
      </c>
      <c r="M125" s="31">
        <v>21.613990000000001</v>
      </c>
      <c r="N125" s="1"/>
      <c r="O125" s="1"/>
    </row>
    <row r="126" spans="1:15" ht="12.75" customHeight="1">
      <c r="A126" s="33">
        <v>116</v>
      </c>
      <c r="B126" s="58" t="s">
        <v>353</v>
      </c>
      <c r="C126" s="31">
        <v>291.05</v>
      </c>
      <c r="D126" s="38">
        <v>290.86666666666667</v>
      </c>
      <c r="E126" s="38">
        <v>286.28333333333336</v>
      </c>
      <c r="F126" s="38">
        <v>281.51666666666671</v>
      </c>
      <c r="G126" s="38">
        <v>276.93333333333339</v>
      </c>
      <c r="H126" s="38">
        <v>295.63333333333333</v>
      </c>
      <c r="I126" s="38">
        <v>300.21666666666658</v>
      </c>
      <c r="J126" s="38">
        <v>304.98333333333329</v>
      </c>
      <c r="K126" s="31">
        <v>295.45</v>
      </c>
      <c r="L126" s="31">
        <v>286.10000000000002</v>
      </c>
      <c r="M126" s="31">
        <v>8.70791</v>
      </c>
      <c r="N126" s="1"/>
      <c r="O126" s="1"/>
    </row>
    <row r="127" spans="1:15" ht="12.75" customHeight="1">
      <c r="A127" s="33">
        <v>117</v>
      </c>
      <c r="B127" s="58" t="s">
        <v>100</v>
      </c>
      <c r="C127" s="31">
        <v>127.7</v>
      </c>
      <c r="D127" s="38">
        <v>127.5</v>
      </c>
      <c r="E127" s="38">
        <v>126.19999999999999</v>
      </c>
      <c r="F127" s="38">
        <v>124.69999999999999</v>
      </c>
      <c r="G127" s="38">
        <v>123.39999999999998</v>
      </c>
      <c r="H127" s="38">
        <v>129</v>
      </c>
      <c r="I127" s="38">
        <v>130.30000000000001</v>
      </c>
      <c r="J127" s="38">
        <v>131.80000000000001</v>
      </c>
      <c r="K127" s="31">
        <v>128.80000000000001</v>
      </c>
      <c r="L127" s="31">
        <v>126</v>
      </c>
      <c r="M127" s="31">
        <v>72.000489999999999</v>
      </c>
      <c r="N127" s="1"/>
      <c r="O127" s="1"/>
    </row>
    <row r="128" spans="1:15" ht="12.75" customHeight="1">
      <c r="A128" s="33">
        <v>118</v>
      </c>
      <c r="B128" s="58" t="s">
        <v>101</v>
      </c>
      <c r="C128" s="31">
        <v>1889.95</v>
      </c>
      <c r="D128" s="38">
        <v>1909.5166666666664</v>
      </c>
      <c r="E128" s="38">
        <v>1865.5333333333328</v>
      </c>
      <c r="F128" s="38">
        <v>1841.1166666666663</v>
      </c>
      <c r="G128" s="38">
        <v>1797.1333333333328</v>
      </c>
      <c r="H128" s="38">
        <v>1933.9333333333329</v>
      </c>
      <c r="I128" s="38">
        <v>1977.9166666666665</v>
      </c>
      <c r="J128" s="38">
        <v>2002.333333333333</v>
      </c>
      <c r="K128" s="31">
        <v>1953.5</v>
      </c>
      <c r="L128" s="31">
        <v>1885.1</v>
      </c>
      <c r="M128" s="31">
        <v>5.7347999999999999</v>
      </c>
      <c r="N128" s="1"/>
      <c r="O128" s="1"/>
    </row>
    <row r="129" spans="1:15" ht="12.75" customHeight="1">
      <c r="A129" s="33">
        <v>119</v>
      </c>
      <c r="B129" s="58" t="s">
        <v>370</v>
      </c>
      <c r="C129" s="31">
        <v>1512.95</v>
      </c>
      <c r="D129" s="38">
        <v>1524.3166666666666</v>
      </c>
      <c r="E129" s="38">
        <v>1493.6333333333332</v>
      </c>
      <c r="F129" s="38">
        <v>1474.3166666666666</v>
      </c>
      <c r="G129" s="38">
        <v>1443.6333333333332</v>
      </c>
      <c r="H129" s="38">
        <v>1543.6333333333332</v>
      </c>
      <c r="I129" s="38">
        <v>1574.3166666666666</v>
      </c>
      <c r="J129" s="38">
        <v>1593.6333333333332</v>
      </c>
      <c r="K129" s="31">
        <v>1555</v>
      </c>
      <c r="L129" s="31">
        <v>1505</v>
      </c>
      <c r="M129" s="31">
        <v>5.0145999999999997</v>
      </c>
      <c r="N129" s="1"/>
      <c r="O129" s="1"/>
    </row>
    <row r="130" spans="1:15" ht="12.75" customHeight="1">
      <c r="A130" s="33">
        <v>120</v>
      </c>
      <c r="B130" s="58" t="s">
        <v>102</v>
      </c>
      <c r="C130" s="31">
        <v>582.25</v>
      </c>
      <c r="D130" s="38">
        <v>579.73333333333323</v>
      </c>
      <c r="E130" s="38">
        <v>575.61666666666645</v>
      </c>
      <c r="F130" s="38">
        <v>568.98333333333323</v>
      </c>
      <c r="G130" s="38">
        <v>564.86666666666645</v>
      </c>
      <c r="H130" s="38">
        <v>586.36666666666645</v>
      </c>
      <c r="I130" s="38">
        <v>590.48333333333323</v>
      </c>
      <c r="J130" s="38">
        <v>597.11666666666645</v>
      </c>
      <c r="K130" s="31">
        <v>583.85</v>
      </c>
      <c r="L130" s="31">
        <v>573.1</v>
      </c>
      <c r="M130" s="31">
        <v>13.755940000000001</v>
      </c>
      <c r="N130" s="1"/>
      <c r="O130" s="1"/>
    </row>
    <row r="131" spans="1:15" ht="12.75" customHeight="1">
      <c r="A131" s="33">
        <v>121</v>
      </c>
      <c r="B131" s="58" t="s">
        <v>103</v>
      </c>
      <c r="C131" s="31">
        <v>2200.35</v>
      </c>
      <c r="D131" s="38">
        <v>2194.5500000000002</v>
      </c>
      <c r="E131" s="38">
        <v>2177.1000000000004</v>
      </c>
      <c r="F131" s="38">
        <v>2153.8500000000004</v>
      </c>
      <c r="G131" s="38">
        <v>2136.4000000000005</v>
      </c>
      <c r="H131" s="38">
        <v>2217.8000000000002</v>
      </c>
      <c r="I131" s="38">
        <v>2235.25</v>
      </c>
      <c r="J131" s="38">
        <v>2258.5</v>
      </c>
      <c r="K131" s="31">
        <v>2212</v>
      </c>
      <c r="L131" s="31">
        <v>2171.3000000000002</v>
      </c>
      <c r="M131" s="31">
        <v>1.5891</v>
      </c>
      <c r="N131" s="1"/>
      <c r="O131" s="1"/>
    </row>
    <row r="132" spans="1:15" ht="12.75" customHeight="1">
      <c r="A132" s="33">
        <v>122</v>
      </c>
      <c r="B132" s="58" t="s">
        <v>891</v>
      </c>
      <c r="C132" s="31">
        <v>1890.6</v>
      </c>
      <c r="D132" s="38">
        <v>1886.7</v>
      </c>
      <c r="E132" s="38">
        <v>1873.4</v>
      </c>
      <c r="F132" s="38">
        <v>1856.2</v>
      </c>
      <c r="G132" s="38">
        <v>1842.9</v>
      </c>
      <c r="H132" s="38">
        <v>1903.9</v>
      </c>
      <c r="I132" s="38">
        <v>1917.1999999999998</v>
      </c>
      <c r="J132" s="38">
        <v>1934.4</v>
      </c>
      <c r="K132" s="31">
        <v>1900</v>
      </c>
      <c r="L132" s="31">
        <v>1869.5</v>
      </c>
      <c r="M132" s="31">
        <v>0.82787999999999995</v>
      </c>
      <c r="N132" s="1"/>
      <c r="O132" s="1"/>
    </row>
    <row r="133" spans="1:15" ht="12.75" customHeight="1">
      <c r="A133" s="33">
        <v>123</v>
      </c>
      <c r="B133" s="58" t="s">
        <v>371</v>
      </c>
      <c r="C133" s="31">
        <v>893.9</v>
      </c>
      <c r="D133" s="38">
        <v>897.23333333333323</v>
      </c>
      <c r="E133" s="38">
        <v>884.66666666666652</v>
      </c>
      <c r="F133" s="38">
        <v>875.43333333333328</v>
      </c>
      <c r="G133" s="38">
        <v>862.86666666666656</v>
      </c>
      <c r="H133" s="38">
        <v>906.46666666666647</v>
      </c>
      <c r="I133" s="38">
        <v>919.0333333333333</v>
      </c>
      <c r="J133" s="38">
        <v>928.26666666666642</v>
      </c>
      <c r="K133" s="31">
        <v>909.8</v>
      </c>
      <c r="L133" s="31">
        <v>888</v>
      </c>
      <c r="M133" s="31">
        <v>0.57111999999999996</v>
      </c>
      <c r="N133" s="1"/>
      <c r="O133" s="1"/>
    </row>
    <row r="134" spans="1:15" ht="12.75" customHeight="1">
      <c r="A134" s="33">
        <v>124</v>
      </c>
      <c r="B134" s="58" t="s">
        <v>372</v>
      </c>
      <c r="C134" s="31">
        <v>568.20000000000005</v>
      </c>
      <c r="D134" s="38">
        <v>568.0333333333333</v>
      </c>
      <c r="E134" s="38">
        <v>565.06666666666661</v>
      </c>
      <c r="F134" s="38">
        <v>561.93333333333328</v>
      </c>
      <c r="G134" s="38">
        <v>558.96666666666658</v>
      </c>
      <c r="H134" s="38">
        <v>571.16666666666663</v>
      </c>
      <c r="I134" s="38">
        <v>574.13333333333333</v>
      </c>
      <c r="J134" s="38">
        <v>577.26666666666665</v>
      </c>
      <c r="K134" s="31">
        <v>571</v>
      </c>
      <c r="L134" s="31">
        <v>564.9</v>
      </c>
      <c r="M134" s="31">
        <v>4.9294000000000002</v>
      </c>
      <c r="N134" s="1"/>
      <c r="O134" s="1"/>
    </row>
    <row r="135" spans="1:15" ht="12.75" customHeight="1">
      <c r="A135" s="33">
        <v>125</v>
      </c>
      <c r="B135" s="58" t="s">
        <v>104</v>
      </c>
      <c r="C135" s="31">
        <v>2165.0500000000002</v>
      </c>
      <c r="D135" s="38">
        <v>2169.6166666666668</v>
      </c>
      <c r="E135" s="38">
        <v>2151.2333333333336</v>
      </c>
      <c r="F135" s="38">
        <v>2137.416666666667</v>
      </c>
      <c r="G135" s="38">
        <v>2119.0333333333338</v>
      </c>
      <c r="H135" s="38">
        <v>2183.4333333333334</v>
      </c>
      <c r="I135" s="38">
        <v>2201.8166666666666</v>
      </c>
      <c r="J135" s="38">
        <v>2215.6333333333332</v>
      </c>
      <c r="K135" s="31">
        <v>2188</v>
      </c>
      <c r="L135" s="31">
        <v>2155.8000000000002</v>
      </c>
      <c r="M135" s="31">
        <v>2.0985399999999998</v>
      </c>
      <c r="N135" s="1"/>
      <c r="O135" s="1"/>
    </row>
    <row r="136" spans="1:15" ht="12.75" customHeight="1">
      <c r="A136" s="33">
        <v>126</v>
      </c>
      <c r="B136" s="58" t="s">
        <v>275</v>
      </c>
      <c r="C136" s="31">
        <v>390.9</v>
      </c>
      <c r="D136" s="38">
        <v>387.2833333333333</v>
      </c>
      <c r="E136" s="38">
        <v>382.11666666666662</v>
      </c>
      <c r="F136" s="38">
        <v>373.33333333333331</v>
      </c>
      <c r="G136" s="38">
        <v>368.16666666666663</v>
      </c>
      <c r="H136" s="38">
        <v>396.06666666666661</v>
      </c>
      <c r="I136" s="38">
        <v>401.23333333333335</v>
      </c>
      <c r="J136" s="38">
        <v>410.01666666666659</v>
      </c>
      <c r="K136" s="31">
        <v>392.45</v>
      </c>
      <c r="L136" s="31">
        <v>378.5</v>
      </c>
      <c r="M136" s="31">
        <v>16.307939999999999</v>
      </c>
      <c r="N136" s="1"/>
      <c r="O136" s="1"/>
    </row>
    <row r="137" spans="1:15" ht="12.75" customHeight="1">
      <c r="A137" s="33">
        <v>127</v>
      </c>
      <c r="B137" s="58" t="s">
        <v>105</v>
      </c>
      <c r="C137" s="31">
        <v>251.25</v>
      </c>
      <c r="D137" s="38">
        <v>252.68333333333331</v>
      </c>
      <c r="E137" s="38">
        <v>248.56666666666661</v>
      </c>
      <c r="F137" s="38">
        <v>245.8833333333333</v>
      </c>
      <c r="G137" s="38">
        <v>241.76666666666659</v>
      </c>
      <c r="H137" s="38">
        <v>255.36666666666662</v>
      </c>
      <c r="I137" s="38">
        <v>259.48333333333335</v>
      </c>
      <c r="J137" s="38">
        <v>262.16666666666663</v>
      </c>
      <c r="K137" s="31">
        <v>256.8</v>
      </c>
      <c r="L137" s="31">
        <v>250</v>
      </c>
      <c r="M137" s="31">
        <v>16.360959999999999</v>
      </c>
      <c r="N137" s="1"/>
      <c r="O137" s="1"/>
    </row>
    <row r="138" spans="1:15" ht="12.75" customHeight="1">
      <c r="A138" s="33">
        <v>128</v>
      </c>
      <c r="B138" s="58" t="s">
        <v>373</v>
      </c>
      <c r="C138" s="31">
        <v>188.2</v>
      </c>
      <c r="D138" s="38">
        <v>188.43333333333331</v>
      </c>
      <c r="E138" s="38">
        <v>185.86666666666662</v>
      </c>
      <c r="F138" s="38">
        <v>183.5333333333333</v>
      </c>
      <c r="G138" s="38">
        <v>180.96666666666661</v>
      </c>
      <c r="H138" s="38">
        <v>190.76666666666662</v>
      </c>
      <c r="I138" s="38">
        <v>193.33333333333329</v>
      </c>
      <c r="J138" s="38">
        <v>195.66666666666663</v>
      </c>
      <c r="K138" s="31">
        <v>191</v>
      </c>
      <c r="L138" s="31">
        <v>186.1</v>
      </c>
      <c r="M138" s="31">
        <v>9.8484300000000005</v>
      </c>
      <c r="N138" s="1"/>
      <c r="O138" s="1"/>
    </row>
    <row r="139" spans="1:15" ht="12.75" customHeight="1">
      <c r="A139" s="33">
        <v>129</v>
      </c>
      <c r="B139" s="58" t="s">
        <v>106</v>
      </c>
      <c r="C139" s="31">
        <v>3587.55</v>
      </c>
      <c r="D139" s="38">
        <v>3605.2666666666664</v>
      </c>
      <c r="E139" s="38">
        <v>3558.5333333333328</v>
      </c>
      <c r="F139" s="38">
        <v>3529.5166666666664</v>
      </c>
      <c r="G139" s="38">
        <v>3482.7833333333328</v>
      </c>
      <c r="H139" s="38">
        <v>3634.2833333333328</v>
      </c>
      <c r="I139" s="38">
        <v>3681.0166666666664</v>
      </c>
      <c r="J139" s="38">
        <v>3710.0333333333328</v>
      </c>
      <c r="K139" s="31">
        <v>3652</v>
      </c>
      <c r="L139" s="31">
        <v>3576.25</v>
      </c>
      <c r="M139" s="31">
        <v>5.7495799999999999</v>
      </c>
      <c r="N139" s="1"/>
      <c r="O139" s="1"/>
    </row>
    <row r="140" spans="1:15" ht="12.75" customHeight="1">
      <c r="A140" s="33">
        <v>130</v>
      </c>
      <c r="B140" s="58" t="s">
        <v>107</v>
      </c>
      <c r="C140" s="31">
        <v>4357.3999999999996</v>
      </c>
      <c r="D140" s="38">
        <v>4381.9166666666661</v>
      </c>
      <c r="E140" s="38">
        <v>4320.1333333333323</v>
      </c>
      <c r="F140" s="38">
        <v>4282.8666666666659</v>
      </c>
      <c r="G140" s="38">
        <v>4221.0833333333321</v>
      </c>
      <c r="H140" s="38">
        <v>4419.1833333333325</v>
      </c>
      <c r="I140" s="38">
        <v>4480.9666666666653</v>
      </c>
      <c r="J140" s="38">
        <v>4518.2333333333327</v>
      </c>
      <c r="K140" s="31">
        <v>4443.7</v>
      </c>
      <c r="L140" s="31">
        <v>4344.6499999999996</v>
      </c>
      <c r="M140" s="31">
        <v>2.3992800000000001</v>
      </c>
      <c r="N140" s="1"/>
      <c r="O140" s="1"/>
    </row>
    <row r="141" spans="1:15" ht="12.75" customHeight="1">
      <c r="A141" s="33">
        <v>131</v>
      </c>
      <c r="B141" s="58" t="s">
        <v>109</v>
      </c>
      <c r="C141" s="31">
        <v>493.15</v>
      </c>
      <c r="D141" s="38">
        <v>492.51666666666665</v>
      </c>
      <c r="E141" s="38">
        <v>487.0333333333333</v>
      </c>
      <c r="F141" s="38">
        <v>480.91666666666663</v>
      </c>
      <c r="G141" s="38">
        <v>475.43333333333328</v>
      </c>
      <c r="H141" s="38">
        <v>498.63333333333333</v>
      </c>
      <c r="I141" s="38">
        <v>504.11666666666667</v>
      </c>
      <c r="J141" s="38">
        <v>510.23333333333335</v>
      </c>
      <c r="K141" s="31">
        <v>498</v>
      </c>
      <c r="L141" s="31">
        <v>486.4</v>
      </c>
      <c r="M141" s="31">
        <v>28.20027</v>
      </c>
      <c r="N141" s="1"/>
      <c r="O141" s="1"/>
    </row>
    <row r="142" spans="1:15" ht="12.75" customHeight="1">
      <c r="A142" s="33">
        <v>132</v>
      </c>
      <c r="B142" s="58" t="s">
        <v>271</v>
      </c>
      <c r="C142" s="31">
        <v>3868.6</v>
      </c>
      <c r="D142" s="38">
        <v>3886.5333333333333</v>
      </c>
      <c r="E142" s="38">
        <v>3825.0666666666666</v>
      </c>
      <c r="F142" s="38">
        <v>3781.5333333333333</v>
      </c>
      <c r="G142" s="38">
        <v>3720.0666666666666</v>
      </c>
      <c r="H142" s="38">
        <v>3930.0666666666666</v>
      </c>
      <c r="I142" s="38">
        <v>3991.5333333333328</v>
      </c>
      <c r="J142" s="38">
        <v>4035.0666666666666</v>
      </c>
      <c r="K142" s="31">
        <v>3948</v>
      </c>
      <c r="L142" s="31">
        <v>3843</v>
      </c>
      <c r="M142" s="31">
        <v>3.7188400000000001</v>
      </c>
      <c r="N142" s="1"/>
      <c r="O142" s="1"/>
    </row>
    <row r="143" spans="1:15" ht="12.75" customHeight="1">
      <c r="A143" s="33">
        <v>133</v>
      </c>
      <c r="B143" s="58" t="s">
        <v>110</v>
      </c>
      <c r="C143" s="31">
        <v>5098.3</v>
      </c>
      <c r="D143" s="38">
        <v>5122.5333333333328</v>
      </c>
      <c r="E143" s="38">
        <v>5066.0666666666657</v>
      </c>
      <c r="F143" s="38">
        <v>5033.833333333333</v>
      </c>
      <c r="G143" s="38">
        <v>4977.3666666666659</v>
      </c>
      <c r="H143" s="38">
        <v>5154.7666666666655</v>
      </c>
      <c r="I143" s="38">
        <v>5211.2333333333327</v>
      </c>
      <c r="J143" s="38">
        <v>5243.4666666666653</v>
      </c>
      <c r="K143" s="31">
        <v>5179</v>
      </c>
      <c r="L143" s="31">
        <v>5090.3</v>
      </c>
      <c r="M143" s="31">
        <v>2.3482699999999999</v>
      </c>
      <c r="N143" s="1"/>
      <c r="O143" s="1"/>
    </row>
    <row r="144" spans="1:15" ht="12.75" customHeight="1">
      <c r="A144" s="33">
        <v>134</v>
      </c>
      <c r="B144" s="58" t="s">
        <v>377</v>
      </c>
      <c r="C144" s="31">
        <v>42.3</v>
      </c>
      <c r="D144" s="38">
        <v>41.816666666666663</v>
      </c>
      <c r="E144" s="38">
        <v>41.133333333333326</v>
      </c>
      <c r="F144" s="38">
        <v>39.966666666666661</v>
      </c>
      <c r="G144" s="38">
        <v>39.283333333333324</v>
      </c>
      <c r="H144" s="38">
        <v>42.983333333333327</v>
      </c>
      <c r="I144" s="38">
        <v>43.666666666666664</v>
      </c>
      <c r="J144" s="38">
        <v>44.833333333333329</v>
      </c>
      <c r="K144" s="31">
        <v>42.5</v>
      </c>
      <c r="L144" s="31">
        <v>40.65</v>
      </c>
      <c r="M144" s="31">
        <v>389.87202000000002</v>
      </c>
      <c r="N144" s="1"/>
      <c r="O144" s="1"/>
    </row>
    <row r="145" spans="1:15" ht="12.75" customHeight="1">
      <c r="A145" s="33">
        <v>135</v>
      </c>
      <c r="B145" s="58" t="s">
        <v>565</v>
      </c>
      <c r="C145" s="31">
        <v>1643.85</v>
      </c>
      <c r="D145" s="38">
        <v>1633.05</v>
      </c>
      <c r="E145" s="38">
        <v>1608.75</v>
      </c>
      <c r="F145" s="38">
        <v>1573.65</v>
      </c>
      <c r="G145" s="38">
        <v>1549.3500000000001</v>
      </c>
      <c r="H145" s="38">
        <v>1668.1499999999999</v>
      </c>
      <c r="I145" s="38">
        <v>1692.4499999999996</v>
      </c>
      <c r="J145" s="38">
        <v>1727.5499999999997</v>
      </c>
      <c r="K145" s="31">
        <v>1657.35</v>
      </c>
      <c r="L145" s="31">
        <v>1597.95</v>
      </c>
      <c r="M145" s="31">
        <v>1.3336600000000001</v>
      </c>
      <c r="N145" s="1"/>
      <c r="O145" s="1"/>
    </row>
    <row r="146" spans="1:15" ht="12.75" customHeight="1">
      <c r="A146" s="33">
        <v>136</v>
      </c>
      <c r="B146" s="58" t="s">
        <v>111</v>
      </c>
      <c r="C146" s="31">
        <v>3630.85</v>
      </c>
      <c r="D146" s="38">
        <v>3627.4666666666672</v>
      </c>
      <c r="E146" s="38">
        <v>3588.9333333333343</v>
      </c>
      <c r="F146" s="38">
        <v>3547.0166666666673</v>
      </c>
      <c r="G146" s="38">
        <v>3508.4833333333345</v>
      </c>
      <c r="H146" s="38">
        <v>3669.3833333333341</v>
      </c>
      <c r="I146" s="38">
        <v>3707.916666666667</v>
      </c>
      <c r="J146" s="38">
        <v>3749.8333333333339</v>
      </c>
      <c r="K146" s="31">
        <v>3666</v>
      </c>
      <c r="L146" s="31">
        <v>3585.55</v>
      </c>
      <c r="M146" s="31">
        <v>7.3433099999999998</v>
      </c>
      <c r="N146" s="1"/>
      <c r="O146" s="1"/>
    </row>
    <row r="147" spans="1:15" ht="12.75" customHeight="1">
      <c r="A147" s="33">
        <v>137</v>
      </c>
      <c r="B147" s="58" t="s">
        <v>374</v>
      </c>
      <c r="C147" s="31">
        <v>459.9</v>
      </c>
      <c r="D147" s="38">
        <v>462.34999999999997</v>
      </c>
      <c r="E147" s="38">
        <v>456.59999999999991</v>
      </c>
      <c r="F147" s="38">
        <v>453.29999999999995</v>
      </c>
      <c r="G147" s="38">
        <v>447.5499999999999</v>
      </c>
      <c r="H147" s="38">
        <v>465.64999999999992</v>
      </c>
      <c r="I147" s="38">
        <v>471.40000000000003</v>
      </c>
      <c r="J147" s="38">
        <v>474.69999999999993</v>
      </c>
      <c r="K147" s="31">
        <v>468.1</v>
      </c>
      <c r="L147" s="31">
        <v>459.05</v>
      </c>
      <c r="M147" s="31">
        <v>5.6675199999999997</v>
      </c>
      <c r="N147" s="1"/>
      <c r="O147" s="1"/>
    </row>
    <row r="148" spans="1:15" ht="12.75" customHeight="1">
      <c r="A148" s="33">
        <v>138</v>
      </c>
      <c r="B148" s="58" t="s">
        <v>375</v>
      </c>
      <c r="C148" s="31">
        <v>210.3</v>
      </c>
      <c r="D148" s="38">
        <v>211.11666666666667</v>
      </c>
      <c r="E148" s="38">
        <v>205.73333333333335</v>
      </c>
      <c r="F148" s="38">
        <v>201.16666666666669</v>
      </c>
      <c r="G148" s="38">
        <v>195.78333333333336</v>
      </c>
      <c r="H148" s="38">
        <v>215.68333333333334</v>
      </c>
      <c r="I148" s="38">
        <v>221.06666666666666</v>
      </c>
      <c r="J148" s="38">
        <v>225.63333333333333</v>
      </c>
      <c r="K148" s="31">
        <v>216.5</v>
      </c>
      <c r="L148" s="31">
        <v>206.55</v>
      </c>
      <c r="M148" s="31">
        <v>6.42354</v>
      </c>
      <c r="N148" s="1"/>
      <c r="O148" s="1"/>
    </row>
    <row r="149" spans="1:15" ht="12.75" customHeight="1">
      <c r="A149" s="33">
        <v>139</v>
      </c>
      <c r="B149" s="58" t="s">
        <v>378</v>
      </c>
      <c r="C149" s="31">
        <v>539.29999999999995</v>
      </c>
      <c r="D149" s="38">
        <v>541.15</v>
      </c>
      <c r="E149" s="38">
        <v>536.19999999999993</v>
      </c>
      <c r="F149" s="38">
        <v>533.09999999999991</v>
      </c>
      <c r="G149" s="38">
        <v>528.14999999999986</v>
      </c>
      <c r="H149" s="38">
        <v>544.25</v>
      </c>
      <c r="I149" s="38">
        <v>549.20000000000005</v>
      </c>
      <c r="J149" s="38">
        <v>552.30000000000007</v>
      </c>
      <c r="K149" s="31">
        <v>546.1</v>
      </c>
      <c r="L149" s="31">
        <v>538.04999999999995</v>
      </c>
      <c r="M149" s="31">
        <v>1.74814</v>
      </c>
      <c r="N149" s="1"/>
      <c r="O149" s="1"/>
    </row>
    <row r="150" spans="1:15" ht="12.75" customHeight="1">
      <c r="A150" s="33">
        <v>140</v>
      </c>
      <c r="B150" s="58" t="s">
        <v>276</v>
      </c>
      <c r="C150" s="31">
        <v>429.1</v>
      </c>
      <c r="D150" s="38">
        <v>429.01666666666665</v>
      </c>
      <c r="E150" s="38">
        <v>423.13333333333333</v>
      </c>
      <c r="F150" s="38">
        <v>417.16666666666669</v>
      </c>
      <c r="G150" s="38">
        <v>411.28333333333336</v>
      </c>
      <c r="H150" s="38">
        <v>434.98333333333329</v>
      </c>
      <c r="I150" s="38">
        <v>440.86666666666662</v>
      </c>
      <c r="J150" s="38">
        <v>446.83333333333326</v>
      </c>
      <c r="K150" s="31">
        <v>434.9</v>
      </c>
      <c r="L150" s="31">
        <v>423.05</v>
      </c>
      <c r="M150" s="31">
        <v>7.5166199999999996</v>
      </c>
      <c r="N150" s="1"/>
      <c r="O150" s="1"/>
    </row>
    <row r="151" spans="1:15" ht="12.75" customHeight="1">
      <c r="A151" s="33">
        <v>141</v>
      </c>
      <c r="B151" s="58" t="s">
        <v>379</v>
      </c>
      <c r="C151" s="31">
        <v>1600.4</v>
      </c>
      <c r="D151" s="38">
        <v>1596.3833333333332</v>
      </c>
      <c r="E151" s="38">
        <v>1582.7666666666664</v>
      </c>
      <c r="F151" s="38">
        <v>1565.1333333333332</v>
      </c>
      <c r="G151" s="38">
        <v>1551.5166666666664</v>
      </c>
      <c r="H151" s="38">
        <v>1614.0166666666664</v>
      </c>
      <c r="I151" s="38">
        <v>1627.6333333333332</v>
      </c>
      <c r="J151" s="38">
        <v>1645.2666666666664</v>
      </c>
      <c r="K151" s="31">
        <v>1610</v>
      </c>
      <c r="L151" s="31">
        <v>1578.75</v>
      </c>
      <c r="M151" s="31">
        <v>0.50214000000000003</v>
      </c>
      <c r="N151" s="1"/>
      <c r="O151" s="1"/>
    </row>
    <row r="152" spans="1:15" ht="12.75" customHeight="1">
      <c r="A152" s="33">
        <v>142</v>
      </c>
      <c r="B152" s="58" t="s">
        <v>380</v>
      </c>
      <c r="C152" s="31">
        <v>114.7</v>
      </c>
      <c r="D152" s="38">
        <v>115.21666666666665</v>
      </c>
      <c r="E152" s="38">
        <v>113.48333333333331</v>
      </c>
      <c r="F152" s="38">
        <v>112.26666666666665</v>
      </c>
      <c r="G152" s="38">
        <v>110.5333333333333</v>
      </c>
      <c r="H152" s="38">
        <v>116.43333333333331</v>
      </c>
      <c r="I152" s="38">
        <v>118.16666666666666</v>
      </c>
      <c r="J152" s="38">
        <v>119.38333333333331</v>
      </c>
      <c r="K152" s="31">
        <v>116.95</v>
      </c>
      <c r="L152" s="31">
        <v>114</v>
      </c>
      <c r="M152" s="31">
        <v>19.160350000000001</v>
      </c>
      <c r="N152" s="1"/>
      <c r="O152" s="1"/>
    </row>
    <row r="153" spans="1:15" ht="12.75" customHeight="1">
      <c r="A153" s="33">
        <v>143</v>
      </c>
      <c r="B153" s="58" t="s">
        <v>376</v>
      </c>
      <c r="C153" s="31">
        <v>216</v>
      </c>
      <c r="D153" s="38">
        <v>214.91666666666666</v>
      </c>
      <c r="E153" s="38">
        <v>212.13333333333333</v>
      </c>
      <c r="F153" s="38">
        <v>208.26666666666668</v>
      </c>
      <c r="G153" s="38">
        <v>205.48333333333335</v>
      </c>
      <c r="H153" s="38">
        <v>218.7833333333333</v>
      </c>
      <c r="I153" s="38">
        <v>221.56666666666666</v>
      </c>
      <c r="J153" s="38">
        <v>225.43333333333328</v>
      </c>
      <c r="K153" s="31">
        <v>217.7</v>
      </c>
      <c r="L153" s="31">
        <v>211.05</v>
      </c>
      <c r="M153" s="31">
        <v>9.5066299999999995</v>
      </c>
      <c r="N153" s="1"/>
      <c r="O153" s="1"/>
    </row>
    <row r="154" spans="1:15" ht="12.75" customHeight="1">
      <c r="A154" s="33">
        <v>144</v>
      </c>
      <c r="B154" s="58" t="s">
        <v>381</v>
      </c>
      <c r="C154" s="31">
        <v>91</v>
      </c>
      <c r="D154" s="38">
        <v>90.95</v>
      </c>
      <c r="E154" s="38">
        <v>89.75</v>
      </c>
      <c r="F154" s="38">
        <v>88.5</v>
      </c>
      <c r="G154" s="38">
        <v>87.3</v>
      </c>
      <c r="H154" s="38">
        <v>92.2</v>
      </c>
      <c r="I154" s="38">
        <v>93.40000000000002</v>
      </c>
      <c r="J154" s="38">
        <v>94.65</v>
      </c>
      <c r="K154" s="31">
        <v>92.15</v>
      </c>
      <c r="L154" s="31">
        <v>89.7</v>
      </c>
      <c r="M154" s="31">
        <v>47.742150000000002</v>
      </c>
      <c r="N154" s="1"/>
      <c r="O154" s="1"/>
    </row>
    <row r="155" spans="1:15" ht="12.75" customHeight="1">
      <c r="A155" s="33">
        <v>145</v>
      </c>
      <c r="B155" s="58" t="s">
        <v>892</v>
      </c>
      <c r="C155" s="31">
        <v>690.3</v>
      </c>
      <c r="D155" s="38">
        <v>693.66666666666663</v>
      </c>
      <c r="E155" s="38">
        <v>679.48333333333323</v>
      </c>
      <c r="F155" s="38">
        <v>668.66666666666663</v>
      </c>
      <c r="G155" s="38">
        <v>654.48333333333323</v>
      </c>
      <c r="H155" s="38">
        <v>704.48333333333323</v>
      </c>
      <c r="I155" s="38">
        <v>718.66666666666663</v>
      </c>
      <c r="J155" s="38">
        <v>729.48333333333323</v>
      </c>
      <c r="K155" s="31">
        <v>707.85</v>
      </c>
      <c r="L155" s="31">
        <v>682.85</v>
      </c>
      <c r="M155" s="31">
        <v>1.3140400000000001</v>
      </c>
      <c r="N155" s="1"/>
      <c r="O155" s="1"/>
    </row>
    <row r="156" spans="1:15" ht="12.75" customHeight="1">
      <c r="A156" s="33">
        <v>146</v>
      </c>
      <c r="B156" s="58" t="s">
        <v>112</v>
      </c>
      <c r="C156" s="31">
        <v>2241.6999999999998</v>
      </c>
      <c r="D156" s="38">
        <v>2252.4500000000003</v>
      </c>
      <c r="E156" s="38">
        <v>2225.9000000000005</v>
      </c>
      <c r="F156" s="38">
        <v>2210.1000000000004</v>
      </c>
      <c r="G156" s="38">
        <v>2183.5500000000006</v>
      </c>
      <c r="H156" s="38">
        <v>2268.2500000000005</v>
      </c>
      <c r="I156" s="38">
        <v>2294.8000000000006</v>
      </c>
      <c r="J156" s="38">
        <v>2310.6000000000004</v>
      </c>
      <c r="K156" s="31">
        <v>2279</v>
      </c>
      <c r="L156" s="31">
        <v>2236.65</v>
      </c>
      <c r="M156" s="31">
        <v>4.2589199999999998</v>
      </c>
      <c r="N156" s="1"/>
      <c r="O156" s="1"/>
    </row>
    <row r="157" spans="1:15" ht="12.75" customHeight="1">
      <c r="A157" s="33">
        <v>147</v>
      </c>
      <c r="B157" s="58" t="s">
        <v>113</v>
      </c>
      <c r="C157" s="31">
        <v>239.8</v>
      </c>
      <c r="D157" s="38">
        <v>239.28333333333333</v>
      </c>
      <c r="E157" s="38">
        <v>237.76666666666665</v>
      </c>
      <c r="F157" s="38">
        <v>235.73333333333332</v>
      </c>
      <c r="G157" s="38">
        <v>234.21666666666664</v>
      </c>
      <c r="H157" s="38">
        <v>241.31666666666666</v>
      </c>
      <c r="I157" s="38">
        <v>242.83333333333337</v>
      </c>
      <c r="J157" s="38">
        <v>244.86666666666667</v>
      </c>
      <c r="K157" s="31">
        <v>240.8</v>
      </c>
      <c r="L157" s="31">
        <v>237.25</v>
      </c>
      <c r="M157" s="31">
        <v>34.015219999999999</v>
      </c>
      <c r="N157" s="1"/>
      <c r="O157" s="1"/>
    </row>
    <row r="158" spans="1:15" ht="12.75" customHeight="1">
      <c r="A158" s="33">
        <v>148</v>
      </c>
      <c r="B158" s="58" t="s">
        <v>383</v>
      </c>
      <c r="C158" s="31">
        <v>470</v>
      </c>
      <c r="D158" s="38">
        <v>458.58333333333331</v>
      </c>
      <c r="E158" s="38">
        <v>438.36666666666662</v>
      </c>
      <c r="F158" s="38">
        <v>406.73333333333329</v>
      </c>
      <c r="G158" s="38">
        <v>386.51666666666659</v>
      </c>
      <c r="H158" s="38">
        <v>490.21666666666664</v>
      </c>
      <c r="I158" s="38">
        <v>510.43333333333334</v>
      </c>
      <c r="J158" s="38">
        <v>542.06666666666661</v>
      </c>
      <c r="K158" s="31">
        <v>478.8</v>
      </c>
      <c r="L158" s="31">
        <v>426.95</v>
      </c>
      <c r="M158" s="31">
        <v>89.394670000000005</v>
      </c>
      <c r="N158" s="1"/>
      <c r="O158" s="1"/>
    </row>
    <row r="159" spans="1:15" ht="12.75" customHeight="1">
      <c r="A159" s="33">
        <v>149</v>
      </c>
      <c r="B159" s="58" t="s">
        <v>382</v>
      </c>
      <c r="C159" s="31">
        <v>310.14999999999998</v>
      </c>
      <c r="D159" s="38">
        <v>309.84999999999997</v>
      </c>
      <c r="E159" s="38">
        <v>306.84999999999991</v>
      </c>
      <c r="F159" s="38">
        <v>303.54999999999995</v>
      </c>
      <c r="G159" s="38">
        <v>300.5499999999999</v>
      </c>
      <c r="H159" s="38">
        <v>313.14999999999992</v>
      </c>
      <c r="I159" s="38">
        <v>316.15000000000003</v>
      </c>
      <c r="J159" s="38">
        <v>319.44999999999993</v>
      </c>
      <c r="K159" s="31">
        <v>312.85000000000002</v>
      </c>
      <c r="L159" s="31">
        <v>306.55</v>
      </c>
      <c r="M159" s="31">
        <v>3.3082500000000001</v>
      </c>
      <c r="N159" s="1"/>
      <c r="O159" s="1"/>
    </row>
    <row r="160" spans="1:15" ht="12.75" customHeight="1">
      <c r="A160" s="33">
        <v>150</v>
      </c>
      <c r="B160" s="58" t="s">
        <v>114</v>
      </c>
      <c r="C160" s="31">
        <v>127.55</v>
      </c>
      <c r="D160" s="38">
        <v>127.51666666666667</v>
      </c>
      <c r="E160" s="38">
        <v>126.53333333333333</v>
      </c>
      <c r="F160" s="38">
        <v>125.51666666666667</v>
      </c>
      <c r="G160" s="38">
        <v>124.53333333333333</v>
      </c>
      <c r="H160" s="38">
        <v>128.53333333333333</v>
      </c>
      <c r="I160" s="38">
        <v>129.51666666666665</v>
      </c>
      <c r="J160" s="38">
        <v>130.53333333333333</v>
      </c>
      <c r="K160" s="31">
        <v>128.5</v>
      </c>
      <c r="L160" s="31">
        <v>126.5</v>
      </c>
      <c r="M160" s="31">
        <v>144.14543</v>
      </c>
      <c r="N160" s="1"/>
      <c r="O160" s="1"/>
    </row>
    <row r="161" spans="1:15" ht="12.75" customHeight="1">
      <c r="A161" s="33">
        <v>151</v>
      </c>
      <c r="B161" s="58" t="s">
        <v>385</v>
      </c>
      <c r="C161" s="31">
        <v>855.3</v>
      </c>
      <c r="D161" s="38">
        <v>857.75</v>
      </c>
      <c r="E161" s="38">
        <v>843.65</v>
      </c>
      <c r="F161" s="38">
        <v>832</v>
      </c>
      <c r="G161" s="38">
        <v>817.9</v>
      </c>
      <c r="H161" s="38">
        <v>869.4</v>
      </c>
      <c r="I161" s="38">
        <v>883.49999999999989</v>
      </c>
      <c r="J161" s="38">
        <v>895.15</v>
      </c>
      <c r="K161" s="31">
        <v>871.85</v>
      </c>
      <c r="L161" s="31">
        <v>846.1</v>
      </c>
      <c r="M161" s="31">
        <v>5.5167900000000003</v>
      </c>
      <c r="N161" s="1"/>
      <c r="O161" s="1"/>
    </row>
    <row r="162" spans="1:15" ht="12.75" customHeight="1">
      <c r="A162" s="33">
        <v>152</v>
      </c>
      <c r="B162" s="58" t="s">
        <v>384</v>
      </c>
      <c r="C162" s="31">
        <v>4897.75</v>
      </c>
      <c r="D162" s="38">
        <v>4911.2166666666662</v>
      </c>
      <c r="E162" s="38">
        <v>4872.5333333333328</v>
      </c>
      <c r="F162" s="38">
        <v>4847.3166666666666</v>
      </c>
      <c r="G162" s="38">
        <v>4808.6333333333332</v>
      </c>
      <c r="H162" s="38">
        <v>4936.4333333333325</v>
      </c>
      <c r="I162" s="38">
        <v>4975.116666666665</v>
      </c>
      <c r="J162" s="38">
        <v>5000.3333333333321</v>
      </c>
      <c r="K162" s="31">
        <v>4949.8999999999996</v>
      </c>
      <c r="L162" s="31">
        <v>4886</v>
      </c>
      <c r="M162" s="31">
        <v>0.27990999999999999</v>
      </c>
      <c r="N162" s="1"/>
      <c r="O162" s="1"/>
    </row>
    <row r="163" spans="1:15" ht="12.75" customHeight="1">
      <c r="A163" s="33">
        <v>153</v>
      </c>
      <c r="B163" s="58" t="s">
        <v>386</v>
      </c>
      <c r="C163" s="31">
        <v>174.75</v>
      </c>
      <c r="D163" s="38">
        <v>175.13333333333333</v>
      </c>
      <c r="E163" s="38">
        <v>173.61666666666665</v>
      </c>
      <c r="F163" s="38">
        <v>172.48333333333332</v>
      </c>
      <c r="G163" s="38">
        <v>170.96666666666664</v>
      </c>
      <c r="H163" s="38">
        <v>176.26666666666665</v>
      </c>
      <c r="I163" s="38">
        <v>177.7833333333333</v>
      </c>
      <c r="J163" s="38">
        <v>178.91666666666666</v>
      </c>
      <c r="K163" s="31">
        <v>176.65</v>
      </c>
      <c r="L163" s="31">
        <v>174</v>
      </c>
      <c r="M163" s="31">
        <v>4.3708600000000004</v>
      </c>
      <c r="N163" s="1"/>
      <c r="O163" s="1"/>
    </row>
    <row r="164" spans="1:15" ht="12.75" customHeight="1">
      <c r="A164" s="33">
        <v>154</v>
      </c>
      <c r="B164" s="58" t="s">
        <v>893</v>
      </c>
      <c r="C164" s="31">
        <v>668.6</v>
      </c>
      <c r="D164" s="38">
        <v>664.30000000000007</v>
      </c>
      <c r="E164" s="38">
        <v>654.70000000000016</v>
      </c>
      <c r="F164" s="38">
        <v>640.80000000000007</v>
      </c>
      <c r="G164" s="38">
        <v>631.20000000000016</v>
      </c>
      <c r="H164" s="38">
        <v>678.20000000000016</v>
      </c>
      <c r="I164" s="38">
        <v>687.80000000000007</v>
      </c>
      <c r="J164" s="38">
        <v>701.70000000000016</v>
      </c>
      <c r="K164" s="31">
        <v>673.9</v>
      </c>
      <c r="L164" s="31">
        <v>650.4</v>
      </c>
      <c r="M164" s="31">
        <v>5.9248900000000004</v>
      </c>
      <c r="N164" s="1"/>
      <c r="O164" s="1"/>
    </row>
    <row r="165" spans="1:15" ht="12.75" customHeight="1">
      <c r="A165" s="33">
        <v>155</v>
      </c>
      <c r="B165" s="58" t="s">
        <v>404</v>
      </c>
      <c r="C165" s="31">
        <v>2993.45</v>
      </c>
      <c r="D165" s="38">
        <v>2980.7833333333328</v>
      </c>
      <c r="E165" s="38">
        <v>2962.6166666666659</v>
      </c>
      <c r="F165" s="38">
        <v>2931.7833333333328</v>
      </c>
      <c r="G165" s="38">
        <v>2913.6166666666659</v>
      </c>
      <c r="H165" s="38">
        <v>3011.6166666666659</v>
      </c>
      <c r="I165" s="38">
        <v>3029.7833333333328</v>
      </c>
      <c r="J165" s="38">
        <v>3060.6166666666659</v>
      </c>
      <c r="K165" s="31">
        <v>2998.95</v>
      </c>
      <c r="L165" s="31">
        <v>2949.95</v>
      </c>
      <c r="M165" s="31">
        <v>2.0600999999999998</v>
      </c>
      <c r="N165" s="1"/>
      <c r="O165" s="1"/>
    </row>
    <row r="166" spans="1:15" ht="12.75" customHeight="1">
      <c r="A166" s="33">
        <v>156</v>
      </c>
      <c r="B166" s="58" t="s">
        <v>278</v>
      </c>
      <c r="C166" s="31">
        <v>313.75</v>
      </c>
      <c r="D166" s="38">
        <v>314.26666666666665</v>
      </c>
      <c r="E166" s="38">
        <v>309.5333333333333</v>
      </c>
      <c r="F166" s="38">
        <v>305.31666666666666</v>
      </c>
      <c r="G166" s="38">
        <v>300.58333333333331</v>
      </c>
      <c r="H166" s="38">
        <v>318.48333333333329</v>
      </c>
      <c r="I166" s="38">
        <v>323.21666666666664</v>
      </c>
      <c r="J166" s="38">
        <v>327.43333333333328</v>
      </c>
      <c r="K166" s="31">
        <v>319</v>
      </c>
      <c r="L166" s="31">
        <v>310.05</v>
      </c>
      <c r="M166" s="31">
        <v>11.65522</v>
      </c>
      <c r="N166" s="1"/>
      <c r="O166" s="1"/>
    </row>
    <row r="167" spans="1:15" ht="12.75" customHeight="1">
      <c r="A167" s="33">
        <v>157</v>
      </c>
      <c r="B167" s="58" t="s">
        <v>387</v>
      </c>
      <c r="C167" s="31">
        <v>129.9</v>
      </c>
      <c r="D167" s="38">
        <v>130.1</v>
      </c>
      <c r="E167" s="38">
        <v>127.79999999999998</v>
      </c>
      <c r="F167" s="38">
        <v>125.69999999999999</v>
      </c>
      <c r="G167" s="38">
        <v>123.39999999999998</v>
      </c>
      <c r="H167" s="38">
        <v>132.19999999999999</v>
      </c>
      <c r="I167" s="38">
        <v>134.5</v>
      </c>
      <c r="J167" s="38">
        <v>136.6</v>
      </c>
      <c r="K167" s="31">
        <v>132.4</v>
      </c>
      <c r="L167" s="31">
        <v>128</v>
      </c>
      <c r="M167" s="31">
        <v>20.380890000000001</v>
      </c>
      <c r="N167" s="1"/>
      <c r="O167" s="1"/>
    </row>
    <row r="168" spans="1:15" ht="12.75" customHeight="1">
      <c r="A168" s="33">
        <v>158</v>
      </c>
      <c r="B168" s="58" t="s">
        <v>403</v>
      </c>
      <c r="C168" s="31">
        <v>242.5</v>
      </c>
      <c r="D168" s="38">
        <v>242.58333333333334</v>
      </c>
      <c r="E168" s="38">
        <v>238.91666666666669</v>
      </c>
      <c r="F168" s="38">
        <v>235.33333333333334</v>
      </c>
      <c r="G168" s="38">
        <v>231.66666666666669</v>
      </c>
      <c r="H168" s="38">
        <v>246.16666666666669</v>
      </c>
      <c r="I168" s="38">
        <v>249.83333333333337</v>
      </c>
      <c r="J168" s="38">
        <v>253.41666666666669</v>
      </c>
      <c r="K168" s="31">
        <v>246.25</v>
      </c>
      <c r="L168" s="31">
        <v>239</v>
      </c>
      <c r="M168" s="31">
        <v>2.7713100000000002</v>
      </c>
      <c r="N168" s="1"/>
      <c r="O168" s="1"/>
    </row>
    <row r="169" spans="1:15" ht="12.75" customHeight="1">
      <c r="A169" s="33">
        <v>159</v>
      </c>
      <c r="B169" s="58" t="s">
        <v>115</v>
      </c>
      <c r="C169" s="31">
        <v>106.45</v>
      </c>
      <c r="D169" s="38">
        <v>105.91666666666667</v>
      </c>
      <c r="E169" s="38">
        <v>105.23333333333335</v>
      </c>
      <c r="F169" s="38">
        <v>104.01666666666668</v>
      </c>
      <c r="G169" s="38">
        <v>103.33333333333336</v>
      </c>
      <c r="H169" s="38">
        <v>107.13333333333334</v>
      </c>
      <c r="I169" s="38">
        <v>107.81666666666665</v>
      </c>
      <c r="J169" s="38">
        <v>109.03333333333333</v>
      </c>
      <c r="K169" s="31">
        <v>106.6</v>
      </c>
      <c r="L169" s="31">
        <v>104.7</v>
      </c>
      <c r="M169" s="31">
        <v>227.72148000000001</v>
      </c>
      <c r="N169" s="1"/>
      <c r="O169" s="1"/>
    </row>
    <row r="170" spans="1:15" ht="12.75" customHeight="1">
      <c r="A170" s="33">
        <v>160</v>
      </c>
      <c r="B170" s="58" t="s">
        <v>390</v>
      </c>
      <c r="C170" s="31">
        <v>2658.35</v>
      </c>
      <c r="D170" s="38">
        <v>2672.1</v>
      </c>
      <c r="E170" s="38">
        <v>2630.2999999999997</v>
      </c>
      <c r="F170" s="38">
        <v>2602.25</v>
      </c>
      <c r="G170" s="38">
        <v>2560.4499999999998</v>
      </c>
      <c r="H170" s="38">
        <v>2700.1499999999996</v>
      </c>
      <c r="I170" s="38">
        <v>2741.95</v>
      </c>
      <c r="J170" s="38">
        <v>2769.9999999999995</v>
      </c>
      <c r="K170" s="31">
        <v>2713.9</v>
      </c>
      <c r="L170" s="31">
        <v>2644.05</v>
      </c>
      <c r="M170" s="31">
        <v>0.23122999999999999</v>
      </c>
      <c r="N170" s="1"/>
      <c r="O170" s="1"/>
    </row>
    <row r="171" spans="1:15" ht="12.75" customHeight="1">
      <c r="A171" s="33">
        <v>161</v>
      </c>
      <c r="B171" s="58" t="s">
        <v>391</v>
      </c>
      <c r="C171" s="31">
        <v>3130.9</v>
      </c>
      <c r="D171" s="38">
        <v>3130.3000000000006</v>
      </c>
      <c r="E171" s="38">
        <v>3110.6500000000015</v>
      </c>
      <c r="F171" s="38">
        <v>3090.400000000001</v>
      </c>
      <c r="G171" s="38">
        <v>3070.7500000000018</v>
      </c>
      <c r="H171" s="38">
        <v>3150.5500000000011</v>
      </c>
      <c r="I171" s="38">
        <v>3170.2</v>
      </c>
      <c r="J171" s="38">
        <v>3190.4500000000007</v>
      </c>
      <c r="K171" s="31">
        <v>3149.95</v>
      </c>
      <c r="L171" s="31">
        <v>3110.05</v>
      </c>
      <c r="M171" s="31">
        <v>0.11774999999999999</v>
      </c>
      <c r="N171" s="1"/>
      <c r="O171" s="1"/>
    </row>
    <row r="172" spans="1:15" ht="12.75" customHeight="1">
      <c r="A172" s="33">
        <v>162</v>
      </c>
      <c r="B172" s="58" t="s">
        <v>399</v>
      </c>
      <c r="C172" s="31">
        <v>732.4</v>
      </c>
      <c r="D172" s="38">
        <v>735.51666666666677</v>
      </c>
      <c r="E172" s="38">
        <v>724.93333333333351</v>
      </c>
      <c r="F172" s="38">
        <v>717.4666666666667</v>
      </c>
      <c r="G172" s="38">
        <v>706.88333333333344</v>
      </c>
      <c r="H172" s="38">
        <v>742.98333333333358</v>
      </c>
      <c r="I172" s="38">
        <v>753.56666666666683</v>
      </c>
      <c r="J172" s="38">
        <v>761.03333333333364</v>
      </c>
      <c r="K172" s="31">
        <v>746.1</v>
      </c>
      <c r="L172" s="31">
        <v>728.05</v>
      </c>
      <c r="M172" s="31">
        <v>1.7382200000000001</v>
      </c>
      <c r="N172" s="1"/>
      <c r="O172" s="1"/>
    </row>
    <row r="173" spans="1:15" ht="12.75" customHeight="1">
      <c r="A173" s="33">
        <v>163</v>
      </c>
      <c r="B173" s="58" t="s">
        <v>392</v>
      </c>
      <c r="C173" s="31">
        <v>185.7</v>
      </c>
      <c r="D173" s="38">
        <v>185.4</v>
      </c>
      <c r="E173" s="38">
        <v>182.8</v>
      </c>
      <c r="F173" s="38">
        <v>179.9</v>
      </c>
      <c r="G173" s="38">
        <v>177.3</v>
      </c>
      <c r="H173" s="38">
        <v>188.3</v>
      </c>
      <c r="I173" s="38">
        <v>190.89999999999998</v>
      </c>
      <c r="J173" s="38">
        <v>193.8</v>
      </c>
      <c r="K173" s="31">
        <v>188</v>
      </c>
      <c r="L173" s="31">
        <v>182.5</v>
      </c>
      <c r="M173" s="31">
        <v>6.3452799999999998</v>
      </c>
      <c r="N173" s="1"/>
      <c r="O173" s="1"/>
    </row>
    <row r="174" spans="1:15" ht="12.75" customHeight="1">
      <c r="A174" s="33">
        <v>164</v>
      </c>
      <c r="B174" s="58" t="s">
        <v>279</v>
      </c>
      <c r="C174" s="31">
        <v>1066.1500000000001</v>
      </c>
      <c r="D174" s="38">
        <v>1059.3999999999999</v>
      </c>
      <c r="E174" s="38">
        <v>1046.7999999999997</v>
      </c>
      <c r="F174" s="38">
        <v>1027.4499999999998</v>
      </c>
      <c r="G174" s="38">
        <v>1014.8499999999997</v>
      </c>
      <c r="H174" s="38">
        <v>1078.7499999999998</v>
      </c>
      <c r="I174" s="38">
        <v>1091.3499999999997</v>
      </c>
      <c r="J174" s="38">
        <v>1110.6999999999998</v>
      </c>
      <c r="K174" s="31">
        <v>1072</v>
      </c>
      <c r="L174" s="31">
        <v>1040.05</v>
      </c>
      <c r="M174" s="31">
        <v>4.3192399999999997</v>
      </c>
      <c r="N174" s="1"/>
      <c r="O174" s="1"/>
    </row>
    <row r="175" spans="1:15" ht="12.75" customHeight="1">
      <c r="A175" s="33">
        <v>165</v>
      </c>
      <c r="B175" s="58" t="s">
        <v>393</v>
      </c>
      <c r="C175" s="31">
        <v>1419.75</v>
      </c>
      <c r="D175" s="38">
        <v>1416.1666666666667</v>
      </c>
      <c r="E175" s="38">
        <v>1403.6333333333334</v>
      </c>
      <c r="F175" s="38">
        <v>1387.5166666666667</v>
      </c>
      <c r="G175" s="38">
        <v>1374.9833333333333</v>
      </c>
      <c r="H175" s="38">
        <v>1432.2833333333335</v>
      </c>
      <c r="I175" s="38">
        <v>1444.8166666666668</v>
      </c>
      <c r="J175" s="38">
        <v>1460.9333333333336</v>
      </c>
      <c r="K175" s="31">
        <v>1428.7</v>
      </c>
      <c r="L175" s="31">
        <v>1400.05</v>
      </c>
      <c r="M175" s="31">
        <v>0.79566999999999999</v>
      </c>
      <c r="N175" s="1"/>
      <c r="O175" s="1"/>
    </row>
    <row r="176" spans="1:15" ht="12.75" customHeight="1">
      <c r="A176" s="33">
        <v>166</v>
      </c>
      <c r="B176" s="58" t="s">
        <v>116</v>
      </c>
      <c r="C176" s="31">
        <v>659.45</v>
      </c>
      <c r="D176" s="38">
        <v>666.03333333333342</v>
      </c>
      <c r="E176" s="38">
        <v>651.36666666666679</v>
      </c>
      <c r="F176" s="38">
        <v>643.28333333333342</v>
      </c>
      <c r="G176" s="38">
        <v>628.61666666666679</v>
      </c>
      <c r="H176" s="38">
        <v>674.11666666666679</v>
      </c>
      <c r="I176" s="38">
        <v>688.78333333333353</v>
      </c>
      <c r="J176" s="38">
        <v>696.86666666666679</v>
      </c>
      <c r="K176" s="31">
        <v>680.7</v>
      </c>
      <c r="L176" s="31">
        <v>657.95</v>
      </c>
      <c r="M176" s="31">
        <v>5.4328799999999999</v>
      </c>
      <c r="N176" s="1"/>
      <c r="O176" s="1"/>
    </row>
    <row r="177" spans="1:15" ht="12.75" customHeight="1">
      <c r="A177" s="33">
        <v>167</v>
      </c>
      <c r="B177" s="58" t="s">
        <v>389</v>
      </c>
      <c r="C177" s="31">
        <v>1492.9</v>
      </c>
      <c r="D177" s="38">
        <v>1499.1499999999999</v>
      </c>
      <c r="E177" s="38">
        <v>1474.2999999999997</v>
      </c>
      <c r="F177" s="38">
        <v>1455.6999999999998</v>
      </c>
      <c r="G177" s="38">
        <v>1430.8499999999997</v>
      </c>
      <c r="H177" s="38">
        <v>1517.7499999999998</v>
      </c>
      <c r="I177" s="38">
        <v>1542.5999999999997</v>
      </c>
      <c r="J177" s="38">
        <v>1561.1999999999998</v>
      </c>
      <c r="K177" s="31">
        <v>1524</v>
      </c>
      <c r="L177" s="31">
        <v>1480.55</v>
      </c>
      <c r="M177" s="31">
        <v>1.165</v>
      </c>
      <c r="N177" s="1"/>
      <c r="O177" s="1"/>
    </row>
    <row r="178" spans="1:15" ht="12.75" customHeight="1">
      <c r="A178" s="33">
        <v>168</v>
      </c>
      <c r="B178" s="58" t="s">
        <v>118</v>
      </c>
      <c r="C178" s="31">
        <v>43.75</v>
      </c>
      <c r="D178" s="38">
        <v>43.883333333333333</v>
      </c>
      <c r="E178" s="38">
        <v>43.466666666666669</v>
      </c>
      <c r="F178" s="38">
        <v>43.183333333333337</v>
      </c>
      <c r="G178" s="38">
        <v>42.766666666666673</v>
      </c>
      <c r="H178" s="38">
        <v>44.166666666666664</v>
      </c>
      <c r="I178" s="38">
        <v>44.583333333333336</v>
      </c>
      <c r="J178" s="38">
        <v>44.86666666666666</v>
      </c>
      <c r="K178" s="31">
        <v>44.3</v>
      </c>
      <c r="L178" s="31">
        <v>43.6</v>
      </c>
      <c r="M178" s="31">
        <v>65.065780000000004</v>
      </c>
      <c r="N178" s="1"/>
      <c r="O178" s="1"/>
    </row>
    <row r="179" spans="1:15" ht="12.75" customHeight="1">
      <c r="A179" s="33">
        <v>169</v>
      </c>
      <c r="B179" s="58" t="s">
        <v>119</v>
      </c>
      <c r="C179" s="31">
        <v>601.29999999999995</v>
      </c>
      <c r="D179" s="38">
        <v>601.35</v>
      </c>
      <c r="E179" s="38">
        <v>596.95000000000005</v>
      </c>
      <c r="F179" s="38">
        <v>592.6</v>
      </c>
      <c r="G179" s="38">
        <v>588.20000000000005</v>
      </c>
      <c r="H179" s="38">
        <v>605.70000000000005</v>
      </c>
      <c r="I179" s="38">
        <v>610.09999999999991</v>
      </c>
      <c r="J179" s="38">
        <v>614.45000000000005</v>
      </c>
      <c r="K179" s="31">
        <v>605.75</v>
      </c>
      <c r="L179" s="31">
        <v>597</v>
      </c>
      <c r="M179" s="31">
        <v>6.5905899999999997</v>
      </c>
      <c r="N179" s="1"/>
      <c r="O179" s="1"/>
    </row>
    <row r="180" spans="1:15" ht="12.75" customHeight="1">
      <c r="A180" s="33">
        <v>170</v>
      </c>
      <c r="B180" s="58" t="s">
        <v>394</v>
      </c>
      <c r="C180" s="31">
        <v>1138.1500000000001</v>
      </c>
      <c r="D180" s="38">
        <v>1139.2833333333335</v>
      </c>
      <c r="E180" s="38">
        <v>1128.866666666667</v>
      </c>
      <c r="F180" s="38">
        <v>1119.5833333333335</v>
      </c>
      <c r="G180" s="38">
        <v>1109.166666666667</v>
      </c>
      <c r="H180" s="38">
        <v>1148.5666666666671</v>
      </c>
      <c r="I180" s="38">
        <v>1158.9833333333336</v>
      </c>
      <c r="J180" s="38">
        <v>1168.2666666666671</v>
      </c>
      <c r="K180" s="31">
        <v>1149.7</v>
      </c>
      <c r="L180" s="31">
        <v>1130</v>
      </c>
      <c r="M180" s="31">
        <v>0.21920000000000001</v>
      </c>
      <c r="N180" s="1"/>
      <c r="O180" s="1"/>
    </row>
    <row r="181" spans="1:15" ht="12.75" customHeight="1">
      <c r="A181" s="33">
        <v>171</v>
      </c>
      <c r="B181" s="58" t="s">
        <v>395</v>
      </c>
      <c r="C181" s="31">
        <v>1695.8</v>
      </c>
      <c r="D181" s="38">
        <v>1698.9333333333334</v>
      </c>
      <c r="E181" s="38">
        <v>1686.8666666666668</v>
      </c>
      <c r="F181" s="38">
        <v>1677.9333333333334</v>
      </c>
      <c r="G181" s="38">
        <v>1665.8666666666668</v>
      </c>
      <c r="H181" s="38">
        <v>1707.8666666666668</v>
      </c>
      <c r="I181" s="38">
        <v>1719.9333333333334</v>
      </c>
      <c r="J181" s="38">
        <v>1728.8666666666668</v>
      </c>
      <c r="K181" s="31">
        <v>1711</v>
      </c>
      <c r="L181" s="31">
        <v>1690</v>
      </c>
      <c r="M181" s="31">
        <v>0.45648</v>
      </c>
      <c r="N181" s="1"/>
      <c r="O181" s="1"/>
    </row>
    <row r="182" spans="1:15" ht="12.75" customHeight="1">
      <c r="A182" s="33">
        <v>172</v>
      </c>
      <c r="B182" s="58" t="s">
        <v>396</v>
      </c>
      <c r="C182" s="31">
        <v>473.05</v>
      </c>
      <c r="D182" s="38">
        <v>471</v>
      </c>
      <c r="E182" s="38">
        <v>457</v>
      </c>
      <c r="F182" s="38">
        <v>440.95</v>
      </c>
      <c r="G182" s="38">
        <v>426.95</v>
      </c>
      <c r="H182" s="38">
        <v>487.05</v>
      </c>
      <c r="I182" s="38">
        <v>501.05</v>
      </c>
      <c r="J182" s="38">
        <v>517.1</v>
      </c>
      <c r="K182" s="31">
        <v>485</v>
      </c>
      <c r="L182" s="31">
        <v>454.95</v>
      </c>
      <c r="M182" s="31">
        <v>8.2504100000000005</v>
      </c>
      <c r="N182" s="1"/>
      <c r="O182" s="1"/>
    </row>
    <row r="183" spans="1:15" ht="12.75" customHeight="1">
      <c r="A183" s="33">
        <v>173</v>
      </c>
      <c r="B183" s="58" t="s">
        <v>120</v>
      </c>
      <c r="C183" s="31">
        <v>1060.95</v>
      </c>
      <c r="D183" s="38">
        <v>1067.3999999999999</v>
      </c>
      <c r="E183" s="38">
        <v>1050.5499999999997</v>
      </c>
      <c r="F183" s="38">
        <v>1040.1499999999999</v>
      </c>
      <c r="G183" s="38">
        <v>1023.2999999999997</v>
      </c>
      <c r="H183" s="38">
        <v>1077.7999999999997</v>
      </c>
      <c r="I183" s="38">
        <v>1094.6499999999996</v>
      </c>
      <c r="J183" s="38">
        <v>1105.0499999999997</v>
      </c>
      <c r="K183" s="31">
        <v>1084.25</v>
      </c>
      <c r="L183" s="31">
        <v>1057</v>
      </c>
      <c r="M183" s="31">
        <v>10.2296</v>
      </c>
      <c r="N183" s="1"/>
      <c r="O183" s="1"/>
    </row>
    <row r="184" spans="1:15" ht="12.75" customHeight="1">
      <c r="A184" s="33">
        <v>174</v>
      </c>
      <c r="B184" s="58" t="s">
        <v>397</v>
      </c>
      <c r="C184" s="31">
        <v>506.45</v>
      </c>
      <c r="D184" s="38">
        <v>511.64999999999992</v>
      </c>
      <c r="E184" s="38">
        <v>499.89999999999986</v>
      </c>
      <c r="F184" s="38">
        <v>493.34999999999997</v>
      </c>
      <c r="G184" s="38">
        <v>481.59999999999991</v>
      </c>
      <c r="H184" s="38">
        <v>518.19999999999982</v>
      </c>
      <c r="I184" s="38">
        <v>529.94999999999993</v>
      </c>
      <c r="J184" s="38">
        <v>536.49999999999977</v>
      </c>
      <c r="K184" s="31">
        <v>523.4</v>
      </c>
      <c r="L184" s="31">
        <v>505.1</v>
      </c>
      <c r="M184" s="31">
        <v>2.0474800000000002</v>
      </c>
      <c r="N184" s="1"/>
      <c r="O184" s="1"/>
    </row>
    <row r="185" spans="1:15" ht="12.75" customHeight="1">
      <c r="A185" s="33">
        <v>175</v>
      </c>
      <c r="B185" s="58" t="s">
        <v>121</v>
      </c>
      <c r="C185" s="31">
        <v>1582.15</v>
      </c>
      <c r="D185" s="38">
        <v>1572.8833333333332</v>
      </c>
      <c r="E185" s="38">
        <v>1560.7666666666664</v>
      </c>
      <c r="F185" s="38">
        <v>1539.3833333333332</v>
      </c>
      <c r="G185" s="38">
        <v>1527.2666666666664</v>
      </c>
      <c r="H185" s="38">
        <v>1594.2666666666664</v>
      </c>
      <c r="I185" s="38">
        <v>1606.3833333333332</v>
      </c>
      <c r="J185" s="38">
        <v>1627.7666666666664</v>
      </c>
      <c r="K185" s="31">
        <v>1585</v>
      </c>
      <c r="L185" s="31">
        <v>1551.5</v>
      </c>
      <c r="M185" s="31">
        <v>4.0837700000000003</v>
      </c>
      <c r="N185" s="1"/>
      <c r="O185" s="1"/>
    </row>
    <row r="186" spans="1:15" ht="12.75" customHeight="1">
      <c r="A186" s="33">
        <v>176</v>
      </c>
      <c r="B186" s="58" t="s">
        <v>405</v>
      </c>
      <c r="C186" s="31">
        <v>122.15</v>
      </c>
      <c r="D186" s="38">
        <v>123.31666666666668</v>
      </c>
      <c r="E186" s="38">
        <v>120.23333333333335</v>
      </c>
      <c r="F186" s="38">
        <v>118.31666666666668</v>
      </c>
      <c r="G186" s="38">
        <v>115.23333333333335</v>
      </c>
      <c r="H186" s="38">
        <v>125.23333333333335</v>
      </c>
      <c r="I186" s="38">
        <v>128.31666666666669</v>
      </c>
      <c r="J186" s="38">
        <v>130.23333333333335</v>
      </c>
      <c r="K186" s="31">
        <v>126.4</v>
      </c>
      <c r="L186" s="31">
        <v>121.4</v>
      </c>
      <c r="M186" s="31">
        <v>14.99652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298.64999999999998</v>
      </c>
      <c r="D187" s="38">
        <v>300.26666666666665</v>
      </c>
      <c r="E187" s="38">
        <v>295.93333333333328</v>
      </c>
      <c r="F187" s="38">
        <v>293.21666666666664</v>
      </c>
      <c r="G187" s="38">
        <v>288.88333333333327</v>
      </c>
      <c r="H187" s="38">
        <v>302.98333333333329</v>
      </c>
      <c r="I187" s="38">
        <v>307.31666666666666</v>
      </c>
      <c r="J187" s="38">
        <v>310.0333333333333</v>
      </c>
      <c r="K187" s="31">
        <v>304.60000000000002</v>
      </c>
      <c r="L187" s="31">
        <v>297.55</v>
      </c>
      <c r="M187" s="31">
        <v>23.160920000000001</v>
      </c>
      <c r="N187" s="1"/>
      <c r="O187" s="1"/>
    </row>
    <row r="188" spans="1:15" ht="12.75" customHeight="1">
      <c r="A188" s="33">
        <v>178</v>
      </c>
      <c r="B188" s="58" t="s">
        <v>398</v>
      </c>
      <c r="C188" s="31">
        <v>400.05</v>
      </c>
      <c r="D188" s="38">
        <v>401.23333333333335</v>
      </c>
      <c r="E188" s="38">
        <v>397.06666666666672</v>
      </c>
      <c r="F188" s="38">
        <v>394.08333333333337</v>
      </c>
      <c r="G188" s="38">
        <v>389.91666666666674</v>
      </c>
      <c r="H188" s="38">
        <v>404.2166666666667</v>
      </c>
      <c r="I188" s="38">
        <v>408.38333333333333</v>
      </c>
      <c r="J188" s="38">
        <v>411.36666666666667</v>
      </c>
      <c r="K188" s="31">
        <v>405.4</v>
      </c>
      <c r="L188" s="31">
        <v>398.25</v>
      </c>
      <c r="M188" s="31">
        <v>4.9980500000000001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1793.7</v>
      </c>
      <c r="D189" s="38">
        <v>1775.9333333333332</v>
      </c>
      <c r="E189" s="38">
        <v>1753.8666666666663</v>
      </c>
      <c r="F189" s="38">
        <v>1714.0333333333331</v>
      </c>
      <c r="G189" s="38">
        <v>1691.9666666666662</v>
      </c>
      <c r="H189" s="38">
        <v>1815.7666666666664</v>
      </c>
      <c r="I189" s="38">
        <v>1837.8333333333335</v>
      </c>
      <c r="J189" s="38">
        <v>1877.6666666666665</v>
      </c>
      <c r="K189" s="31">
        <v>1798</v>
      </c>
      <c r="L189" s="31">
        <v>1736.1</v>
      </c>
      <c r="M189" s="31">
        <v>10.8294</v>
      </c>
      <c r="N189" s="1"/>
      <c r="O189" s="1"/>
    </row>
    <row r="190" spans="1:15" ht="12.75" customHeight="1">
      <c r="A190" s="33">
        <v>180</v>
      </c>
      <c r="B190" s="58" t="s">
        <v>400</v>
      </c>
      <c r="C190" s="31">
        <v>336</v>
      </c>
      <c r="D190" s="38">
        <v>334.76666666666665</v>
      </c>
      <c r="E190" s="38">
        <v>330.88333333333333</v>
      </c>
      <c r="F190" s="38">
        <v>325.76666666666665</v>
      </c>
      <c r="G190" s="38">
        <v>321.88333333333333</v>
      </c>
      <c r="H190" s="38">
        <v>339.88333333333333</v>
      </c>
      <c r="I190" s="38">
        <v>343.76666666666665</v>
      </c>
      <c r="J190" s="38">
        <v>348.88333333333333</v>
      </c>
      <c r="K190" s="31">
        <v>338.65</v>
      </c>
      <c r="L190" s="31">
        <v>329.65</v>
      </c>
      <c r="M190" s="31">
        <v>3.8507500000000001</v>
      </c>
      <c r="N190" s="1"/>
      <c r="O190" s="1"/>
    </row>
    <row r="191" spans="1:15" ht="12.75" customHeight="1">
      <c r="A191" s="33">
        <v>181</v>
      </c>
      <c r="B191" s="58" t="s">
        <v>401</v>
      </c>
      <c r="C191" s="31">
        <v>2245.85</v>
      </c>
      <c r="D191" s="38">
        <v>2258.2666666666664</v>
      </c>
      <c r="E191" s="38">
        <v>2218.583333333333</v>
      </c>
      <c r="F191" s="38">
        <v>2191.3166666666666</v>
      </c>
      <c r="G191" s="38">
        <v>2151.6333333333332</v>
      </c>
      <c r="H191" s="38">
        <v>2285.5333333333328</v>
      </c>
      <c r="I191" s="38">
        <v>2325.2166666666662</v>
      </c>
      <c r="J191" s="38">
        <v>2352.4833333333327</v>
      </c>
      <c r="K191" s="31">
        <v>2297.9499999999998</v>
      </c>
      <c r="L191" s="31">
        <v>2231</v>
      </c>
      <c r="M191" s="31">
        <v>0.25044</v>
      </c>
      <c r="N191" s="1"/>
      <c r="O191" s="1"/>
    </row>
    <row r="192" spans="1:15" ht="12.75" customHeight="1">
      <c r="A192" s="33">
        <v>182</v>
      </c>
      <c r="B192" s="58" t="s">
        <v>388</v>
      </c>
      <c r="C192" s="31">
        <v>1283.95</v>
      </c>
      <c r="D192" s="38">
        <v>1287.0833333333333</v>
      </c>
      <c r="E192" s="38">
        <v>1274.1666666666665</v>
      </c>
      <c r="F192" s="38">
        <v>1264.3833333333332</v>
      </c>
      <c r="G192" s="38">
        <v>1251.4666666666665</v>
      </c>
      <c r="H192" s="38">
        <v>1296.8666666666666</v>
      </c>
      <c r="I192" s="38">
        <v>1309.7833333333331</v>
      </c>
      <c r="J192" s="38">
        <v>1319.5666666666666</v>
      </c>
      <c r="K192" s="31">
        <v>1300</v>
      </c>
      <c r="L192" s="31">
        <v>1277.3</v>
      </c>
      <c r="M192" s="31">
        <v>0.29154000000000002</v>
      </c>
      <c r="N192" s="1"/>
      <c r="O192" s="1"/>
    </row>
    <row r="193" spans="1:15" ht="12.75" customHeight="1">
      <c r="A193" s="33">
        <v>183</v>
      </c>
      <c r="B193" s="58" t="s">
        <v>406</v>
      </c>
      <c r="C193" s="31">
        <v>163.65</v>
      </c>
      <c r="D193" s="38">
        <v>164.25</v>
      </c>
      <c r="E193" s="38">
        <v>162.6</v>
      </c>
      <c r="F193" s="38">
        <v>161.54999999999998</v>
      </c>
      <c r="G193" s="38">
        <v>159.89999999999998</v>
      </c>
      <c r="H193" s="38">
        <v>165.3</v>
      </c>
      <c r="I193" s="38">
        <v>166.95</v>
      </c>
      <c r="J193" s="38">
        <v>168.00000000000003</v>
      </c>
      <c r="K193" s="31">
        <v>165.9</v>
      </c>
      <c r="L193" s="31">
        <v>163.19999999999999</v>
      </c>
      <c r="M193" s="31">
        <v>12.518219999999999</v>
      </c>
      <c r="N193" s="1"/>
      <c r="O193" s="1"/>
    </row>
    <row r="194" spans="1:15" ht="12.75" customHeight="1">
      <c r="A194" s="33">
        <v>184</v>
      </c>
      <c r="B194" s="58" t="s">
        <v>280</v>
      </c>
      <c r="C194" s="31">
        <v>292</v>
      </c>
      <c r="D194" s="38">
        <v>290.51666666666665</v>
      </c>
      <c r="E194" s="38">
        <v>286.5333333333333</v>
      </c>
      <c r="F194" s="38">
        <v>281.06666666666666</v>
      </c>
      <c r="G194" s="38">
        <v>277.08333333333331</v>
      </c>
      <c r="H194" s="38">
        <v>295.98333333333329</v>
      </c>
      <c r="I194" s="38">
        <v>299.96666666666664</v>
      </c>
      <c r="J194" s="38">
        <v>305.43333333333328</v>
      </c>
      <c r="K194" s="31">
        <v>294.5</v>
      </c>
      <c r="L194" s="31">
        <v>285.05</v>
      </c>
      <c r="M194" s="31">
        <v>10.80058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676.05</v>
      </c>
      <c r="D195" s="38">
        <v>678.19999999999993</v>
      </c>
      <c r="E195" s="38">
        <v>671.99999999999989</v>
      </c>
      <c r="F195" s="38">
        <v>667.94999999999993</v>
      </c>
      <c r="G195" s="38">
        <v>661.74999999999989</v>
      </c>
      <c r="H195" s="38">
        <v>682.24999999999989</v>
      </c>
      <c r="I195" s="38">
        <v>688.44999999999993</v>
      </c>
      <c r="J195" s="38">
        <v>692.49999999999989</v>
      </c>
      <c r="K195" s="31">
        <v>684.4</v>
      </c>
      <c r="L195" s="31">
        <v>674.15</v>
      </c>
      <c r="M195" s="31">
        <v>0.58304999999999996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474.6</v>
      </c>
      <c r="D196" s="38">
        <v>479.7</v>
      </c>
      <c r="E196" s="38">
        <v>467.4</v>
      </c>
      <c r="F196" s="38">
        <v>460.2</v>
      </c>
      <c r="G196" s="38">
        <v>447.9</v>
      </c>
      <c r="H196" s="38">
        <v>486.9</v>
      </c>
      <c r="I196" s="38">
        <v>499.20000000000005</v>
      </c>
      <c r="J196" s="38">
        <v>506.4</v>
      </c>
      <c r="K196" s="31">
        <v>492</v>
      </c>
      <c r="L196" s="31">
        <v>472.5</v>
      </c>
      <c r="M196" s="31">
        <v>55.539529999999999</v>
      </c>
      <c r="N196" s="1"/>
      <c r="O196" s="1"/>
    </row>
    <row r="197" spans="1:15" ht="12.75" customHeight="1">
      <c r="A197" s="33">
        <v>187</v>
      </c>
      <c r="B197" s="58" t="s">
        <v>125</v>
      </c>
      <c r="C197" s="31">
        <v>3770.05</v>
      </c>
      <c r="D197" s="38">
        <v>3780.9</v>
      </c>
      <c r="E197" s="38">
        <v>3750.75</v>
      </c>
      <c r="F197" s="38">
        <v>3731.45</v>
      </c>
      <c r="G197" s="38">
        <v>3701.2999999999997</v>
      </c>
      <c r="H197" s="38">
        <v>3800.2000000000003</v>
      </c>
      <c r="I197" s="38">
        <v>3830.3500000000008</v>
      </c>
      <c r="J197" s="38">
        <v>3849.6500000000005</v>
      </c>
      <c r="K197" s="31">
        <v>3811.05</v>
      </c>
      <c r="L197" s="31">
        <v>3761.6</v>
      </c>
      <c r="M197" s="31">
        <v>6.9157099999999998</v>
      </c>
      <c r="N197" s="1"/>
      <c r="O197" s="1"/>
    </row>
    <row r="198" spans="1:15" ht="12.75" customHeight="1">
      <c r="A198" s="33">
        <v>188</v>
      </c>
      <c r="B198" s="58" t="s">
        <v>410</v>
      </c>
      <c r="C198" s="31">
        <v>984</v>
      </c>
      <c r="D198" s="38">
        <v>987.30000000000007</v>
      </c>
      <c r="E198" s="38">
        <v>975.20000000000016</v>
      </c>
      <c r="F198" s="38">
        <v>966.40000000000009</v>
      </c>
      <c r="G198" s="38">
        <v>954.30000000000018</v>
      </c>
      <c r="H198" s="38">
        <v>996.10000000000014</v>
      </c>
      <c r="I198" s="38">
        <v>1008.2</v>
      </c>
      <c r="J198" s="38">
        <v>1017.0000000000001</v>
      </c>
      <c r="K198" s="31">
        <v>999.4</v>
      </c>
      <c r="L198" s="31">
        <v>978.5</v>
      </c>
      <c r="M198" s="31">
        <v>3.87357</v>
      </c>
      <c r="N198" s="1"/>
      <c r="O198" s="1"/>
    </row>
    <row r="199" spans="1:15" ht="12.75" customHeight="1">
      <c r="A199" s="33">
        <v>189</v>
      </c>
      <c r="B199" s="58" t="s">
        <v>126</v>
      </c>
      <c r="C199" s="31">
        <v>1290.5999999999999</v>
      </c>
      <c r="D199" s="38">
        <v>1302.8</v>
      </c>
      <c r="E199" s="38">
        <v>1270.8</v>
      </c>
      <c r="F199" s="38">
        <v>1251</v>
      </c>
      <c r="G199" s="38">
        <v>1219</v>
      </c>
      <c r="H199" s="38">
        <v>1322.6</v>
      </c>
      <c r="I199" s="38">
        <v>1354.6</v>
      </c>
      <c r="J199" s="38">
        <v>1374.3999999999999</v>
      </c>
      <c r="K199" s="31">
        <v>1334.8</v>
      </c>
      <c r="L199" s="31">
        <v>1283</v>
      </c>
      <c r="M199" s="31">
        <v>16.13382</v>
      </c>
      <c r="N199" s="1"/>
      <c r="O199" s="1"/>
    </row>
    <row r="200" spans="1:15" ht="12.75" customHeight="1">
      <c r="A200" s="33">
        <v>190</v>
      </c>
      <c r="B200" s="58" t="s">
        <v>127</v>
      </c>
      <c r="C200" s="31">
        <v>1181.5999999999999</v>
      </c>
      <c r="D200" s="38">
        <v>1183.7</v>
      </c>
      <c r="E200" s="38">
        <v>1172.4000000000001</v>
      </c>
      <c r="F200" s="38">
        <v>1163.2</v>
      </c>
      <c r="G200" s="38">
        <v>1151.9000000000001</v>
      </c>
      <c r="H200" s="38">
        <v>1192.9000000000001</v>
      </c>
      <c r="I200" s="38">
        <v>1204.1999999999998</v>
      </c>
      <c r="J200" s="38">
        <v>1213.4000000000001</v>
      </c>
      <c r="K200" s="31">
        <v>1195</v>
      </c>
      <c r="L200" s="31">
        <v>1174.5</v>
      </c>
      <c r="M200" s="31">
        <v>17.49952</v>
      </c>
      <c r="N200" s="1"/>
      <c r="O200" s="1"/>
    </row>
    <row r="201" spans="1:15" ht="12.75" customHeight="1">
      <c r="A201" s="33">
        <v>191</v>
      </c>
      <c r="B201" s="58" t="s">
        <v>128</v>
      </c>
      <c r="C201" s="31">
        <v>2871.35</v>
      </c>
      <c r="D201" s="38">
        <v>2879.9666666666667</v>
      </c>
      <c r="E201" s="38">
        <v>2832.5333333333333</v>
      </c>
      <c r="F201" s="38">
        <v>2793.7166666666667</v>
      </c>
      <c r="G201" s="38">
        <v>2746.2833333333333</v>
      </c>
      <c r="H201" s="38">
        <v>2918.7833333333333</v>
      </c>
      <c r="I201" s="38">
        <v>2966.2166666666667</v>
      </c>
      <c r="J201" s="38">
        <v>3005.0333333333333</v>
      </c>
      <c r="K201" s="31">
        <v>2927.4</v>
      </c>
      <c r="L201" s="31">
        <v>2841.15</v>
      </c>
      <c r="M201" s="31">
        <v>70.114519999999999</v>
      </c>
      <c r="N201" s="1"/>
      <c r="O201" s="1"/>
    </row>
    <row r="202" spans="1:15" ht="12.75" customHeight="1">
      <c r="A202" s="33">
        <v>192</v>
      </c>
      <c r="B202" s="58" t="s">
        <v>129</v>
      </c>
      <c r="C202" s="31">
        <v>2285.6</v>
      </c>
      <c r="D202" s="38">
        <v>2284.6666666666665</v>
      </c>
      <c r="E202" s="38">
        <v>2256.3833333333332</v>
      </c>
      <c r="F202" s="38">
        <v>2227.1666666666665</v>
      </c>
      <c r="G202" s="38">
        <v>2198.8833333333332</v>
      </c>
      <c r="H202" s="38">
        <v>2313.8833333333332</v>
      </c>
      <c r="I202" s="38">
        <v>2342.166666666667</v>
      </c>
      <c r="J202" s="38">
        <v>2371.3833333333332</v>
      </c>
      <c r="K202" s="31">
        <v>2312.9499999999998</v>
      </c>
      <c r="L202" s="31">
        <v>2255.4499999999998</v>
      </c>
      <c r="M202" s="31">
        <v>9.1463800000000006</v>
      </c>
      <c r="N202" s="1"/>
      <c r="O202" s="1"/>
    </row>
    <row r="203" spans="1:15" ht="12.75" customHeight="1">
      <c r="A203" s="33">
        <v>193</v>
      </c>
      <c r="B203" s="58" t="s">
        <v>130</v>
      </c>
      <c r="C203" s="31">
        <v>1719.8</v>
      </c>
      <c r="D203" s="38">
        <v>1729.1000000000001</v>
      </c>
      <c r="E203" s="38">
        <v>1700.7000000000003</v>
      </c>
      <c r="F203" s="38">
        <v>1681.6000000000001</v>
      </c>
      <c r="G203" s="38">
        <v>1653.2000000000003</v>
      </c>
      <c r="H203" s="38">
        <v>1748.2000000000003</v>
      </c>
      <c r="I203" s="38">
        <v>1776.6000000000004</v>
      </c>
      <c r="J203" s="38">
        <v>1795.7000000000003</v>
      </c>
      <c r="K203" s="31">
        <v>1757.5</v>
      </c>
      <c r="L203" s="31">
        <v>1710</v>
      </c>
      <c r="M203" s="31">
        <v>220.52058</v>
      </c>
      <c r="N203" s="1"/>
      <c r="O203" s="1"/>
    </row>
    <row r="204" spans="1:15" ht="12.75" customHeight="1">
      <c r="A204" s="33">
        <v>194</v>
      </c>
      <c r="B204" s="58" t="s">
        <v>131</v>
      </c>
      <c r="C204" s="31">
        <v>650.70000000000005</v>
      </c>
      <c r="D204" s="38">
        <v>650.58333333333337</v>
      </c>
      <c r="E204" s="38">
        <v>644.16666666666674</v>
      </c>
      <c r="F204" s="38">
        <v>637.63333333333333</v>
      </c>
      <c r="G204" s="38">
        <v>631.2166666666667</v>
      </c>
      <c r="H204" s="38">
        <v>657.11666666666679</v>
      </c>
      <c r="I204" s="38">
        <v>663.53333333333353</v>
      </c>
      <c r="J204" s="38">
        <v>670.06666666666683</v>
      </c>
      <c r="K204" s="31">
        <v>657</v>
      </c>
      <c r="L204" s="31">
        <v>644.04999999999995</v>
      </c>
      <c r="M204" s="31">
        <v>27.957609999999999</v>
      </c>
      <c r="N204" s="1"/>
      <c r="O204" s="1"/>
    </row>
    <row r="205" spans="1:15" ht="12.75" customHeight="1">
      <c r="A205" s="33">
        <v>195</v>
      </c>
      <c r="B205" s="58" t="s">
        <v>407</v>
      </c>
      <c r="C205" s="31">
        <v>1634.1</v>
      </c>
      <c r="D205" s="38">
        <v>1638.6666666666667</v>
      </c>
      <c r="E205" s="38">
        <v>1617.4333333333334</v>
      </c>
      <c r="F205" s="38">
        <v>1600.7666666666667</v>
      </c>
      <c r="G205" s="38">
        <v>1579.5333333333333</v>
      </c>
      <c r="H205" s="38">
        <v>1655.3333333333335</v>
      </c>
      <c r="I205" s="38">
        <v>1676.5666666666666</v>
      </c>
      <c r="J205" s="38">
        <v>1693.2333333333336</v>
      </c>
      <c r="K205" s="31">
        <v>1659.9</v>
      </c>
      <c r="L205" s="31">
        <v>1622</v>
      </c>
      <c r="M205" s="31">
        <v>1.4514899999999999</v>
      </c>
      <c r="N205" s="1"/>
      <c r="O205" s="1"/>
    </row>
    <row r="206" spans="1:15" ht="12.75" customHeight="1">
      <c r="A206" s="33">
        <v>196</v>
      </c>
      <c r="B206" s="58" t="s">
        <v>132</v>
      </c>
      <c r="C206" s="31">
        <v>2898.75</v>
      </c>
      <c r="D206" s="38">
        <v>2891</v>
      </c>
      <c r="E206" s="38">
        <v>2870.15</v>
      </c>
      <c r="F206" s="38">
        <v>2841.55</v>
      </c>
      <c r="G206" s="38">
        <v>2820.7000000000003</v>
      </c>
      <c r="H206" s="38">
        <v>2919.6</v>
      </c>
      <c r="I206" s="38">
        <v>2940.4500000000003</v>
      </c>
      <c r="J206" s="38">
        <v>2969.0499999999997</v>
      </c>
      <c r="K206" s="31">
        <v>2911.85</v>
      </c>
      <c r="L206" s="31">
        <v>2862.4</v>
      </c>
      <c r="M206" s="31">
        <v>8.1852199999999993</v>
      </c>
      <c r="N206" s="1"/>
      <c r="O206" s="1"/>
    </row>
    <row r="207" spans="1:15" ht="12.75" customHeight="1">
      <c r="A207" s="33">
        <v>197</v>
      </c>
      <c r="B207" s="58" t="s">
        <v>408</v>
      </c>
      <c r="C207" s="31">
        <v>68.25</v>
      </c>
      <c r="D207" s="38">
        <v>67.883333333333326</v>
      </c>
      <c r="E207" s="38">
        <v>66.416666666666657</v>
      </c>
      <c r="F207" s="38">
        <v>64.583333333333329</v>
      </c>
      <c r="G207" s="38">
        <v>63.11666666666666</v>
      </c>
      <c r="H207" s="38">
        <v>69.716666666666654</v>
      </c>
      <c r="I207" s="38">
        <v>71.183333333333323</v>
      </c>
      <c r="J207" s="38">
        <v>73.016666666666652</v>
      </c>
      <c r="K207" s="31">
        <v>69.349999999999994</v>
      </c>
      <c r="L207" s="31">
        <v>66.05</v>
      </c>
      <c r="M207" s="31">
        <v>186.79092</v>
      </c>
      <c r="N207" s="1"/>
      <c r="O207" s="1"/>
    </row>
    <row r="208" spans="1:15" ht="12.75" customHeight="1">
      <c r="A208" s="33">
        <v>198</v>
      </c>
      <c r="B208" s="58" t="s">
        <v>413</v>
      </c>
      <c r="C208" s="31">
        <v>1077</v>
      </c>
      <c r="D208" s="38">
        <v>1080.9666666666667</v>
      </c>
      <c r="E208" s="38">
        <v>1072.0333333333333</v>
      </c>
      <c r="F208" s="38">
        <v>1067.0666666666666</v>
      </c>
      <c r="G208" s="38">
        <v>1058.1333333333332</v>
      </c>
      <c r="H208" s="38">
        <v>1085.9333333333334</v>
      </c>
      <c r="I208" s="38">
        <v>1094.8666666666668</v>
      </c>
      <c r="J208" s="38">
        <v>1099.8333333333335</v>
      </c>
      <c r="K208" s="31">
        <v>1089.9000000000001</v>
      </c>
      <c r="L208" s="31">
        <v>1076</v>
      </c>
      <c r="M208" s="31">
        <v>0.16322</v>
      </c>
      <c r="N208" s="1"/>
      <c r="O208" s="1"/>
    </row>
    <row r="209" spans="1:15" ht="12.75" customHeight="1">
      <c r="A209" s="33">
        <v>199</v>
      </c>
      <c r="B209" s="58" t="s">
        <v>412</v>
      </c>
      <c r="C209" s="31">
        <v>311.75</v>
      </c>
      <c r="D209" s="38">
        <v>311.91666666666669</v>
      </c>
      <c r="E209" s="38">
        <v>308.93333333333339</v>
      </c>
      <c r="F209" s="38">
        <v>306.11666666666673</v>
      </c>
      <c r="G209" s="38">
        <v>303.13333333333344</v>
      </c>
      <c r="H209" s="38">
        <v>314.73333333333335</v>
      </c>
      <c r="I209" s="38">
        <v>317.71666666666658</v>
      </c>
      <c r="J209" s="38">
        <v>320.5333333333333</v>
      </c>
      <c r="K209" s="31">
        <v>314.89999999999998</v>
      </c>
      <c r="L209" s="31">
        <v>309.10000000000002</v>
      </c>
      <c r="M209" s="31">
        <v>2.3526600000000002</v>
      </c>
      <c r="N209" s="1"/>
      <c r="O209" s="1"/>
    </row>
    <row r="210" spans="1:15" ht="12.75" customHeight="1">
      <c r="A210" s="33">
        <v>200</v>
      </c>
      <c r="B210" s="58" t="s">
        <v>134</v>
      </c>
      <c r="C210" s="31">
        <v>425.65</v>
      </c>
      <c r="D210" s="38">
        <v>425.5</v>
      </c>
      <c r="E210" s="38">
        <v>422.25</v>
      </c>
      <c r="F210" s="38">
        <v>418.85</v>
      </c>
      <c r="G210" s="38">
        <v>415.6</v>
      </c>
      <c r="H210" s="38">
        <v>428.9</v>
      </c>
      <c r="I210" s="38">
        <v>432.15</v>
      </c>
      <c r="J210" s="38">
        <v>435.54999999999995</v>
      </c>
      <c r="K210" s="31">
        <v>428.75</v>
      </c>
      <c r="L210" s="31">
        <v>422.1</v>
      </c>
      <c r="M210" s="31">
        <v>36.938609999999997</v>
      </c>
      <c r="N210" s="1"/>
      <c r="O210" s="1"/>
    </row>
    <row r="211" spans="1:15" ht="12.75" customHeight="1">
      <c r="A211" s="33">
        <v>201</v>
      </c>
      <c r="B211" s="58" t="s">
        <v>135</v>
      </c>
      <c r="C211" s="31">
        <v>118.35</v>
      </c>
      <c r="D211" s="38">
        <v>118.2</v>
      </c>
      <c r="E211" s="38">
        <v>116.95</v>
      </c>
      <c r="F211" s="38">
        <v>115.55</v>
      </c>
      <c r="G211" s="38">
        <v>114.3</v>
      </c>
      <c r="H211" s="38">
        <v>119.60000000000001</v>
      </c>
      <c r="I211" s="38">
        <v>120.85000000000001</v>
      </c>
      <c r="J211" s="38">
        <v>122.25000000000001</v>
      </c>
      <c r="K211" s="31">
        <v>119.45</v>
      </c>
      <c r="L211" s="31">
        <v>116.8</v>
      </c>
      <c r="M211" s="31">
        <v>56.650260000000003</v>
      </c>
      <c r="N211" s="1"/>
      <c r="O211" s="1"/>
    </row>
    <row r="212" spans="1:15" ht="12.75" customHeight="1">
      <c r="A212" s="33">
        <v>202</v>
      </c>
      <c r="B212" s="58" t="s">
        <v>136</v>
      </c>
      <c r="C212" s="31">
        <v>283.5</v>
      </c>
      <c r="D212" s="38">
        <v>283.18333333333334</v>
      </c>
      <c r="E212" s="38">
        <v>272.91666666666669</v>
      </c>
      <c r="F212" s="38">
        <v>262.33333333333337</v>
      </c>
      <c r="G212" s="38">
        <v>252.06666666666672</v>
      </c>
      <c r="H212" s="38">
        <v>293.76666666666665</v>
      </c>
      <c r="I212" s="38">
        <v>304.0333333333333</v>
      </c>
      <c r="J212" s="38">
        <v>314.61666666666662</v>
      </c>
      <c r="K212" s="31">
        <v>293.45</v>
      </c>
      <c r="L212" s="31">
        <v>272.60000000000002</v>
      </c>
      <c r="M212" s="31">
        <v>156.42966000000001</v>
      </c>
      <c r="N212" s="1"/>
      <c r="O212" s="1"/>
    </row>
    <row r="213" spans="1:15" ht="12.75" customHeight="1">
      <c r="A213" s="33">
        <v>203</v>
      </c>
      <c r="B213" s="58" t="s">
        <v>137</v>
      </c>
      <c r="C213" s="31">
        <v>2701.05</v>
      </c>
      <c r="D213" s="38">
        <v>2688.7833333333333</v>
      </c>
      <c r="E213" s="38">
        <v>2671.7166666666667</v>
      </c>
      <c r="F213" s="38">
        <v>2642.3833333333332</v>
      </c>
      <c r="G213" s="38">
        <v>2625.3166666666666</v>
      </c>
      <c r="H213" s="38">
        <v>2718.1166666666668</v>
      </c>
      <c r="I213" s="38">
        <v>2735.1833333333334</v>
      </c>
      <c r="J213" s="38">
        <v>2764.5166666666669</v>
      </c>
      <c r="K213" s="31">
        <v>2705.85</v>
      </c>
      <c r="L213" s="31">
        <v>2659.45</v>
      </c>
      <c r="M213" s="31">
        <v>9.8066499999999994</v>
      </c>
      <c r="N213" s="1"/>
      <c r="O213" s="1"/>
    </row>
    <row r="214" spans="1:15" ht="12.75" customHeight="1">
      <c r="A214" s="33">
        <v>204</v>
      </c>
      <c r="B214" s="58" t="s">
        <v>281</v>
      </c>
      <c r="C214" s="31">
        <v>309.55</v>
      </c>
      <c r="D214" s="38">
        <v>309.25</v>
      </c>
      <c r="E214" s="38">
        <v>308.5</v>
      </c>
      <c r="F214" s="38">
        <v>307.45</v>
      </c>
      <c r="G214" s="38">
        <v>306.7</v>
      </c>
      <c r="H214" s="38">
        <v>310.3</v>
      </c>
      <c r="I214" s="38">
        <v>311.05</v>
      </c>
      <c r="J214" s="38">
        <v>312.10000000000002</v>
      </c>
      <c r="K214" s="31">
        <v>310</v>
      </c>
      <c r="L214" s="31">
        <v>308.2</v>
      </c>
      <c r="M214" s="31">
        <v>3.2905799999999998</v>
      </c>
      <c r="N214" s="1"/>
      <c r="O214" s="1"/>
    </row>
    <row r="215" spans="1:15" ht="12.75" customHeight="1">
      <c r="A215" s="33">
        <v>205</v>
      </c>
      <c r="B215" s="58" t="s">
        <v>409</v>
      </c>
      <c r="C215" s="31">
        <v>676.4</v>
      </c>
      <c r="D215" s="38">
        <v>675.75</v>
      </c>
      <c r="E215" s="38">
        <v>656.55</v>
      </c>
      <c r="F215" s="38">
        <v>636.69999999999993</v>
      </c>
      <c r="G215" s="38">
        <v>617.49999999999989</v>
      </c>
      <c r="H215" s="38">
        <v>695.6</v>
      </c>
      <c r="I215" s="38">
        <v>714.80000000000007</v>
      </c>
      <c r="J215" s="38">
        <v>734.65000000000009</v>
      </c>
      <c r="K215" s="31">
        <v>694.95</v>
      </c>
      <c r="L215" s="31">
        <v>655.9</v>
      </c>
      <c r="M215" s="31">
        <v>5.65381</v>
      </c>
      <c r="N215" s="1"/>
      <c r="O215" s="1"/>
    </row>
    <row r="216" spans="1:15" ht="12.75" customHeight="1">
      <c r="A216" s="33">
        <v>206</v>
      </c>
      <c r="B216" s="58" t="s">
        <v>415</v>
      </c>
      <c r="C216" s="31">
        <v>790.8</v>
      </c>
      <c r="D216" s="38">
        <v>792.73333333333323</v>
      </c>
      <c r="E216" s="38">
        <v>770.66666666666652</v>
      </c>
      <c r="F216" s="38">
        <v>750.5333333333333</v>
      </c>
      <c r="G216" s="38">
        <v>728.46666666666658</v>
      </c>
      <c r="H216" s="38">
        <v>812.86666666666645</v>
      </c>
      <c r="I216" s="38">
        <v>834.93333333333328</v>
      </c>
      <c r="J216" s="38">
        <v>855.06666666666638</v>
      </c>
      <c r="K216" s="31">
        <v>814.8</v>
      </c>
      <c r="L216" s="31">
        <v>772.6</v>
      </c>
      <c r="M216" s="31">
        <v>3.3994599999999999</v>
      </c>
      <c r="N216" s="1"/>
      <c r="O216" s="1"/>
    </row>
    <row r="217" spans="1:15" ht="12.75" customHeight="1">
      <c r="A217" s="33">
        <v>207</v>
      </c>
      <c r="B217" s="58" t="s">
        <v>282</v>
      </c>
      <c r="C217" s="31">
        <v>41803.050000000003</v>
      </c>
      <c r="D217" s="38">
        <v>42013.166666666672</v>
      </c>
      <c r="E217" s="38">
        <v>41450.433333333342</v>
      </c>
      <c r="F217" s="38">
        <v>41097.816666666673</v>
      </c>
      <c r="G217" s="38">
        <v>40535.083333333343</v>
      </c>
      <c r="H217" s="38">
        <v>42365.78333333334</v>
      </c>
      <c r="I217" s="38">
        <v>42928.516666666677</v>
      </c>
      <c r="J217" s="38">
        <v>43281.133333333339</v>
      </c>
      <c r="K217" s="31">
        <v>42575.9</v>
      </c>
      <c r="L217" s="31">
        <v>41660.550000000003</v>
      </c>
      <c r="M217" s="31">
        <v>2.2960000000000001E-2</v>
      </c>
      <c r="N217" s="1"/>
      <c r="O217" s="1"/>
    </row>
    <row r="218" spans="1:15" ht="12.75" customHeight="1">
      <c r="A218" s="33">
        <v>208</v>
      </c>
      <c r="B218" s="58" t="s">
        <v>416</v>
      </c>
      <c r="C218" s="31">
        <v>58.05</v>
      </c>
      <c r="D218" s="38">
        <v>58</v>
      </c>
      <c r="E218" s="38">
        <v>57.2</v>
      </c>
      <c r="F218" s="38">
        <v>56.35</v>
      </c>
      <c r="G218" s="38">
        <v>55.550000000000004</v>
      </c>
      <c r="H218" s="38">
        <v>58.85</v>
      </c>
      <c r="I218" s="38">
        <v>59.65</v>
      </c>
      <c r="J218" s="38">
        <v>60.5</v>
      </c>
      <c r="K218" s="31">
        <v>58.8</v>
      </c>
      <c r="L218" s="31">
        <v>57.15</v>
      </c>
      <c r="M218" s="31">
        <v>57.354799999999997</v>
      </c>
      <c r="N218" s="1"/>
      <c r="O218" s="1"/>
    </row>
    <row r="219" spans="1:15" ht="12.75" customHeight="1">
      <c r="A219" s="33">
        <v>209</v>
      </c>
      <c r="B219" s="58" t="s">
        <v>422</v>
      </c>
      <c r="C219" s="31">
        <v>60.75</v>
      </c>
      <c r="D219" s="38">
        <v>60.816666666666663</v>
      </c>
      <c r="E219" s="38">
        <v>60.233333333333327</v>
      </c>
      <c r="F219" s="38">
        <v>59.716666666666661</v>
      </c>
      <c r="G219" s="38">
        <v>59.133333333333326</v>
      </c>
      <c r="H219" s="38">
        <v>61.333333333333329</v>
      </c>
      <c r="I219" s="38">
        <v>61.916666666666671</v>
      </c>
      <c r="J219" s="38">
        <v>62.43333333333333</v>
      </c>
      <c r="K219" s="31">
        <v>61.4</v>
      </c>
      <c r="L219" s="31">
        <v>60.3</v>
      </c>
      <c r="M219" s="31">
        <v>47.817079999999997</v>
      </c>
      <c r="N219" s="1"/>
      <c r="O219" s="1"/>
    </row>
    <row r="220" spans="1:15" ht="12.75" customHeight="1">
      <c r="A220" s="33">
        <v>210</v>
      </c>
      <c r="B220" s="58" t="s">
        <v>138</v>
      </c>
      <c r="C220" s="31">
        <v>127.05</v>
      </c>
      <c r="D220" s="38">
        <v>125.91666666666667</v>
      </c>
      <c r="E220" s="38">
        <v>123.83333333333334</v>
      </c>
      <c r="F220" s="38">
        <v>120.61666666666667</v>
      </c>
      <c r="G220" s="38">
        <v>118.53333333333335</v>
      </c>
      <c r="H220" s="38">
        <v>129.13333333333333</v>
      </c>
      <c r="I220" s="38">
        <v>131.2166666666667</v>
      </c>
      <c r="J220" s="38">
        <v>134.43333333333334</v>
      </c>
      <c r="K220" s="31">
        <v>128</v>
      </c>
      <c r="L220" s="31">
        <v>122.7</v>
      </c>
      <c r="M220" s="31">
        <v>180.75402</v>
      </c>
      <c r="N220" s="1"/>
      <c r="O220" s="1"/>
    </row>
    <row r="221" spans="1:15" ht="12.75" customHeight="1">
      <c r="A221" s="33">
        <v>211</v>
      </c>
      <c r="B221" s="58" t="s">
        <v>139</v>
      </c>
      <c r="C221" s="31">
        <v>942.55</v>
      </c>
      <c r="D221" s="38">
        <v>941.6</v>
      </c>
      <c r="E221" s="38">
        <v>937.45</v>
      </c>
      <c r="F221" s="38">
        <v>932.35</v>
      </c>
      <c r="G221" s="38">
        <v>928.2</v>
      </c>
      <c r="H221" s="38">
        <v>946.7</v>
      </c>
      <c r="I221" s="38">
        <v>950.84999999999991</v>
      </c>
      <c r="J221" s="38">
        <v>955.95</v>
      </c>
      <c r="K221" s="31">
        <v>945.75</v>
      </c>
      <c r="L221" s="31">
        <v>936.5</v>
      </c>
      <c r="M221" s="31">
        <v>123.50359</v>
      </c>
      <c r="N221" s="1"/>
      <c r="O221" s="1"/>
    </row>
    <row r="222" spans="1:15" ht="12.75" customHeight="1">
      <c r="A222" s="33">
        <v>212</v>
      </c>
      <c r="B222" s="58" t="s">
        <v>140</v>
      </c>
      <c r="C222" s="31">
        <v>1338.1</v>
      </c>
      <c r="D222" s="38">
        <v>1341.55</v>
      </c>
      <c r="E222" s="38">
        <v>1329.1</v>
      </c>
      <c r="F222" s="38">
        <v>1320.1</v>
      </c>
      <c r="G222" s="38">
        <v>1307.6499999999999</v>
      </c>
      <c r="H222" s="38">
        <v>1350.55</v>
      </c>
      <c r="I222" s="38">
        <v>1363.0000000000002</v>
      </c>
      <c r="J222" s="38">
        <v>1372</v>
      </c>
      <c r="K222" s="31">
        <v>1354</v>
      </c>
      <c r="L222" s="31">
        <v>1332.55</v>
      </c>
      <c r="M222" s="31">
        <v>4.8231999999999999</v>
      </c>
      <c r="N222" s="1"/>
      <c r="O222" s="1"/>
    </row>
    <row r="223" spans="1:15" ht="12.75" customHeight="1">
      <c r="A223" s="33">
        <v>213</v>
      </c>
      <c r="B223" s="58" t="s">
        <v>141</v>
      </c>
      <c r="C223" s="31">
        <v>577.15</v>
      </c>
      <c r="D223" s="38">
        <v>575.35</v>
      </c>
      <c r="E223" s="38">
        <v>570.70000000000005</v>
      </c>
      <c r="F223" s="38">
        <v>564.25</v>
      </c>
      <c r="G223" s="38">
        <v>559.6</v>
      </c>
      <c r="H223" s="38">
        <v>581.80000000000007</v>
      </c>
      <c r="I223" s="38">
        <v>586.44999999999993</v>
      </c>
      <c r="J223" s="38">
        <v>592.90000000000009</v>
      </c>
      <c r="K223" s="31">
        <v>580</v>
      </c>
      <c r="L223" s="31">
        <v>568.9</v>
      </c>
      <c r="M223" s="31">
        <v>10.52909</v>
      </c>
      <c r="N223" s="1"/>
      <c r="O223" s="1"/>
    </row>
    <row r="224" spans="1:15" ht="12.75" customHeight="1">
      <c r="A224" s="33">
        <v>214</v>
      </c>
      <c r="B224" s="58" t="s">
        <v>417</v>
      </c>
      <c r="C224" s="31">
        <v>56.7</v>
      </c>
      <c r="D224" s="38">
        <v>56.5</v>
      </c>
      <c r="E224" s="38">
        <v>55.65</v>
      </c>
      <c r="F224" s="38">
        <v>54.6</v>
      </c>
      <c r="G224" s="38">
        <v>53.75</v>
      </c>
      <c r="H224" s="38">
        <v>57.55</v>
      </c>
      <c r="I224" s="38">
        <v>58.399999999999991</v>
      </c>
      <c r="J224" s="38">
        <v>59.449999999999996</v>
      </c>
      <c r="K224" s="31">
        <v>57.35</v>
      </c>
      <c r="L224" s="31">
        <v>55.45</v>
      </c>
      <c r="M224" s="31">
        <v>189.61041</v>
      </c>
      <c r="N224" s="1"/>
      <c r="O224" s="1"/>
    </row>
    <row r="225" spans="1:15" ht="12.75" customHeight="1">
      <c r="A225" s="33">
        <v>215</v>
      </c>
      <c r="B225" s="58" t="s">
        <v>142</v>
      </c>
      <c r="C225" s="31">
        <v>7.55</v>
      </c>
      <c r="D225" s="38">
        <v>7.55</v>
      </c>
      <c r="E225" s="38">
        <v>7.3999999999999995</v>
      </c>
      <c r="F225" s="38">
        <v>7.25</v>
      </c>
      <c r="G225" s="38">
        <v>7.1</v>
      </c>
      <c r="H225" s="38">
        <v>7.6999999999999993</v>
      </c>
      <c r="I225" s="38">
        <v>7.85</v>
      </c>
      <c r="J225" s="38">
        <v>7.9999999999999991</v>
      </c>
      <c r="K225" s="31">
        <v>7.7</v>
      </c>
      <c r="L225" s="31">
        <v>7.4</v>
      </c>
      <c r="M225" s="31">
        <v>1137.30513</v>
      </c>
      <c r="N225" s="1"/>
      <c r="O225" s="1"/>
    </row>
    <row r="226" spans="1:15" ht="12.75" customHeight="1">
      <c r="A226" s="33">
        <v>216</v>
      </c>
      <c r="B226" s="58" t="s">
        <v>143</v>
      </c>
      <c r="C226" s="31">
        <v>109.2</v>
      </c>
      <c r="D226" s="38">
        <v>107.96666666666668</v>
      </c>
      <c r="E226" s="38">
        <v>105.03333333333336</v>
      </c>
      <c r="F226" s="38">
        <v>100.86666666666667</v>
      </c>
      <c r="G226" s="38">
        <v>97.933333333333351</v>
      </c>
      <c r="H226" s="38">
        <v>112.13333333333337</v>
      </c>
      <c r="I226" s="38">
        <v>115.06666666666668</v>
      </c>
      <c r="J226" s="38">
        <v>119.23333333333338</v>
      </c>
      <c r="K226" s="31">
        <v>110.9</v>
      </c>
      <c r="L226" s="31">
        <v>103.8</v>
      </c>
      <c r="M226" s="31">
        <v>262.05943000000002</v>
      </c>
      <c r="N226" s="1"/>
      <c r="O226" s="1"/>
    </row>
    <row r="227" spans="1:15" ht="12.75" customHeight="1">
      <c r="A227" s="33">
        <v>217</v>
      </c>
      <c r="B227" s="58" t="s">
        <v>144</v>
      </c>
      <c r="C227" s="31">
        <v>81.95</v>
      </c>
      <c r="D227" s="38">
        <v>81.316666666666677</v>
      </c>
      <c r="E227" s="38">
        <v>80.53333333333336</v>
      </c>
      <c r="F227" s="38">
        <v>79.116666666666688</v>
      </c>
      <c r="G227" s="38">
        <v>78.333333333333371</v>
      </c>
      <c r="H227" s="38">
        <v>82.733333333333348</v>
      </c>
      <c r="I227" s="38">
        <v>83.51666666666668</v>
      </c>
      <c r="J227" s="38">
        <v>84.933333333333337</v>
      </c>
      <c r="K227" s="31">
        <v>82.1</v>
      </c>
      <c r="L227" s="31">
        <v>79.900000000000006</v>
      </c>
      <c r="M227" s="31">
        <v>417.22854999999998</v>
      </c>
      <c r="N227" s="1"/>
      <c r="O227" s="1"/>
    </row>
    <row r="228" spans="1:15" ht="12.75" customHeight="1">
      <c r="A228" s="33">
        <v>218</v>
      </c>
      <c r="B228" s="58" t="s">
        <v>145</v>
      </c>
      <c r="C228" s="31">
        <v>126.8</v>
      </c>
      <c r="D228" s="38">
        <v>127.2</v>
      </c>
      <c r="E228" s="38">
        <v>126.20000000000002</v>
      </c>
      <c r="F228" s="38">
        <v>125.60000000000001</v>
      </c>
      <c r="G228" s="38">
        <v>124.60000000000002</v>
      </c>
      <c r="H228" s="38">
        <v>127.80000000000001</v>
      </c>
      <c r="I228" s="38">
        <v>128.79999999999998</v>
      </c>
      <c r="J228" s="38">
        <v>129.4</v>
      </c>
      <c r="K228" s="31">
        <v>128.19999999999999</v>
      </c>
      <c r="L228" s="31">
        <v>126.6</v>
      </c>
      <c r="M228" s="31">
        <v>32.019860000000001</v>
      </c>
      <c r="N228" s="1"/>
      <c r="O228" s="1"/>
    </row>
    <row r="229" spans="1:15" ht="12.75" customHeight="1">
      <c r="A229" s="33">
        <v>219</v>
      </c>
      <c r="B229" s="58" t="s">
        <v>418</v>
      </c>
      <c r="C229" s="31">
        <v>813.15</v>
      </c>
      <c r="D229" s="38">
        <v>817.68333333333339</v>
      </c>
      <c r="E229" s="38">
        <v>800.46666666666681</v>
      </c>
      <c r="F229" s="38">
        <v>787.78333333333342</v>
      </c>
      <c r="G229" s="38">
        <v>770.56666666666683</v>
      </c>
      <c r="H229" s="38">
        <v>830.36666666666679</v>
      </c>
      <c r="I229" s="38">
        <v>847.58333333333348</v>
      </c>
      <c r="J229" s="38">
        <v>860.26666666666677</v>
      </c>
      <c r="K229" s="31">
        <v>834.9</v>
      </c>
      <c r="L229" s="31">
        <v>805</v>
      </c>
      <c r="M229" s="31">
        <v>0.33576</v>
      </c>
      <c r="N229" s="1"/>
      <c r="O229" s="1"/>
    </row>
    <row r="230" spans="1:15" ht="12.75" customHeight="1">
      <c r="A230" s="33">
        <v>220</v>
      </c>
      <c r="B230" s="58" t="s">
        <v>146</v>
      </c>
      <c r="C230" s="31">
        <v>482.75</v>
      </c>
      <c r="D230" s="38">
        <v>480.48333333333335</v>
      </c>
      <c r="E230" s="38">
        <v>476.4666666666667</v>
      </c>
      <c r="F230" s="38">
        <v>470.18333333333334</v>
      </c>
      <c r="G230" s="38">
        <v>466.16666666666669</v>
      </c>
      <c r="H230" s="38">
        <v>486.76666666666671</v>
      </c>
      <c r="I230" s="38">
        <v>490.78333333333336</v>
      </c>
      <c r="J230" s="38">
        <v>497.06666666666672</v>
      </c>
      <c r="K230" s="31">
        <v>484.5</v>
      </c>
      <c r="L230" s="31">
        <v>474.2</v>
      </c>
      <c r="M230" s="31">
        <v>14.67835</v>
      </c>
      <c r="N230" s="1"/>
      <c r="O230" s="1"/>
    </row>
    <row r="231" spans="1:15" ht="12.75" customHeight="1">
      <c r="A231" s="33">
        <v>221</v>
      </c>
      <c r="B231" s="58" t="s">
        <v>419</v>
      </c>
      <c r="C231" s="31">
        <v>499.4</v>
      </c>
      <c r="D231" s="38">
        <v>504.75</v>
      </c>
      <c r="E231" s="38">
        <v>492.15</v>
      </c>
      <c r="F231" s="38">
        <v>484.9</v>
      </c>
      <c r="G231" s="38">
        <v>472.29999999999995</v>
      </c>
      <c r="H231" s="38">
        <v>512</v>
      </c>
      <c r="I231" s="38">
        <v>524.6</v>
      </c>
      <c r="J231" s="38">
        <v>531.85</v>
      </c>
      <c r="K231" s="31">
        <v>517.35</v>
      </c>
      <c r="L231" s="31">
        <v>497.5</v>
      </c>
      <c r="M231" s="31">
        <v>5.4425600000000003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390.4</v>
      </c>
      <c r="D232" s="38">
        <v>391.13333333333338</v>
      </c>
      <c r="E232" s="38">
        <v>387.26666666666677</v>
      </c>
      <c r="F232" s="38">
        <v>384.13333333333338</v>
      </c>
      <c r="G232" s="38">
        <v>380.26666666666677</v>
      </c>
      <c r="H232" s="38">
        <v>394.26666666666677</v>
      </c>
      <c r="I232" s="38">
        <v>398.13333333333344</v>
      </c>
      <c r="J232" s="38">
        <v>401.26666666666677</v>
      </c>
      <c r="K232" s="31">
        <v>395</v>
      </c>
      <c r="L232" s="31">
        <v>388</v>
      </c>
      <c r="M232" s="31">
        <v>15.229789999999999</v>
      </c>
      <c r="N232" s="1"/>
      <c r="O232" s="1"/>
    </row>
    <row r="233" spans="1:15" ht="12.75" customHeight="1">
      <c r="A233" s="33">
        <v>223</v>
      </c>
      <c r="B233" s="58" t="s">
        <v>148</v>
      </c>
      <c r="C233" s="31">
        <v>210.85</v>
      </c>
      <c r="D233" s="38">
        <v>212.21666666666667</v>
      </c>
      <c r="E233" s="38">
        <v>208.83333333333334</v>
      </c>
      <c r="F233" s="38">
        <v>206.81666666666666</v>
      </c>
      <c r="G233" s="38">
        <v>203.43333333333334</v>
      </c>
      <c r="H233" s="38">
        <v>214.23333333333335</v>
      </c>
      <c r="I233" s="38">
        <v>217.61666666666667</v>
      </c>
      <c r="J233" s="38">
        <v>219.63333333333335</v>
      </c>
      <c r="K233" s="31">
        <v>215.6</v>
      </c>
      <c r="L233" s="31">
        <v>210.2</v>
      </c>
      <c r="M233" s="31">
        <v>19.760680000000001</v>
      </c>
      <c r="N233" s="1"/>
      <c r="O233" s="1"/>
    </row>
    <row r="234" spans="1:15" ht="12.75" customHeight="1">
      <c r="A234" s="33">
        <v>224</v>
      </c>
      <c r="B234" s="58" t="s">
        <v>149</v>
      </c>
      <c r="C234" s="31">
        <v>2771.1</v>
      </c>
      <c r="D234" s="38">
        <v>2782.3999999999996</v>
      </c>
      <c r="E234" s="38">
        <v>2728.8499999999995</v>
      </c>
      <c r="F234" s="38">
        <v>2686.6</v>
      </c>
      <c r="G234" s="38">
        <v>2633.0499999999997</v>
      </c>
      <c r="H234" s="38">
        <v>2824.6499999999992</v>
      </c>
      <c r="I234" s="38">
        <v>2878.1999999999994</v>
      </c>
      <c r="J234" s="38">
        <v>2920.4499999999989</v>
      </c>
      <c r="K234" s="31">
        <v>2835.95</v>
      </c>
      <c r="L234" s="31">
        <v>2740.15</v>
      </c>
      <c r="M234" s="31">
        <v>1.0898600000000001</v>
      </c>
      <c r="N234" s="1"/>
      <c r="O234" s="1"/>
    </row>
    <row r="235" spans="1:15" ht="12.75" customHeight="1">
      <c r="A235" s="33">
        <v>225</v>
      </c>
      <c r="B235" s="58" t="s">
        <v>284</v>
      </c>
      <c r="C235" s="31">
        <v>297.85000000000002</v>
      </c>
      <c r="D235" s="38">
        <v>297.23333333333335</v>
      </c>
      <c r="E235" s="38">
        <v>294.2166666666667</v>
      </c>
      <c r="F235" s="38">
        <v>290.58333333333337</v>
      </c>
      <c r="G235" s="38">
        <v>287.56666666666672</v>
      </c>
      <c r="H235" s="38">
        <v>300.86666666666667</v>
      </c>
      <c r="I235" s="38">
        <v>303.88333333333333</v>
      </c>
      <c r="J235" s="38">
        <v>307.51666666666665</v>
      </c>
      <c r="K235" s="31">
        <v>300.25</v>
      </c>
      <c r="L235" s="31">
        <v>293.60000000000002</v>
      </c>
      <c r="M235" s="31">
        <v>24.25346</v>
      </c>
      <c r="N235" s="1"/>
      <c r="O235" s="1"/>
    </row>
    <row r="236" spans="1:15" ht="12.75" customHeight="1">
      <c r="A236" s="33">
        <v>226</v>
      </c>
      <c r="B236" s="58" t="s">
        <v>150</v>
      </c>
      <c r="C236" s="31">
        <v>2638.2</v>
      </c>
      <c r="D236" s="38">
        <v>2637.7166666666667</v>
      </c>
      <c r="E236" s="38">
        <v>2613.8833333333332</v>
      </c>
      <c r="F236" s="38">
        <v>2589.5666666666666</v>
      </c>
      <c r="G236" s="38">
        <v>2565.7333333333331</v>
      </c>
      <c r="H236" s="38">
        <v>2662.0333333333333</v>
      </c>
      <c r="I236" s="38">
        <v>2685.8666666666663</v>
      </c>
      <c r="J236" s="38">
        <v>2710.1833333333334</v>
      </c>
      <c r="K236" s="31">
        <v>2661.55</v>
      </c>
      <c r="L236" s="31">
        <v>2613.4</v>
      </c>
      <c r="M236" s="31">
        <v>5.4279000000000002</v>
      </c>
      <c r="N236" s="1"/>
      <c r="O236" s="1"/>
    </row>
    <row r="237" spans="1:15" ht="12.75" customHeight="1">
      <c r="A237" s="33">
        <v>227</v>
      </c>
      <c r="B237" s="58" t="s">
        <v>425</v>
      </c>
      <c r="C237" s="31">
        <v>1438.1</v>
      </c>
      <c r="D237" s="38">
        <v>1444.6833333333334</v>
      </c>
      <c r="E237" s="38">
        <v>1428.4166666666667</v>
      </c>
      <c r="F237" s="38">
        <v>1418.7333333333333</v>
      </c>
      <c r="G237" s="38">
        <v>1402.4666666666667</v>
      </c>
      <c r="H237" s="38">
        <v>1454.3666666666668</v>
      </c>
      <c r="I237" s="38">
        <v>1470.6333333333332</v>
      </c>
      <c r="J237" s="38">
        <v>1480.3166666666668</v>
      </c>
      <c r="K237" s="31">
        <v>1460.95</v>
      </c>
      <c r="L237" s="31">
        <v>1435</v>
      </c>
      <c r="M237" s="31">
        <v>0.64227000000000001</v>
      </c>
      <c r="N237" s="1"/>
      <c r="O237" s="1"/>
    </row>
    <row r="238" spans="1:15" ht="12.75" customHeight="1">
      <c r="A238" s="33">
        <v>228</v>
      </c>
      <c r="B238" s="58" t="s">
        <v>151</v>
      </c>
      <c r="C238" s="31">
        <v>1380.35</v>
      </c>
      <c r="D238" s="38">
        <v>1378.3166666666666</v>
      </c>
      <c r="E238" s="38">
        <v>1369.6333333333332</v>
      </c>
      <c r="F238" s="38">
        <v>1358.9166666666665</v>
      </c>
      <c r="G238" s="38">
        <v>1350.2333333333331</v>
      </c>
      <c r="H238" s="38">
        <v>1389.0333333333333</v>
      </c>
      <c r="I238" s="38">
        <v>1397.7166666666667</v>
      </c>
      <c r="J238" s="38">
        <v>1408.4333333333334</v>
      </c>
      <c r="K238" s="31">
        <v>1387</v>
      </c>
      <c r="L238" s="31">
        <v>1367.6</v>
      </c>
      <c r="M238" s="31">
        <v>28.903400000000001</v>
      </c>
      <c r="N238" s="1"/>
      <c r="O238" s="1"/>
    </row>
    <row r="239" spans="1:15" ht="12.75" customHeight="1">
      <c r="A239" s="33">
        <v>229</v>
      </c>
      <c r="B239" s="58" t="s">
        <v>152</v>
      </c>
      <c r="C239" s="31">
        <v>165.45</v>
      </c>
      <c r="D239" s="38">
        <v>165.21666666666667</v>
      </c>
      <c r="E239" s="38">
        <v>163.28333333333333</v>
      </c>
      <c r="F239" s="38">
        <v>161.11666666666667</v>
      </c>
      <c r="G239" s="38">
        <v>159.18333333333334</v>
      </c>
      <c r="H239" s="38">
        <v>167.38333333333333</v>
      </c>
      <c r="I239" s="38">
        <v>169.31666666666666</v>
      </c>
      <c r="J239" s="38">
        <v>171.48333333333332</v>
      </c>
      <c r="K239" s="31">
        <v>167.15</v>
      </c>
      <c r="L239" s="31">
        <v>163.05000000000001</v>
      </c>
      <c r="M239" s="31">
        <v>101.61546</v>
      </c>
      <c r="N239" s="1"/>
      <c r="O239" s="1"/>
    </row>
    <row r="240" spans="1:15" ht="12.75" customHeight="1">
      <c r="A240" s="33">
        <v>230</v>
      </c>
      <c r="B240" s="58" t="s">
        <v>426</v>
      </c>
      <c r="C240" s="31">
        <v>15.85</v>
      </c>
      <c r="D240" s="38">
        <v>15.85</v>
      </c>
      <c r="E240" s="38">
        <v>15.649999999999999</v>
      </c>
      <c r="F240" s="38">
        <v>15.45</v>
      </c>
      <c r="G240" s="38">
        <v>15.249999999999998</v>
      </c>
      <c r="H240" s="38">
        <v>16.049999999999997</v>
      </c>
      <c r="I240" s="38">
        <v>16.25</v>
      </c>
      <c r="J240" s="38">
        <v>16.45</v>
      </c>
      <c r="K240" s="31">
        <v>16.05</v>
      </c>
      <c r="L240" s="31">
        <v>15.65</v>
      </c>
      <c r="M240" s="31">
        <v>104.55007999999999</v>
      </c>
      <c r="N240" s="1"/>
      <c r="O240" s="1"/>
    </row>
    <row r="241" spans="1:15" ht="12.75" customHeight="1">
      <c r="A241" s="33">
        <v>231</v>
      </c>
      <c r="B241" s="58" t="s">
        <v>153</v>
      </c>
      <c r="C241" s="31">
        <v>1333.7</v>
      </c>
      <c r="D241" s="38">
        <v>1336.05</v>
      </c>
      <c r="E241" s="38">
        <v>1326.1</v>
      </c>
      <c r="F241" s="38">
        <v>1318.5</v>
      </c>
      <c r="G241" s="38">
        <v>1308.55</v>
      </c>
      <c r="H241" s="38">
        <v>1343.6499999999999</v>
      </c>
      <c r="I241" s="38">
        <v>1353.6000000000001</v>
      </c>
      <c r="J241" s="38">
        <v>1361.1999999999998</v>
      </c>
      <c r="K241" s="31">
        <v>1346</v>
      </c>
      <c r="L241" s="31">
        <v>1328.45</v>
      </c>
      <c r="M241" s="31">
        <v>77.324119999999994</v>
      </c>
      <c r="N241" s="1"/>
      <c r="O241" s="1"/>
    </row>
    <row r="242" spans="1:15" ht="12.75" customHeight="1">
      <c r="A242" s="33">
        <v>232</v>
      </c>
      <c r="B242" s="58" t="s">
        <v>894</v>
      </c>
      <c r="C242" s="31">
        <v>2789.75</v>
      </c>
      <c r="D242" s="38">
        <v>2820.6</v>
      </c>
      <c r="E242" s="38">
        <v>2744.6499999999996</v>
      </c>
      <c r="F242" s="38">
        <v>2699.5499999999997</v>
      </c>
      <c r="G242" s="38">
        <v>2623.5999999999995</v>
      </c>
      <c r="H242" s="38">
        <v>2865.7</v>
      </c>
      <c r="I242" s="38">
        <v>2941.6499999999996</v>
      </c>
      <c r="J242" s="38">
        <v>2986.75</v>
      </c>
      <c r="K242" s="31">
        <v>2896.55</v>
      </c>
      <c r="L242" s="31">
        <v>2775.5</v>
      </c>
      <c r="M242" s="31">
        <v>0.33099000000000001</v>
      </c>
      <c r="N242" s="1"/>
      <c r="O242" s="1"/>
    </row>
    <row r="243" spans="1:15" ht="12.75" customHeight="1">
      <c r="A243" s="33">
        <v>233</v>
      </c>
      <c r="B243" s="58" t="s">
        <v>154</v>
      </c>
      <c r="C243" s="31">
        <v>621.35</v>
      </c>
      <c r="D243" s="38">
        <v>623.23333333333346</v>
      </c>
      <c r="E243" s="38">
        <v>613.26666666666688</v>
      </c>
      <c r="F243" s="38">
        <v>605.18333333333339</v>
      </c>
      <c r="G243" s="38">
        <v>595.21666666666681</v>
      </c>
      <c r="H243" s="38">
        <v>631.31666666666695</v>
      </c>
      <c r="I243" s="38">
        <v>641.28333333333342</v>
      </c>
      <c r="J243" s="38">
        <v>649.36666666666702</v>
      </c>
      <c r="K243" s="31">
        <v>633.20000000000005</v>
      </c>
      <c r="L243" s="31">
        <v>615.15</v>
      </c>
      <c r="M243" s="31">
        <v>7.1902600000000003</v>
      </c>
      <c r="N243" s="1"/>
      <c r="O243" s="1"/>
    </row>
    <row r="244" spans="1:15" ht="12.75" customHeight="1">
      <c r="A244" s="33">
        <v>234</v>
      </c>
      <c r="B244" s="58" t="s">
        <v>423</v>
      </c>
      <c r="C244" s="31">
        <v>24.95</v>
      </c>
      <c r="D244" s="38">
        <v>24.883333333333336</v>
      </c>
      <c r="E244" s="38">
        <v>24.516666666666673</v>
      </c>
      <c r="F244" s="38">
        <v>24.083333333333336</v>
      </c>
      <c r="G244" s="38">
        <v>23.716666666666672</v>
      </c>
      <c r="H244" s="38">
        <v>25.316666666666674</v>
      </c>
      <c r="I244" s="38">
        <v>25.683333333333341</v>
      </c>
      <c r="J244" s="38">
        <v>26.116666666666674</v>
      </c>
      <c r="K244" s="31">
        <v>25.25</v>
      </c>
      <c r="L244" s="31">
        <v>24.45</v>
      </c>
      <c r="M244" s="31">
        <v>154.03309999999999</v>
      </c>
      <c r="N244" s="1"/>
      <c r="O244" s="1"/>
    </row>
    <row r="245" spans="1:15" ht="12.75" customHeight="1">
      <c r="A245" s="33">
        <v>235</v>
      </c>
      <c r="B245" s="58" t="s">
        <v>155</v>
      </c>
      <c r="C245" s="31">
        <v>95.25</v>
      </c>
      <c r="D245" s="38">
        <v>94.216666666666654</v>
      </c>
      <c r="E245" s="38">
        <v>92.333333333333314</v>
      </c>
      <c r="F245" s="38">
        <v>89.416666666666657</v>
      </c>
      <c r="G245" s="38">
        <v>87.533333333333317</v>
      </c>
      <c r="H245" s="38">
        <v>97.133333333333312</v>
      </c>
      <c r="I245" s="38">
        <v>99.016666666666666</v>
      </c>
      <c r="J245" s="38">
        <v>101.93333333333331</v>
      </c>
      <c r="K245" s="31">
        <v>96.1</v>
      </c>
      <c r="L245" s="31">
        <v>91.3</v>
      </c>
      <c r="M245" s="31">
        <v>329.72732000000002</v>
      </c>
      <c r="N245" s="1"/>
      <c r="O245" s="1"/>
    </row>
    <row r="246" spans="1:15" ht="12.75" customHeight="1">
      <c r="A246" s="33">
        <v>236</v>
      </c>
      <c r="B246" s="58" t="s">
        <v>156</v>
      </c>
      <c r="C246" s="31">
        <v>746.7</v>
      </c>
      <c r="D246" s="38">
        <v>744.2833333333333</v>
      </c>
      <c r="E246" s="38">
        <v>739.91666666666663</v>
      </c>
      <c r="F246" s="38">
        <v>733.13333333333333</v>
      </c>
      <c r="G246" s="38">
        <v>728.76666666666665</v>
      </c>
      <c r="H246" s="38">
        <v>751.06666666666661</v>
      </c>
      <c r="I246" s="38">
        <v>755.43333333333339</v>
      </c>
      <c r="J246" s="38">
        <v>762.21666666666658</v>
      </c>
      <c r="K246" s="31">
        <v>748.65</v>
      </c>
      <c r="L246" s="31">
        <v>737.5</v>
      </c>
      <c r="M246" s="31">
        <v>4.1814</v>
      </c>
      <c r="N246" s="1"/>
      <c r="O246" s="1"/>
    </row>
    <row r="247" spans="1:15" ht="12.75" customHeight="1">
      <c r="A247" s="33">
        <v>237</v>
      </c>
      <c r="B247" s="58" t="s">
        <v>420</v>
      </c>
      <c r="C247" s="31">
        <v>26.95</v>
      </c>
      <c r="D247" s="38">
        <v>26.883333333333336</v>
      </c>
      <c r="E247" s="38">
        <v>26.666666666666671</v>
      </c>
      <c r="F247" s="38">
        <v>26.383333333333336</v>
      </c>
      <c r="G247" s="38">
        <v>26.166666666666671</v>
      </c>
      <c r="H247" s="38">
        <v>27.166666666666671</v>
      </c>
      <c r="I247" s="38">
        <v>27.383333333333333</v>
      </c>
      <c r="J247" s="38">
        <v>27.666666666666671</v>
      </c>
      <c r="K247" s="31">
        <v>27.1</v>
      </c>
      <c r="L247" s="31">
        <v>26.6</v>
      </c>
      <c r="M247" s="31">
        <v>42.912019999999998</v>
      </c>
      <c r="N247" s="1"/>
      <c r="O247" s="1"/>
    </row>
    <row r="248" spans="1:15" ht="12.75" customHeight="1">
      <c r="A248" s="33">
        <v>238</v>
      </c>
      <c r="B248" s="58" t="s">
        <v>157</v>
      </c>
      <c r="C248" s="31">
        <v>633.1</v>
      </c>
      <c r="D248" s="38">
        <v>635.05000000000007</v>
      </c>
      <c r="E248" s="38">
        <v>630.05000000000018</v>
      </c>
      <c r="F248" s="38">
        <v>627.00000000000011</v>
      </c>
      <c r="G248" s="38">
        <v>622.00000000000023</v>
      </c>
      <c r="H248" s="38">
        <v>638.10000000000014</v>
      </c>
      <c r="I248" s="38">
        <v>643.09999999999991</v>
      </c>
      <c r="J248" s="38">
        <v>646.15000000000009</v>
      </c>
      <c r="K248" s="31">
        <v>640.04999999999995</v>
      </c>
      <c r="L248" s="31">
        <v>632</v>
      </c>
      <c r="M248" s="31">
        <v>7.8217600000000003</v>
      </c>
      <c r="N248" s="1"/>
      <c r="O248" s="1"/>
    </row>
    <row r="249" spans="1:15" ht="12.75" customHeight="1">
      <c r="A249" s="33">
        <v>239</v>
      </c>
      <c r="B249" s="58" t="s">
        <v>424</v>
      </c>
      <c r="C249" s="31">
        <v>32.75</v>
      </c>
      <c r="D249" s="38">
        <v>32.81666666666667</v>
      </c>
      <c r="E249" s="38">
        <v>32.63333333333334</v>
      </c>
      <c r="F249" s="38">
        <v>32.516666666666673</v>
      </c>
      <c r="G249" s="38">
        <v>32.333333333333343</v>
      </c>
      <c r="H249" s="38">
        <v>32.933333333333337</v>
      </c>
      <c r="I249" s="38">
        <v>33.11666666666666</v>
      </c>
      <c r="J249" s="38">
        <v>33.233333333333334</v>
      </c>
      <c r="K249" s="31">
        <v>33</v>
      </c>
      <c r="L249" s="31">
        <v>32.700000000000003</v>
      </c>
      <c r="M249" s="31">
        <v>162.88496000000001</v>
      </c>
      <c r="N249" s="1"/>
      <c r="O249" s="1"/>
    </row>
    <row r="250" spans="1:15" ht="12.75" customHeight="1">
      <c r="A250" s="33">
        <v>240</v>
      </c>
      <c r="B250" s="58" t="s">
        <v>283</v>
      </c>
      <c r="C250" s="31">
        <v>607.70000000000005</v>
      </c>
      <c r="D250" s="38">
        <v>608.65</v>
      </c>
      <c r="E250" s="38">
        <v>604.04999999999995</v>
      </c>
      <c r="F250" s="38">
        <v>600.4</v>
      </c>
      <c r="G250" s="38">
        <v>595.79999999999995</v>
      </c>
      <c r="H250" s="38">
        <v>612.29999999999995</v>
      </c>
      <c r="I250" s="38">
        <v>616.90000000000009</v>
      </c>
      <c r="J250" s="38">
        <v>620.54999999999995</v>
      </c>
      <c r="K250" s="31">
        <v>613.25</v>
      </c>
      <c r="L250" s="31">
        <v>605</v>
      </c>
      <c r="M250" s="31">
        <v>6.3552600000000004</v>
      </c>
      <c r="N250" s="1"/>
      <c r="O250" s="1"/>
    </row>
    <row r="251" spans="1:15" ht="12.75" customHeight="1">
      <c r="A251" s="33">
        <v>241</v>
      </c>
      <c r="B251" s="58" t="s">
        <v>158</v>
      </c>
      <c r="C251" s="31">
        <v>463.25</v>
      </c>
      <c r="D251" s="38">
        <v>459.75</v>
      </c>
      <c r="E251" s="38">
        <v>453.55</v>
      </c>
      <c r="F251" s="38">
        <v>443.85</v>
      </c>
      <c r="G251" s="38">
        <v>437.65000000000003</v>
      </c>
      <c r="H251" s="38">
        <v>469.45</v>
      </c>
      <c r="I251" s="38">
        <v>475.65000000000003</v>
      </c>
      <c r="J251" s="38">
        <v>485.34999999999997</v>
      </c>
      <c r="K251" s="31">
        <v>465.95</v>
      </c>
      <c r="L251" s="31">
        <v>450.05</v>
      </c>
      <c r="M251" s="31">
        <v>106.99142999999999</v>
      </c>
      <c r="N251" s="1"/>
      <c r="O251" s="1"/>
    </row>
    <row r="252" spans="1:15" ht="12.75" customHeight="1">
      <c r="A252" s="33">
        <v>242</v>
      </c>
      <c r="B252" s="58" t="s">
        <v>421</v>
      </c>
      <c r="C252" s="31">
        <v>108.4</v>
      </c>
      <c r="D252" s="38">
        <v>108.46666666666665</v>
      </c>
      <c r="E252" s="38">
        <v>107.2833333333333</v>
      </c>
      <c r="F252" s="38">
        <v>106.16666666666664</v>
      </c>
      <c r="G252" s="38">
        <v>104.98333333333329</v>
      </c>
      <c r="H252" s="38">
        <v>109.58333333333331</v>
      </c>
      <c r="I252" s="38">
        <v>110.76666666666668</v>
      </c>
      <c r="J252" s="38">
        <v>111.88333333333333</v>
      </c>
      <c r="K252" s="31">
        <v>109.65</v>
      </c>
      <c r="L252" s="31">
        <v>107.35</v>
      </c>
      <c r="M252" s="31">
        <v>2.3197199999999998</v>
      </c>
      <c r="N252" s="1"/>
      <c r="O252" s="1"/>
    </row>
    <row r="253" spans="1:15" ht="12.75" customHeight="1">
      <c r="A253" s="33">
        <v>243</v>
      </c>
      <c r="B253" s="58" t="s">
        <v>432</v>
      </c>
      <c r="C253" s="31">
        <v>103.3</v>
      </c>
      <c r="D253" s="38">
        <v>103.59999999999998</v>
      </c>
      <c r="E253" s="38">
        <v>102.04999999999995</v>
      </c>
      <c r="F253" s="38">
        <v>100.79999999999997</v>
      </c>
      <c r="G253" s="38">
        <v>99.249999999999943</v>
      </c>
      <c r="H253" s="38">
        <v>104.84999999999997</v>
      </c>
      <c r="I253" s="38">
        <v>106.4</v>
      </c>
      <c r="J253" s="38">
        <v>107.64999999999998</v>
      </c>
      <c r="K253" s="31">
        <v>105.15</v>
      </c>
      <c r="L253" s="31">
        <v>102.35</v>
      </c>
      <c r="M253" s="31">
        <v>34.315959999999997</v>
      </c>
      <c r="N253" s="1"/>
      <c r="O253" s="1"/>
    </row>
    <row r="254" spans="1:15" ht="12.75" customHeight="1">
      <c r="A254" s="33">
        <v>244</v>
      </c>
      <c r="B254" s="58" t="s">
        <v>427</v>
      </c>
      <c r="C254" s="31">
        <v>2362.3000000000002</v>
      </c>
      <c r="D254" s="38">
        <v>2357.25</v>
      </c>
      <c r="E254" s="38">
        <v>2331.5</v>
      </c>
      <c r="F254" s="38">
        <v>2300.6999999999998</v>
      </c>
      <c r="G254" s="38">
        <v>2274.9499999999998</v>
      </c>
      <c r="H254" s="38">
        <v>2388.0500000000002</v>
      </c>
      <c r="I254" s="38">
        <v>2413.8000000000002</v>
      </c>
      <c r="J254" s="38">
        <v>2444.6000000000004</v>
      </c>
      <c r="K254" s="31">
        <v>2383</v>
      </c>
      <c r="L254" s="31">
        <v>2326.4499999999998</v>
      </c>
      <c r="M254" s="31">
        <v>0.74414000000000002</v>
      </c>
      <c r="N254" s="1"/>
      <c r="O254" s="1"/>
    </row>
    <row r="255" spans="1:15" ht="12.75" customHeight="1">
      <c r="A255" s="33">
        <v>245</v>
      </c>
      <c r="B255" s="58" t="s">
        <v>428</v>
      </c>
      <c r="C255" s="31">
        <v>1392.3</v>
      </c>
      <c r="D255" s="38">
        <v>1374.4333333333334</v>
      </c>
      <c r="E255" s="38">
        <v>1329.9166666666667</v>
      </c>
      <c r="F255" s="38">
        <v>1267.5333333333333</v>
      </c>
      <c r="G255" s="38">
        <v>1223.0166666666667</v>
      </c>
      <c r="H255" s="38">
        <v>1436.8166666666668</v>
      </c>
      <c r="I255" s="38">
        <v>1481.3333333333333</v>
      </c>
      <c r="J255" s="38">
        <v>1543.7166666666669</v>
      </c>
      <c r="K255" s="31">
        <v>1418.95</v>
      </c>
      <c r="L255" s="31">
        <v>1312.05</v>
      </c>
      <c r="M255" s="31">
        <v>21.301739999999999</v>
      </c>
      <c r="N255" s="1"/>
      <c r="O255" s="1"/>
    </row>
    <row r="256" spans="1:15" ht="12.75" customHeight="1">
      <c r="A256" s="33">
        <v>246</v>
      </c>
      <c r="B256" s="58" t="s">
        <v>159</v>
      </c>
      <c r="C256" s="31">
        <v>595.04999999999995</v>
      </c>
      <c r="D256" s="38">
        <v>591.56666666666661</v>
      </c>
      <c r="E256" s="38">
        <v>584.63333333333321</v>
      </c>
      <c r="F256" s="38">
        <v>574.21666666666658</v>
      </c>
      <c r="G256" s="38">
        <v>567.28333333333319</v>
      </c>
      <c r="H256" s="38">
        <v>601.98333333333323</v>
      </c>
      <c r="I256" s="38">
        <v>608.91666666666663</v>
      </c>
      <c r="J256" s="38">
        <v>619.33333333333326</v>
      </c>
      <c r="K256" s="31">
        <v>598.5</v>
      </c>
      <c r="L256" s="31">
        <v>581.15</v>
      </c>
      <c r="M256" s="31">
        <v>25.856020000000001</v>
      </c>
      <c r="N256" s="1"/>
      <c r="O256" s="1"/>
    </row>
    <row r="257" spans="1:15" ht="12.75" customHeight="1">
      <c r="A257" s="33">
        <v>247</v>
      </c>
      <c r="B257" s="58" t="s">
        <v>895</v>
      </c>
      <c r="C257" s="31">
        <v>309.35000000000002</v>
      </c>
      <c r="D257" s="38">
        <v>310.9666666666667</v>
      </c>
      <c r="E257" s="38">
        <v>306.38333333333338</v>
      </c>
      <c r="F257" s="38">
        <v>303.41666666666669</v>
      </c>
      <c r="G257" s="38">
        <v>298.83333333333337</v>
      </c>
      <c r="H257" s="38">
        <v>313.93333333333339</v>
      </c>
      <c r="I257" s="38">
        <v>318.51666666666665</v>
      </c>
      <c r="J257" s="38">
        <v>321.48333333333341</v>
      </c>
      <c r="K257" s="31">
        <v>315.55</v>
      </c>
      <c r="L257" s="31">
        <v>308</v>
      </c>
      <c r="M257" s="31">
        <v>0.70437000000000005</v>
      </c>
      <c r="N257" s="1"/>
      <c r="O257" s="1"/>
    </row>
    <row r="258" spans="1:15" ht="12.75" customHeight="1">
      <c r="A258" s="33">
        <v>248</v>
      </c>
      <c r="B258" s="58" t="s">
        <v>160</v>
      </c>
      <c r="C258" s="31">
        <v>3349.3</v>
      </c>
      <c r="D258" s="38">
        <v>3372.1</v>
      </c>
      <c r="E258" s="38">
        <v>3312.2</v>
      </c>
      <c r="F258" s="38">
        <v>3275.1</v>
      </c>
      <c r="G258" s="38">
        <v>3215.2</v>
      </c>
      <c r="H258" s="38">
        <v>3409.2</v>
      </c>
      <c r="I258" s="38">
        <v>3469.1000000000004</v>
      </c>
      <c r="J258" s="38">
        <v>3506.2</v>
      </c>
      <c r="K258" s="31">
        <v>3432</v>
      </c>
      <c r="L258" s="31">
        <v>3335</v>
      </c>
      <c r="M258" s="31">
        <v>0.45435999999999999</v>
      </c>
      <c r="N258" s="1"/>
      <c r="O258" s="1"/>
    </row>
    <row r="259" spans="1:15" ht="12.75" customHeight="1">
      <c r="A259" s="33">
        <v>249</v>
      </c>
      <c r="B259" s="58" t="s">
        <v>429</v>
      </c>
      <c r="C259" s="31">
        <v>707.25</v>
      </c>
      <c r="D259" s="38">
        <v>713.81666666666661</v>
      </c>
      <c r="E259" s="38">
        <v>697.63333333333321</v>
      </c>
      <c r="F259" s="38">
        <v>688.01666666666665</v>
      </c>
      <c r="G259" s="38">
        <v>671.83333333333326</v>
      </c>
      <c r="H259" s="38">
        <v>723.43333333333317</v>
      </c>
      <c r="I259" s="38">
        <v>739.61666666666656</v>
      </c>
      <c r="J259" s="38">
        <v>749.23333333333312</v>
      </c>
      <c r="K259" s="31">
        <v>730</v>
      </c>
      <c r="L259" s="31">
        <v>704.2</v>
      </c>
      <c r="M259" s="31">
        <v>1.9666999999999999</v>
      </c>
      <c r="N259" s="1"/>
      <c r="O259" s="1"/>
    </row>
    <row r="260" spans="1:15" ht="12.75" customHeight="1">
      <c r="A260" s="33">
        <v>250</v>
      </c>
      <c r="B260" s="58" t="s">
        <v>430</v>
      </c>
      <c r="C260" s="31">
        <v>318.3</v>
      </c>
      <c r="D260" s="38">
        <v>319.68333333333334</v>
      </c>
      <c r="E260" s="38">
        <v>315.4666666666667</v>
      </c>
      <c r="F260" s="38">
        <v>312.63333333333338</v>
      </c>
      <c r="G260" s="38">
        <v>308.41666666666674</v>
      </c>
      <c r="H260" s="38">
        <v>322.51666666666665</v>
      </c>
      <c r="I260" s="38">
        <v>326.73333333333323</v>
      </c>
      <c r="J260" s="38">
        <v>329.56666666666661</v>
      </c>
      <c r="K260" s="31">
        <v>323.89999999999998</v>
      </c>
      <c r="L260" s="31">
        <v>316.85000000000002</v>
      </c>
      <c r="M260" s="31">
        <v>9.1018299999999996</v>
      </c>
      <c r="N260" s="1"/>
      <c r="O260" s="1"/>
    </row>
    <row r="261" spans="1:15" ht="12.75" customHeight="1">
      <c r="A261" s="33">
        <v>251</v>
      </c>
      <c r="B261" s="58" t="s">
        <v>431</v>
      </c>
      <c r="C261" s="31">
        <v>73.849999999999994</v>
      </c>
      <c r="D261" s="38">
        <v>73.666666666666657</v>
      </c>
      <c r="E261" s="38">
        <v>73.033333333333317</v>
      </c>
      <c r="F261" s="38">
        <v>72.216666666666654</v>
      </c>
      <c r="G261" s="38">
        <v>71.583333333333314</v>
      </c>
      <c r="H261" s="38">
        <v>74.48333333333332</v>
      </c>
      <c r="I261" s="38">
        <v>75.116666666666646</v>
      </c>
      <c r="J261" s="38">
        <v>75.933333333333323</v>
      </c>
      <c r="K261" s="31">
        <v>74.3</v>
      </c>
      <c r="L261" s="31">
        <v>72.849999999999994</v>
      </c>
      <c r="M261" s="31">
        <v>11.56353</v>
      </c>
      <c r="N261" s="1"/>
      <c r="O261" s="1"/>
    </row>
    <row r="262" spans="1:15" ht="12.75" customHeight="1">
      <c r="A262" s="33">
        <v>252</v>
      </c>
      <c r="B262" s="58" t="s">
        <v>433</v>
      </c>
      <c r="C262" s="31">
        <v>340.1</v>
      </c>
      <c r="D262" s="38">
        <v>338.16666666666669</v>
      </c>
      <c r="E262" s="38">
        <v>334.53333333333336</v>
      </c>
      <c r="F262" s="38">
        <v>328.9666666666667</v>
      </c>
      <c r="G262" s="38">
        <v>325.33333333333337</v>
      </c>
      <c r="H262" s="38">
        <v>343.73333333333335</v>
      </c>
      <c r="I262" s="38">
        <v>347.36666666666667</v>
      </c>
      <c r="J262" s="38">
        <v>352.93333333333334</v>
      </c>
      <c r="K262" s="31">
        <v>341.8</v>
      </c>
      <c r="L262" s="31">
        <v>332.6</v>
      </c>
      <c r="M262" s="31">
        <v>4.6673999999999998</v>
      </c>
      <c r="N262" s="1"/>
      <c r="O262" s="1"/>
    </row>
    <row r="263" spans="1:15" ht="12.75" customHeight="1">
      <c r="A263" s="33">
        <v>253</v>
      </c>
      <c r="B263" s="58" t="s">
        <v>285</v>
      </c>
      <c r="C263" s="31">
        <v>289</v>
      </c>
      <c r="D263" s="38">
        <v>285.26666666666665</v>
      </c>
      <c r="E263" s="38">
        <v>278.73333333333329</v>
      </c>
      <c r="F263" s="38">
        <v>268.46666666666664</v>
      </c>
      <c r="G263" s="38">
        <v>261.93333333333328</v>
      </c>
      <c r="H263" s="38">
        <v>295.5333333333333</v>
      </c>
      <c r="I263" s="38">
        <v>302.06666666666661</v>
      </c>
      <c r="J263" s="38">
        <v>312.33333333333331</v>
      </c>
      <c r="K263" s="31">
        <v>291.8</v>
      </c>
      <c r="L263" s="31">
        <v>275</v>
      </c>
      <c r="M263" s="31">
        <v>91.582070000000002</v>
      </c>
      <c r="N263" s="1"/>
      <c r="O263" s="1"/>
    </row>
    <row r="264" spans="1:15" ht="12.75" customHeight="1">
      <c r="A264" s="33">
        <v>254</v>
      </c>
      <c r="B264" s="58" t="s">
        <v>161</v>
      </c>
      <c r="C264" s="31">
        <v>794</v>
      </c>
      <c r="D264" s="38">
        <v>796.44999999999993</v>
      </c>
      <c r="E264" s="38">
        <v>784.59999999999991</v>
      </c>
      <c r="F264" s="38">
        <v>775.19999999999993</v>
      </c>
      <c r="G264" s="38">
        <v>763.34999999999991</v>
      </c>
      <c r="H264" s="38">
        <v>805.84999999999991</v>
      </c>
      <c r="I264" s="38">
        <v>817.7</v>
      </c>
      <c r="J264" s="38">
        <v>827.09999999999991</v>
      </c>
      <c r="K264" s="31">
        <v>808.3</v>
      </c>
      <c r="L264" s="31">
        <v>787.05</v>
      </c>
      <c r="M264" s="31">
        <v>47.81944</v>
      </c>
      <c r="N264" s="1"/>
      <c r="O264" s="1"/>
    </row>
    <row r="265" spans="1:15" ht="12.75" customHeight="1">
      <c r="A265" s="33">
        <v>255</v>
      </c>
      <c r="B265" s="58" t="s">
        <v>162</v>
      </c>
      <c r="C265" s="31">
        <v>502.2</v>
      </c>
      <c r="D265" s="38">
        <v>500.68333333333334</v>
      </c>
      <c r="E265" s="38">
        <v>496.51666666666665</v>
      </c>
      <c r="F265" s="38">
        <v>490.83333333333331</v>
      </c>
      <c r="G265" s="38">
        <v>486.66666666666663</v>
      </c>
      <c r="H265" s="38">
        <v>506.36666666666667</v>
      </c>
      <c r="I265" s="38">
        <v>510.5333333333333</v>
      </c>
      <c r="J265" s="38">
        <v>516.2166666666667</v>
      </c>
      <c r="K265" s="31">
        <v>504.85</v>
      </c>
      <c r="L265" s="31">
        <v>495</v>
      </c>
      <c r="M265" s="31">
        <v>16.27007</v>
      </c>
      <c r="N265" s="1"/>
      <c r="O265" s="1"/>
    </row>
    <row r="266" spans="1:15" ht="12.75" customHeight="1">
      <c r="A266" s="33">
        <v>256</v>
      </c>
      <c r="B266" s="58" t="s">
        <v>434</v>
      </c>
      <c r="C266" s="31">
        <v>424.3</v>
      </c>
      <c r="D266" s="38">
        <v>425.86666666666662</v>
      </c>
      <c r="E266" s="38">
        <v>419.73333333333323</v>
      </c>
      <c r="F266" s="38">
        <v>415.16666666666663</v>
      </c>
      <c r="G266" s="38">
        <v>409.03333333333325</v>
      </c>
      <c r="H266" s="38">
        <v>430.43333333333322</v>
      </c>
      <c r="I266" s="38">
        <v>436.56666666666655</v>
      </c>
      <c r="J266" s="38">
        <v>441.13333333333321</v>
      </c>
      <c r="K266" s="31">
        <v>432</v>
      </c>
      <c r="L266" s="31">
        <v>421.3</v>
      </c>
      <c r="M266" s="31">
        <v>2.0941399999999999</v>
      </c>
      <c r="N266" s="1"/>
      <c r="O266" s="1"/>
    </row>
    <row r="267" spans="1:15" ht="12.75" customHeight="1">
      <c r="A267" s="33">
        <v>257</v>
      </c>
      <c r="B267" s="58" t="s">
        <v>435</v>
      </c>
      <c r="C267" s="31">
        <v>402.7</v>
      </c>
      <c r="D267" s="38">
        <v>403.7833333333333</v>
      </c>
      <c r="E267" s="38">
        <v>396.91666666666663</v>
      </c>
      <c r="F267" s="38">
        <v>391.13333333333333</v>
      </c>
      <c r="G267" s="38">
        <v>384.26666666666665</v>
      </c>
      <c r="H267" s="38">
        <v>409.56666666666661</v>
      </c>
      <c r="I267" s="38">
        <v>416.43333333333328</v>
      </c>
      <c r="J267" s="38">
        <v>422.21666666666658</v>
      </c>
      <c r="K267" s="31">
        <v>410.65</v>
      </c>
      <c r="L267" s="31">
        <v>398</v>
      </c>
      <c r="M267" s="31">
        <v>1.7800199999999999</v>
      </c>
      <c r="N267" s="1"/>
      <c r="O267" s="1"/>
    </row>
    <row r="268" spans="1:15" ht="12.75" customHeight="1">
      <c r="A268" s="33">
        <v>258</v>
      </c>
      <c r="B268" s="58" t="s">
        <v>436</v>
      </c>
      <c r="C268" s="31">
        <v>741.55</v>
      </c>
      <c r="D268" s="38">
        <v>745.11666666666667</v>
      </c>
      <c r="E268" s="38">
        <v>733.43333333333339</v>
      </c>
      <c r="F268" s="38">
        <v>725.31666666666672</v>
      </c>
      <c r="G268" s="38">
        <v>713.63333333333344</v>
      </c>
      <c r="H268" s="38">
        <v>753.23333333333335</v>
      </c>
      <c r="I268" s="38">
        <v>764.91666666666652</v>
      </c>
      <c r="J268" s="38">
        <v>773.0333333333333</v>
      </c>
      <c r="K268" s="31">
        <v>756.8</v>
      </c>
      <c r="L268" s="31">
        <v>737</v>
      </c>
      <c r="M268" s="31">
        <v>1.1043799999999999</v>
      </c>
      <c r="N268" s="1"/>
      <c r="O268" s="1"/>
    </row>
    <row r="269" spans="1:15" ht="12.75" customHeight="1">
      <c r="A269" s="33">
        <v>259</v>
      </c>
      <c r="B269" s="58" t="s">
        <v>437</v>
      </c>
      <c r="C269" s="31">
        <v>223.15</v>
      </c>
      <c r="D269" s="38">
        <v>221.83333333333334</v>
      </c>
      <c r="E269" s="38">
        <v>216.26666666666668</v>
      </c>
      <c r="F269" s="38">
        <v>209.38333333333333</v>
      </c>
      <c r="G269" s="38">
        <v>203.81666666666666</v>
      </c>
      <c r="H269" s="38">
        <v>228.7166666666667</v>
      </c>
      <c r="I269" s="38">
        <v>234.28333333333336</v>
      </c>
      <c r="J269" s="38">
        <v>241.16666666666671</v>
      </c>
      <c r="K269" s="31">
        <v>227.4</v>
      </c>
      <c r="L269" s="31">
        <v>214.95</v>
      </c>
      <c r="M269" s="31">
        <v>21.521889999999999</v>
      </c>
      <c r="N269" s="1"/>
      <c r="O269" s="1"/>
    </row>
    <row r="270" spans="1:15" ht="12.75" customHeight="1">
      <c r="A270" s="33">
        <v>260</v>
      </c>
      <c r="B270" s="58" t="s">
        <v>443</v>
      </c>
      <c r="C270" s="31">
        <v>1244.05</v>
      </c>
      <c r="D270" s="38">
        <v>1251.0166666666667</v>
      </c>
      <c r="E270" s="38">
        <v>1232.0333333333333</v>
      </c>
      <c r="F270" s="38">
        <v>1220.0166666666667</v>
      </c>
      <c r="G270" s="38">
        <v>1201.0333333333333</v>
      </c>
      <c r="H270" s="38">
        <v>1263.0333333333333</v>
      </c>
      <c r="I270" s="38">
        <v>1282.0166666666664</v>
      </c>
      <c r="J270" s="38">
        <v>1294.0333333333333</v>
      </c>
      <c r="K270" s="31">
        <v>1270</v>
      </c>
      <c r="L270" s="31">
        <v>1239</v>
      </c>
      <c r="M270" s="31">
        <v>1.3138399999999999</v>
      </c>
      <c r="N270" s="1"/>
      <c r="O270" s="1"/>
    </row>
    <row r="271" spans="1:15" ht="12.75" customHeight="1">
      <c r="A271" s="33">
        <v>261</v>
      </c>
      <c r="B271" s="58" t="s">
        <v>444</v>
      </c>
      <c r="C271" s="31">
        <v>150.44999999999999</v>
      </c>
      <c r="D271" s="38">
        <v>149.63333333333333</v>
      </c>
      <c r="E271" s="38">
        <v>146.46666666666664</v>
      </c>
      <c r="F271" s="38">
        <v>142.48333333333332</v>
      </c>
      <c r="G271" s="38">
        <v>139.31666666666663</v>
      </c>
      <c r="H271" s="38">
        <v>153.61666666666665</v>
      </c>
      <c r="I271" s="38">
        <v>156.78333333333333</v>
      </c>
      <c r="J271" s="38">
        <v>160.76666666666665</v>
      </c>
      <c r="K271" s="31">
        <v>152.80000000000001</v>
      </c>
      <c r="L271" s="31">
        <v>145.65</v>
      </c>
      <c r="M271" s="31">
        <v>117.7692</v>
      </c>
      <c r="N271" s="1"/>
      <c r="O271" s="1"/>
    </row>
    <row r="272" spans="1:15" ht="12.75" customHeight="1">
      <c r="A272" s="33">
        <v>262</v>
      </c>
      <c r="B272" s="58" t="s">
        <v>445</v>
      </c>
      <c r="C272" s="31">
        <v>461.55</v>
      </c>
      <c r="D272" s="38">
        <v>462.0333333333333</v>
      </c>
      <c r="E272" s="38">
        <v>454.61666666666662</v>
      </c>
      <c r="F272" s="38">
        <v>447.68333333333334</v>
      </c>
      <c r="G272" s="38">
        <v>440.26666666666665</v>
      </c>
      <c r="H272" s="38">
        <v>468.96666666666658</v>
      </c>
      <c r="I272" s="38">
        <v>476.38333333333333</v>
      </c>
      <c r="J272" s="38">
        <v>483.31666666666655</v>
      </c>
      <c r="K272" s="31">
        <v>469.45</v>
      </c>
      <c r="L272" s="31">
        <v>455.1</v>
      </c>
      <c r="M272" s="31">
        <v>4.4360999999999997</v>
      </c>
      <c r="N272" s="1"/>
      <c r="O272" s="1"/>
    </row>
    <row r="273" spans="1:15" ht="12.75" customHeight="1">
      <c r="A273" s="33">
        <v>263</v>
      </c>
      <c r="B273" s="58" t="s">
        <v>446</v>
      </c>
      <c r="C273" s="31">
        <v>127.9</v>
      </c>
      <c r="D273" s="38">
        <v>129.06666666666669</v>
      </c>
      <c r="E273" s="38">
        <v>124.83333333333337</v>
      </c>
      <c r="F273" s="38">
        <v>121.76666666666668</v>
      </c>
      <c r="G273" s="38">
        <v>117.53333333333336</v>
      </c>
      <c r="H273" s="38">
        <v>132.13333333333338</v>
      </c>
      <c r="I273" s="38">
        <v>136.36666666666667</v>
      </c>
      <c r="J273" s="38">
        <v>139.43333333333339</v>
      </c>
      <c r="K273" s="31">
        <v>133.30000000000001</v>
      </c>
      <c r="L273" s="31">
        <v>126</v>
      </c>
      <c r="M273" s="31">
        <v>100.14755</v>
      </c>
      <c r="N273" s="1"/>
      <c r="O273" s="1"/>
    </row>
    <row r="274" spans="1:15" ht="12.75" customHeight="1">
      <c r="A274" s="33">
        <v>264</v>
      </c>
      <c r="B274" s="58" t="s">
        <v>447</v>
      </c>
      <c r="C274" s="31">
        <v>558.15</v>
      </c>
      <c r="D274" s="38">
        <v>556.66666666666663</v>
      </c>
      <c r="E274" s="38">
        <v>551.48333333333323</v>
      </c>
      <c r="F274" s="38">
        <v>544.81666666666661</v>
      </c>
      <c r="G274" s="38">
        <v>539.63333333333321</v>
      </c>
      <c r="H274" s="38">
        <v>563.33333333333326</v>
      </c>
      <c r="I274" s="38">
        <v>568.51666666666665</v>
      </c>
      <c r="J274" s="38">
        <v>575.18333333333328</v>
      </c>
      <c r="K274" s="31">
        <v>561.85</v>
      </c>
      <c r="L274" s="31">
        <v>550</v>
      </c>
      <c r="M274" s="31">
        <v>3.36252</v>
      </c>
      <c r="N274" s="1"/>
      <c r="O274" s="1"/>
    </row>
    <row r="275" spans="1:15" ht="12.75" customHeight="1">
      <c r="A275" s="33">
        <v>265</v>
      </c>
      <c r="B275" s="58" t="s">
        <v>439</v>
      </c>
      <c r="C275" s="31">
        <v>2293.4</v>
      </c>
      <c r="D275" s="38">
        <v>2301.5499999999997</v>
      </c>
      <c r="E275" s="38">
        <v>2268.3499999999995</v>
      </c>
      <c r="F275" s="38">
        <v>2243.2999999999997</v>
      </c>
      <c r="G275" s="38">
        <v>2210.0999999999995</v>
      </c>
      <c r="H275" s="38">
        <v>2326.5999999999995</v>
      </c>
      <c r="I275" s="38">
        <v>2359.7999999999993</v>
      </c>
      <c r="J275" s="38">
        <v>2384.8499999999995</v>
      </c>
      <c r="K275" s="31">
        <v>2334.75</v>
      </c>
      <c r="L275" s="31">
        <v>2276.5</v>
      </c>
      <c r="M275" s="31">
        <v>0.86056999999999995</v>
      </c>
      <c r="N275" s="1"/>
      <c r="O275" s="1"/>
    </row>
    <row r="276" spans="1:15" ht="12.75" customHeight="1">
      <c r="A276" s="33">
        <v>266</v>
      </c>
      <c r="B276" s="58" t="s">
        <v>896</v>
      </c>
      <c r="C276" s="31">
        <v>2771.3</v>
      </c>
      <c r="D276" s="38">
        <v>2731.4333333333329</v>
      </c>
      <c r="E276" s="38">
        <v>2644.8666666666659</v>
      </c>
      <c r="F276" s="38">
        <v>2518.4333333333329</v>
      </c>
      <c r="G276" s="38">
        <v>2431.8666666666659</v>
      </c>
      <c r="H276" s="38">
        <v>2857.8666666666659</v>
      </c>
      <c r="I276" s="38">
        <v>2944.4333333333325</v>
      </c>
      <c r="J276" s="38">
        <v>3070.8666666666659</v>
      </c>
      <c r="K276" s="31">
        <v>2818</v>
      </c>
      <c r="L276" s="31">
        <v>2605</v>
      </c>
      <c r="M276" s="31">
        <v>0.34767999999999999</v>
      </c>
      <c r="N276" s="1"/>
      <c r="O276" s="1"/>
    </row>
    <row r="277" spans="1:15" ht="12.75" customHeight="1">
      <c r="A277" s="33">
        <v>267</v>
      </c>
      <c r="B277" s="58" t="s">
        <v>897</v>
      </c>
      <c r="C277" s="31">
        <v>366.45</v>
      </c>
      <c r="D277" s="38">
        <v>370.23333333333335</v>
      </c>
      <c r="E277" s="38">
        <v>354.4666666666667</v>
      </c>
      <c r="F277" s="38">
        <v>342.48333333333335</v>
      </c>
      <c r="G277" s="38">
        <v>326.7166666666667</v>
      </c>
      <c r="H277" s="38">
        <v>382.2166666666667</v>
      </c>
      <c r="I277" s="38">
        <v>397.98333333333335</v>
      </c>
      <c r="J277" s="38">
        <v>409.9666666666667</v>
      </c>
      <c r="K277" s="31">
        <v>386</v>
      </c>
      <c r="L277" s="31">
        <v>358.25</v>
      </c>
      <c r="M277" s="31">
        <v>9.1617999999999995</v>
      </c>
      <c r="N277" s="1"/>
      <c r="O277" s="1"/>
    </row>
    <row r="278" spans="1:15" ht="12.75" customHeight="1">
      <c r="A278" s="33">
        <v>268</v>
      </c>
      <c r="B278" s="58" t="s">
        <v>448</v>
      </c>
      <c r="C278" s="31">
        <v>1756.3</v>
      </c>
      <c r="D278" s="38">
        <v>1768.8333333333333</v>
      </c>
      <c r="E278" s="38">
        <v>1732.6666666666665</v>
      </c>
      <c r="F278" s="38">
        <v>1709.0333333333333</v>
      </c>
      <c r="G278" s="38">
        <v>1672.8666666666666</v>
      </c>
      <c r="H278" s="38">
        <v>1792.4666666666665</v>
      </c>
      <c r="I278" s="38">
        <v>1828.633333333333</v>
      </c>
      <c r="J278" s="38">
        <v>1852.2666666666664</v>
      </c>
      <c r="K278" s="31">
        <v>1805</v>
      </c>
      <c r="L278" s="31">
        <v>1745.2</v>
      </c>
      <c r="M278" s="31">
        <v>1.9842200000000001</v>
      </c>
      <c r="N278" s="1"/>
      <c r="O278" s="1"/>
    </row>
    <row r="279" spans="1:15" ht="12.75" customHeight="1">
      <c r="A279" s="33">
        <v>269</v>
      </c>
      <c r="B279" s="58" t="s">
        <v>440</v>
      </c>
      <c r="C279" s="31">
        <v>246.75</v>
      </c>
      <c r="D279" s="38">
        <v>245.61666666666667</v>
      </c>
      <c r="E279" s="38">
        <v>242.38333333333335</v>
      </c>
      <c r="F279" s="38">
        <v>238.01666666666668</v>
      </c>
      <c r="G279" s="38">
        <v>234.78333333333336</v>
      </c>
      <c r="H279" s="38">
        <v>249.98333333333335</v>
      </c>
      <c r="I279" s="38">
        <v>253.2166666666667</v>
      </c>
      <c r="J279" s="38">
        <v>257.58333333333337</v>
      </c>
      <c r="K279" s="31">
        <v>248.85</v>
      </c>
      <c r="L279" s="31">
        <v>241.25</v>
      </c>
      <c r="M279" s="31">
        <v>5.4410299999999996</v>
      </c>
      <c r="N279" s="1"/>
      <c r="O279" s="1"/>
    </row>
    <row r="280" spans="1:15" ht="12.75" customHeight="1">
      <c r="A280" s="33">
        <v>270</v>
      </c>
      <c r="B280" s="58" t="s">
        <v>163</v>
      </c>
      <c r="C280" s="31">
        <v>1843.95</v>
      </c>
      <c r="D280" s="38">
        <v>1846.9833333333333</v>
      </c>
      <c r="E280" s="38">
        <v>1834.9666666666667</v>
      </c>
      <c r="F280" s="38">
        <v>1825.9833333333333</v>
      </c>
      <c r="G280" s="38">
        <v>1813.9666666666667</v>
      </c>
      <c r="H280" s="38">
        <v>1855.9666666666667</v>
      </c>
      <c r="I280" s="38">
        <v>1867.9833333333336</v>
      </c>
      <c r="J280" s="38">
        <v>1876.9666666666667</v>
      </c>
      <c r="K280" s="31">
        <v>1859</v>
      </c>
      <c r="L280" s="31">
        <v>1838</v>
      </c>
      <c r="M280" s="31">
        <v>32.0854</v>
      </c>
      <c r="N280" s="1"/>
      <c r="O280" s="1"/>
    </row>
    <row r="281" spans="1:15" ht="12.75" customHeight="1">
      <c r="A281" s="33">
        <v>271</v>
      </c>
      <c r="B281" s="58" t="s">
        <v>879</v>
      </c>
      <c r="C281" s="31">
        <v>555.6</v>
      </c>
      <c r="D281" s="38">
        <v>551</v>
      </c>
      <c r="E281" s="38">
        <v>543.1</v>
      </c>
      <c r="F281" s="38">
        <v>530.6</v>
      </c>
      <c r="G281" s="38">
        <v>522.70000000000005</v>
      </c>
      <c r="H281" s="38">
        <v>563.5</v>
      </c>
      <c r="I281" s="38">
        <v>571.40000000000009</v>
      </c>
      <c r="J281" s="38">
        <v>583.9</v>
      </c>
      <c r="K281" s="31">
        <v>558.9</v>
      </c>
      <c r="L281" s="31">
        <v>538.5</v>
      </c>
      <c r="M281" s="31">
        <v>6.8506400000000003</v>
      </c>
      <c r="N281" s="1"/>
      <c r="O281" s="1"/>
    </row>
    <row r="282" spans="1:15" ht="12.75" customHeight="1">
      <c r="A282" s="33">
        <v>272</v>
      </c>
      <c r="B282" s="58" t="s">
        <v>441</v>
      </c>
      <c r="C282" s="31">
        <v>1076.3499999999999</v>
      </c>
      <c r="D282" s="38">
        <v>1083.5166666666667</v>
      </c>
      <c r="E282" s="38">
        <v>1067.0333333333333</v>
      </c>
      <c r="F282" s="38">
        <v>1057.7166666666667</v>
      </c>
      <c r="G282" s="38">
        <v>1041.2333333333333</v>
      </c>
      <c r="H282" s="38">
        <v>1092.8333333333333</v>
      </c>
      <c r="I282" s="38">
        <v>1109.3166666666664</v>
      </c>
      <c r="J282" s="38">
        <v>1118.6333333333332</v>
      </c>
      <c r="K282" s="31">
        <v>1100</v>
      </c>
      <c r="L282" s="31">
        <v>1074.2</v>
      </c>
      <c r="M282" s="31">
        <v>7.3160699999999999</v>
      </c>
      <c r="N282" s="1"/>
      <c r="O282" s="1"/>
    </row>
    <row r="283" spans="1:15" ht="12.75" customHeight="1">
      <c r="A283" s="33">
        <v>273</v>
      </c>
      <c r="B283" s="58" t="s">
        <v>438</v>
      </c>
      <c r="C283" s="31">
        <v>657.05</v>
      </c>
      <c r="D283" s="38">
        <v>660.15</v>
      </c>
      <c r="E283" s="38">
        <v>650.29999999999995</v>
      </c>
      <c r="F283" s="38">
        <v>643.54999999999995</v>
      </c>
      <c r="G283" s="38">
        <v>633.69999999999993</v>
      </c>
      <c r="H283" s="38">
        <v>666.9</v>
      </c>
      <c r="I283" s="38">
        <v>676.75000000000011</v>
      </c>
      <c r="J283" s="38">
        <v>683.5</v>
      </c>
      <c r="K283" s="31">
        <v>670</v>
      </c>
      <c r="L283" s="31">
        <v>653.4</v>
      </c>
      <c r="M283" s="31">
        <v>2.0226600000000001</v>
      </c>
      <c r="N283" s="1"/>
      <c r="O283" s="1"/>
    </row>
    <row r="284" spans="1:15" ht="12.75" customHeight="1">
      <c r="A284" s="33">
        <v>274</v>
      </c>
      <c r="B284" s="58" t="s">
        <v>442</v>
      </c>
      <c r="C284" s="31">
        <v>344.7</v>
      </c>
      <c r="D284" s="38">
        <v>343.2166666666667</v>
      </c>
      <c r="E284" s="38">
        <v>340.48333333333341</v>
      </c>
      <c r="F284" s="38">
        <v>336.26666666666671</v>
      </c>
      <c r="G284" s="38">
        <v>333.53333333333342</v>
      </c>
      <c r="H284" s="38">
        <v>347.43333333333339</v>
      </c>
      <c r="I284" s="38">
        <v>350.16666666666674</v>
      </c>
      <c r="J284" s="38">
        <v>354.38333333333338</v>
      </c>
      <c r="K284" s="31">
        <v>345.95</v>
      </c>
      <c r="L284" s="31">
        <v>339</v>
      </c>
      <c r="M284" s="31">
        <v>2.5735700000000001</v>
      </c>
      <c r="N284" s="1"/>
      <c r="O284" s="1"/>
    </row>
    <row r="285" spans="1:15" ht="12.75" customHeight="1">
      <c r="A285" s="33">
        <v>275</v>
      </c>
      <c r="B285" s="58" t="s">
        <v>898</v>
      </c>
      <c r="C285" s="31">
        <v>2134.1999999999998</v>
      </c>
      <c r="D285" s="38">
        <v>2144.3166666666666</v>
      </c>
      <c r="E285" s="38">
        <v>2117.8833333333332</v>
      </c>
      <c r="F285" s="38">
        <v>2101.5666666666666</v>
      </c>
      <c r="G285" s="38">
        <v>2075.1333333333332</v>
      </c>
      <c r="H285" s="38">
        <v>2160.6333333333332</v>
      </c>
      <c r="I285" s="38">
        <v>2187.0666666666666</v>
      </c>
      <c r="J285" s="38">
        <v>2203.3833333333332</v>
      </c>
      <c r="K285" s="31">
        <v>2170.75</v>
      </c>
      <c r="L285" s="31">
        <v>2128</v>
      </c>
      <c r="M285" s="31">
        <v>0.26035000000000003</v>
      </c>
      <c r="N285" s="1"/>
      <c r="O285" s="1"/>
    </row>
    <row r="286" spans="1:15" ht="12.75" customHeight="1">
      <c r="A286" s="33">
        <v>276</v>
      </c>
      <c r="B286" s="58" t="s">
        <v>164</v>
      </c>
      <c r="C286" s="31">
        <v>137.35</v>
      </c>
      <c r="D286" s="38">
        <v>135.24999999999997</v>
      </c>
      <c r="E286" s="38">
        <v>130.29999999999995</v>
      </c>
      <c r="F286" s="38">
        <v>123.24999999999997</v>
      </c>
      <c r="G286" s="38">
        <v>118.29999999999995</v>
      </c>
      <c r="H286" s="38">
        <v>142.29999999999995</v>
      </c>
      <c r="I286" s="38">
        <v>147.24999999999994</v>
      </c>
      <c r="J286" s="38">
        <v>154.29999999999995</v>
      </c>
      <c r="K286" s="31">
        <v>140.19999999999999</v>
      </c>
      <c r="L286" s="31">
        <v>128.19999999999999</v>
      </c>
      <c r="M286" s="31">
        <v>634.34496999999999</v>
      </c>
      <c r="N286" s="1"/>
      <c r="O286" s="1"/>
    </row>
    <row r="287" spans="1:15" ht="12.75" customHeight="1">
      <c r="A287" s="33">
        <v>277</v>
      </c>
      <c r="B287" s="58" t="s">
        <v>165</v>
      </c>
      <c r="C287" s="31">
        <v>2253.15</v>
      </c>
      <c r="D287" s="38">
        <v>2267.8833333333332</v>
      </c>
      <c r="E287" s="38">
        <v>2230.2666666666664</v>
      </c>
      <c r="F287" s="38">
        <v>2207.3833333333332</v>
      </c>
      <c r="G287" s="38">
        <v>2169.7666666666664</v>
      </c>
      <c r="H287" s="38">
        <v>2290.7666666666664</v>
      </c>
      <c r="I287" s="38">
        <v>2328.3833333333332</v>
      </c>
      <c r="J287" s="38">
        <v>2351.2666666666664</v>
      </c>
      <c r="K287" s="31">
        <v>2305.5</v>
      </c>
      <c r="L287" s="31">
        <v>2245</v>
      </c>
      <c r="M287" s="31">
        <v>3.14967</v>
      </c>
      <c r="N287" s="1"/>
      <c r="O287" s="1"/>
    </row>
    <row r="288" spans="1:15" ht="12.75" customHeight="1">
      <c r="A288" s="33">
        <v>278</v>
      </c>
      <c r="B288" s="58" t="s">
        <v>450</v>
      </c>
      <c r="C288" s="31">
        <v>374.9</v>
      </c>
      <c r="D288" s="38">
        <v>367.13333333333338</v>
      </c>
      <c r="E288" s="38">
        <v>357.76666666666677</v>
      </c>
      <c r="F288" s="38">
        <v>340.63333333333338</v>
      </c>
      <c r="G288" s="38">
        <v>331.26666666666677</v>
      </c>
      <c r="H288" s="38">
        <v>384.26666666666677</v>
      </c>
      <c r="I288" s="38">
        <v>393.63333333333344</v>
      </c>
      <c r="J288" s="38">
        <v>410.76666666666677</v>
      </c>
      <c r="K288" s="31">
        <v>376.5</v>
      </c>
      <c r="L288" s="31">
        <v>350</v>
      </c>
      <c r="M288" s="31">
        <v>33.983020000000003</v>
      </c>
      <c r="N288" s="1"/>
      <c r="O288" s="1"/>
    </row>
    <row r="289" spans="1:15" ht="12.75" customHeight="1">
      <c r="A289" s="33">
        <v>279</v>
      </c>
      <c r="B289" s="58" t="s">
        <v>166</v>
      </c>
      <c r="C289" s="31">
        <v>357</v>
      </c>
      <c r="D289" s="38">
        <v>360.3</v>
      </c>
      <c r="E289" s="38">
        <v>352.5</v>
      </c>
      <c r="F289" s="38">
        <v>348</v>
      </c>
      <c r="G289" s="38">
        <v>340.2</v>
      </c>
      <c r="H289" s="38">
        <v>364.8</v>
      </c>
      <c r="I289" s="38">
        <v>372.60000000000008</v>
      </c>
      <c r="J289" s="38">
        <v>377.1</v>
      </c>
      <c r="K289" s="31">
        <v>368.1</v>
      </c>
      <c r="L289" s="31">
        <v>355.8</v>
      </c>
      <c r="M289" s="31">
        <v>18.95993</v>
      </c>
      <c r="N289" s="1"/>
      <c r="O289" s="1"/>
    </row>
    <row r="290" spans="1:15" ht="12.75" customHeight="1">
      <c r="A290" s="33">
        <v>280</v>
      </c>
      <c r="B290" s="58" t="s">
        <v>449</v>
      </c>
      <c r="C290" s="31">
        <v>13460.75</v>
      </c>
      <c r="D290" s="38">
        <v>13251.816666666666</v>
      </c>
      <c r="E290" s="38">
        <v>12992.633333333331</v>
      </c>
      <c r="F290" s="38">
        <v>12524.516666666666</v>
      </c>
      <c r="G290" s="38">
        <v>12265.333333333332</v>
      </c>
      <c r="H290" s="38">
        <v>13719.933333333331</v>
      </c>
      <c r="I290" s="38">
        <v>13979.116666666665</v>
      </c>
      <c r="J290" s="38">
        <v>14447.23333333333</v>
      </c>
      <c r="K290" s="31">
        <v>13511</v>
      </c>
      <c r="L290" s="31">
        <v>12783.7</v>
      </c>
      <c r="M290" s="31">
        <v>0.26351000000000002</v>
      </c>
      <c r="N290" s="1"/>
      <c r="O290" s="1"/>
    </row>
    <row r="291" spans="1:15" ht="12.75" customHeight="1">
      <c r="A291" s="33">
        <v>281</v>
      </c>
      <c r="B291" s="58" t="s">
        <v>452</v>
      </c>
      <c r="C291" s="31">
        <v>93.75</v>
      </c>
      <c r="D291" s="38">
        <v>93.883333333333326</v>
      </c>
      <c r="E291" s="38">
        <v>93.116666666666646</v>
      </c>
      <c r="F291" s="38">
        <v>92.48333333333332</v>
      </c>
      <c r="G291" s="38">
        <v>91.71666666666664</v>
      </c>
      <c r="H291" s="38">
        <v>94.516666666666652</v>
      </c>
      <c r="I291" s="38">
        <v>95.283333333333331</v>
      </c>
      <c r="J291" s="38">
        <v>95.916666666666657</v>
      </c>
      <c r="K291" s="31">
        <v>94.65</v>
      </c>
      <c r="L291" s="31">
        <v>93.25</v>
      </c>
      <c r="M291" s="31">
        <v>22.677140000000001</v>
      </c>
      <c r="N291" s="1"/>
      <c r="O291" s="1"/>
    </row>
    <row r="292" spans="1:15" ht="12.75" customHeight="1">
      <c r="A292" s="33">
        <v>282</v>
      </c>
      <c r="B292" s="58" t="s">
        <v>167</v>
      </c>
      <c r="C292" s="31">
        <v>396.5</v>
      </c>
      <c r="D292" s="38">
        <v>395.10000000000008</v>
      </c>
      <c r="E292" s="38">
        <v>392.75000000000017</v>
      </c>
      <c r="F292" s="38">
        <v>389.00000000000011</v>
      </c>
      <c r="G292" s="38">
        <v>386.6500000000002</v>
      </c>
      <c r="H292" s="38">
        <v>398.85000000000014</v>
      </c>
      <c r="I292" s="38">
        <v>401.20000000000005</v>
      </c>
      <c r="J292" s="38">
        <v>404.9500000000001</v>
      </c>
      <c r="K292" s="31">
        <v>397.45</v>
      </c>
      <c r="L292" s="31">
        <v>391.35</v>
      </c>
      <c r="M292" s="31">
        <v>14.4282</v>
      </c>
      <c r="N292" s="1"/>
      <c r="O292" s="1"/>
    </row>
    <row r="293" spans="1:15" ht="12.75" customHeight="1">
      <c r="A293" s="33">
        <v>283</v>
      </c>
      <c r="B293" s="58" t="s">
        <v>286</v>
      </c>
      <c r="C293" s="31">
        <v>629.04999999999995</v>
      </c>
      <c r="D293" s="38">
        <v>631.63333333333333</v>
      </c>
      <c r="E293" s="38">
        <v>625.41666666666663</v>
      </c>
      <c r="F293" s="38">
        <v>621.7833333333333</v>
      </c>
      <c r="G293" s="38">
        <v>615.56666666666661</v>
      </c>
      <c r="H293" s="38">
        <v>635.26666666666665</v>
      </c>
      <c r="I293" s="38">
        <v>641.48333333333335</v>
      </c>
      <c r="J293" s="38">
        <v>645.11666666666667</v>
      </c>
      <c r="K293" s="31">
        <v>637.85</v>
      </c>
      <c r="L293" s="31">
        <v>628</v>
      </c>
      <c r="M293" s="31">
        <v>8.8817000000000004</v>
      </c>
      <c r="N293" s="1"/>
      <c r="O293" s="1"/>
    </row>
    <row r="294" spans="1:15" ht="12.75" customHeight="1">
      <c r="A294" s="33">
        <v>284</v>
      </c>
      <c r="B294" s="58" t="s">
        <v>287</v>
      </c>
      <c r="C294" s="31">
        <v>4338.6000000000004</v>
      </c>
      <c r="D294" s="38">
        <v>4340.2166666666662</v>
      </c>
      <c r="E294" s="38">
        <v>4314.9833333333327</v>
      </c>
      <c r="F294" s="38">
        <v>4291.3666666666668</v>
      </c>
      <c r="G294" s="38">
        <v>4266.1333333333332</v>
      </c>
      <c r="H294" s="38">
        <v>4363.8333333333321</v>
      </c>
      <c r="I294" s="38">
        <v>4389.0666666666657</v>
      </c>
      <c r="J294" s="38">
        <v>4412.6833333333316</v>
      </c>
      <c r="K294" s="31">
        <v>4365.45</v>
      </c>
      <c r="L294" s="31">
        <v>4316.6000000000004</v>
      </c>
      <c r="M294" s="31">
        <v>0.14210999999999999</v>
      </c>
      <c r="N294" s="1"/>
      <c r="O294" s="1"/>
    </row>
    <row r="295" spans="1:15" ht="12.75" customHeight="1">
      <c r="A295" s="33">
        <v>285</v>
      </c>
      <c r="B295" s="58" t="s">
        <v>456</v>
      </c>
      <c r="C295" s="31">
        <v>690.9</v>
      </c>
      <c r="D295" s="38">
        <v>682.91666666666663</v>
      </c>
      <c r="E295" s="38">
        <v>668.98333333333323</v>
      </c>
      <c r="F295" s="38">
        <v>647.06666666666661</v>
      </c>
      <c r="G295" s="38">
        <v>633.13333333333321</v>
      </c>
      <c r="H295" s="38">
        <v>704.83333333333326</v>
      </c>
      <c r="I295" s="38">
        <v>718.76666666666665</v>
      </c>
      <c r="J295" s="38">
        <v>740.68333333333328</v>
      </c>
      <c r="K295" s="31">
        <v>696.85</v>
      </c>
      <c r="L295" s="31">
        <v>661</v>
      </c>
      <c r="M295" s="31">
        <v>12.03748</v>
      </c>
      <c r="N295" s="1"/>
      <c r="O295" s="1"/>
    </row>
    <row r="296" spans="1:15" ht="12.75" customHeight="1">
      <c r="A296" s="33">
        <v>286</v>
      </c>
      <c r="B296" s="58" t="s">
        <v>168</v>
      </c>
      <c r="C296" s="31">
        <v>2454.0500000000002</v>
      </c>
      <c r="D296" s="38">
        <v>2464.8166666666671</v>
      </c>
      <c r="E296" s="38">
        <v>2437.233333333334</v>
      </c>
      <c r="F296" s="38">
        <v>2420.416666666667</v>
      </c>
      <c r="G296" s="38">
        <v>2392.8333333333339</v>
      </c>
      <c r="H296" s="38">
        <v>2481.6333333333341</v>
      </c>
      <c r="I296" s="38">
        <v>2509.2166666666672</v>
      </c>
      <c r="J296" s="38">
        <v>2526.0333333333342</v>
      </c>
      <c r="K296" s="31">
        <v>2492.4</v>
      </c>
      <c r="L296" s="31">
        <v>2448</v>
      </c>
      <c r="M296" s="31">
        <v>10.784560000000001</v>
      </c>
      <c r="N296" s="1"/>
      <c r="O296" s="1"/>
    </row>
    <row r="297" spans="1:15" ht="12.75" customHeight="1">
      <c r="A297" s="33">
        <v>287</v>
      </c>
      <c r="B297" s="58" t="s">
        <v>169</v>
      </c>
      <c r="C297" s="31">
        <v>5211.3500000000004</v>
      </c>
      <c r="D297" s="38">
        <v>5192.7833333333338</v>
      </c>
      <c r="E297" s="38">
        <v>5155.5666666666675</v>
      </c>
      <c r="F297" s="38">
        <v>5099.7833333333338</v>
      </c>
      <c r="G297" s="38">
        <v>5062.5666666666675</v>
      </c>
      <c r="H297" s="38">
        <v>5248.5666666666675</v>
      </c>
      <c r="I297" s="38">
        <v>5285.7833333333328</v>
      </c>
      <c r="J297" s="38">
        <v>5341.5666666666675</v>
      </c>
      <c r="K297" s="31">
        <v>5230</v>
      </c>
      <c r="L297" s="31">
        <v>5137</v>
      </c>
      <c r="M297" s="31">
        <v>3.64676</v>
      </c>
      <c r="N297" s="1"/>
      <c r="O297" s="1"/>
    </row>
    <row r="298" spans="1:15" ht="12.75" customHeight="1">
      <c r="A298" s="33">
        <v>288</v>
      </c>
      <c r="B298" s="58" t="s">
        <v>170</v>
      </c>
      <c r="C298" s="31">
        <v>3896.15</v>
      </c>
      <c r="D298" s="38">
        <v>3918.7833333333328</v>
      </c>
      <c r="E298" s="38">
        <v>3862.0666666666657</v>
      </c>
      <c r="F298" s="38">
        <v>3827.9833333333327</v>
      </c>
      <c r="G298" s="38">
        <v>3771.2666666666655</v>
      </c>
      <c r="H298" s="38">
        <v>3952.8666666666659</v>
      </c>
      <c r="I298" s="38">
        <v>4009.583333333333</v>
      </c>
      <c r="J298" s="38">
        <v>4043.6666666666661</v>
      </c>
      <c r="K298" s="31">
        <v>3975.5</v>
      </c>
      <c r="L298" s="31">
        <v>3884.7</v>
      </c>
      <c r="M298" s="31">
        <v>1.4490000000000001</v>
      </c>
      <c r="N298" s="1"/>
      <c r="O298" s="1"/>
    </row>
    <row r="299" spans="1:15" ht="12.75" customHeight="1">
      <c r="A299" s="33">
        <v>289</v>
      </c>
      <c r="B299" s="58" t="s">
        <v>171</v>
      </c>
      <c r="C299" s="31">
        <v>892.3</v>
      </c>
      <c r="D299" s="38">
        <v>892.85</v>
      </c>
      <c r="E299" s="38">
        <v>883.7</v>
      </c>
      <c r="F299" s="38">
        <v>875.1</v>
      </c>
      <c r="G299" s="38">
        <v>865.95</v>
      </c>
      <c r="H299" s="38">
        <v>901.45</v>
      </c>
      <c r="I299" s="38">
        <v>910.59999999999991</v>
      </c>
      <c r="J299" s="38">
        <v>919.2</v>
      </c>
      <c r="K299" s="31">
        <v>902</v>
      </c>
      <c r="L299" s="31">
        <v>884.25</v>
      </c>
      <c r="M299" s="31">
        <v>6.7083000000000004</v>
      </c>
      <c r="N299" s="1"/>
      <c r="O299" s="1"/>
    </row>
    <row r="300" spans="1:15" ht="12.75" customHeight="1">
      <c r="A300" s="33">
        <v>290</v>
      </c>
      <c r="B300" s="58" t="s">
        <v>453</v>
      </c>
      <c r="C300" s="31">
        <v>1504.25</v>
      </c>
      <c r="D300" s="38">
        <v>1504.3500000000001</v>
      </c>
      <c r="E300" s="38">
        <v>1485.8000000000002</v>
      </c>
      <c r="F300" s="38">
        <v>1467.3500000000001</v>
      </c>
      <c r="G300" s="38">
        <v>1448.8000000000002</v>
      </c>
      <c r="H300" s="38">
        <v>1522.8000000000002</v>
      </c>
      <c r="I300" s="38">
        <v>1541.35</v>
      </c>
      <c r="J300" s="38">
        <v>1559.8000000000002</v>
      </c>
      <c r="K300" s="31">
        <v>1522.9</v>
      </c>
      <c r="L300" s="31">
        <v>1485.9</v>
      </c>
      <c r="M300" s="31">
        <v>0.28450999999999999</v>
      </c>
      <c r="N300" s="1"/>
      <c r="O300" s="1"/>
    </row>
    <row r="301" spans="1:15" ht="12.75" customHeight="1">
      <c r="A301" s="33">
        <v>291</v>
      </c>
      <c r="B301" s="58" t="s">
        <v>451</v>
      </c>
      <c r="C301" s="31">
        <v>260.8</v>
      </c>
      <c r="D301" s="38">
        <v>261.53333333333336</v>
      </c>
      <c r="E301" s="38">
        <v>259.26666666666671</v>
      </c>
      <c r="F301" s="38">
        <v>257.73333333333335</v>
      </c>
      <c r="G301" s="38">
        <v>255.4666666666667</v>
      </c>
      <c r="H301" s="38">
        <v>263.06666666666672</v>
      </c>
      <c r="I301" s="38">
        <v>265.33333333333337</v>
      </c>
      <c r="J301" s="38">
        <v>266.86666666666673</v>
      </c>
      <c r="K301" s="31">
        <v>263.8</v>
      </c>
      <c r="L301" s="31">
        <v>260</v>
      </c>
      <c r="M301" s="31">
        <v>3.5640000000000001</v>
      </c>
      <c r="N301" s="1"/>
      <c r="O301" s="1"/>
    </row>
    <row r="302" spans="1:15" ht="12.75" customHeight="1">
      <c r="A302" s="33">
        <v>292</v>
      </c>
      <c r="B302" s="58" t="s">
        <v>172</v>
      </c>
      <c r="C302" s="31">
        <v>1467.95</v>
      </c>
      <c r="D302" s="38">
        <v>1475.1000000000001</v>
      </c>
      <c r="E302" s="38">
        <v>1452.1500000000003</v>
      </c>
      <c r="F302" s="38">
        <v>1436.3500000000001</v>
      </c>
      <c r="G302" s="38">
        <v>1413.4000000000003</v>
      </c>
      <c r="H302" s="38">
        <v>1490.9000000000003</v>
      </c>
      <c r="I302" s="38">
        <v>1513.8500000000001</v>
      </c>
      <c r="J302" s="38">
        <v>1529.6500000000003</v>
      </c>
      <c r="K302" s="31">
        <v>1498.05</v>
      </c>
      <c r="L302" s="31">
        <v>1459.3</v>
      </c>
      <c r="M302" s="31">
        <v>36.151760000000003</v>
      </c>
      <c r="N302" s="1"/>
      <c r="O302" s="1"/>
    </row>
    <row r="303" spans="1:15" ht="12.75" customHeight="1">
      <c r="A303" s="33">
        <v>293</v>
      </c>
      <c r="B303" s="58" t="s">
        <v>173</v>
      </c>
      <c r="C303" s="31">
        <v>343.75</v>
      </c>
      <c r="D303" s="38">
        <v>342.18333333333339</v>
      </c>
      <c r="E303" s="38">
        <v>338.1666666666668</v>
      </c>
      <c r="F303" s="38">
        <v>332.58333333333343</v>
      </c>
      <c r="G303" s="38">
        <v>328.56666666666683</v>
      </c>
      <c r="H303" s="38">
        <v>347.76666666666677</v>
      </c>
      <c r="I303" s="38">
        <v>351.78333333333342</v>
      </c>
      <c r="J303" s="38">
        <v>357.36666666666673</v>
      </c>
      <c r="K303" s="31">
        <v>346.2</v>
      </c>
      <c r="L303" s="31">
        <v>336.6</v>
      </c>
      <c r="M303" s="31">
        <v>35.908140000000003</v>
      </c>
      <c r="N303" s="1"/>
      <c r="O303" s="1"/>
    </row>
    <row r="304" spans="1:15" ht="12.75" customHeight="1">
      <c r="A304" s="33">
        <v>294</v>
      </c>
      <c r="B304" s="58" t="s">
        <v>338</v>
      </c>
      <c r="C304" s="31">
        <v>29.95</v>
      </c>
      <c r="D304" s="38">
        <v>29.816666666666663</v>
      </c>
      <c r="E304" s="38">
        <v>29.233333333333327</v>
      </c>
      <c r="F304" s="38">
        <v>28.516666666666666</v>
      </c>
      <c r="G304" s="38">
        <v>27.93333333333333</v>
      </c>
      <c r="H304" s="38">
        <v>30.533333333333324</v>
      </c>
      <c r="I304" s="38">
        <v>31.11666666666666</v>
      </c>
      <c r="J304" s="38">
        <v>31.833333333333321</v>
      </c>
      <c r="K304" s="31">
        <v>30.4</v>
      </c>
      <c r="L304" s="31">
        <v>29.1</v>
      </c>
      <c r="M304" s="31">
        <v>627.46713</v>
      </c>
      <c r="N304" s="1"/>
      <c r="O304" s="1"/>
    </row>
    <row r="305" spans="1:15" ht="12.75" customHeight="1">
      <c r="A305" s="33">
        <v>295</v>
      </c>
      <c r="B305" s="58" t="s">
        <v>458</v>
      </c>
      <c r="C305" s="31">
        <v>467.7</v>
      </c>
      <c r="D305" s="38">
        <v>469.23333333333329</v>
      </c>
      <c r="E305" s="38">
        <v>463.56666666666661</v>
      </c>
      <c r="F305" s="38">
        <v>459.43333333333334</v>
      </c>
      <c r="G305" s="38">
        <v>453.76666666666665</v>
      </c>
      <c r="H305" s="38">
        <v>473.36666666666656</v>
      </c>
      <c r="I305" s="38">
        <v>479.03333333333319</v>
      </c>
      <c r="J305" s="38">
        <v>483.16666666666652</v>
      </c>
      <c r="K305" s="31">
        <v>474.9</v>
      </c>
      <c r="L305" s="31">
        <v>465.1</v>
      </c>
      <c r="M305" s="31">
        <v>1.0938000000000001</v>
      </c>
      <c r="N305" s="1"/>
      <c r="O305" s="1"/>
    </row>
    <row r="306" spans="1:15" ht="12.75" customHeight="1">
      <c r="A306" s="33">
        <v>296</v>
      </c>
      <c r="B306" s="58" t="s">
        <v>459</v>
      </c>
      <c r="C306" s="31">
        <v>380.7</v>
      </c>
      <c r="D306" s="38">
        <v>382.33333333333331</v>
      </c>
      <c r="E306" s="38">
        <v>377.86666666666662</v>
      </c>
      <c r="F306" s="38">
        <v>375.0333333333333</v>
      </c>
      <c r="G306" s="38">
        <v>370.56666666666661</v>
      </c>
      <c r="H306" s="38">
        <v>385.16666666666663</v>
      </c>
      <c r="I306" s="38">
        <v>389.63333333333333</v>
      </c>
      <c r="J306" s="38">
        <v>392.46666666666664</v>
      </c>
      <c r="K306" s="31">
        <v>386.8</v>
      </c>
      <c r="L306" s="31">
        <v>379.5</v>
      </c>
      <c r="M306" s="31">
        <v>0.84313000000000005</v>
      </c>
      <c r="N306" s="1"/>
      <c r="O306" s="1"/>
    </row>
    <row r="307" spans="1:15" ht="12.75" customHeight="1">
      <c r="A307" s="33">
        <v>297</v>
      </c>
      <c r="B307" s="58" t="s">
        <v>174</v>
      </c>
      <c r="C307" s="31">
        <v>128.80000000000001</v>
      </c>
      <c r="D307" s="38">
        <v>130.13333333333335</v>
      </c>
      <c r="E307" s="38">
        <v>126.9666666666667</v>
      </c>
      <c r="F307" s="38">
        <v>125.13333333333335</v>
      </c>
      <c r="G307" s="38">
        <v>121.9666666666667</v>
      </c>
      <c r="H307" s="38">
        <v>131.9666666666667</v>
      </c>
      <c r="I307" s="38">
        <v>135.13333333333338</v>
      </c>
      <c r="J307" s="38">
        <v>136.9666666666667</v>
      </c>
      <c r="K307" s="31">
        <v>133.30000000000001</v>
      </c>
      <c r="L307" s="31">
        <v>128.30000000000001</v>
      </c>
      <c r="M307" s="31">
        <v>78.712580000000003</v>
      </c>
      <c r="N307" s="1"/>
      <c r="O307" s="1"/>
    </row>
    <row r="308" spans="1:15" ht="12.75" customHeight="1">
      <c r="A308" s="33">
        <v>298</v>
      </c>
      <c r="B308" s="58" t="s">
        <v>556</v>
      </c>
      <c r="C308" s="31">
        <v>1227.5</v>
      </c>
      <c r="D308" s="38">
        <v>1235.6333333333334</v>
      </c>
      <c r="E308" s="38">
        <v>1212.8666666666668</v>
      </c>
      <c r="F308" s="38">
        <v>1198.2333333333333</v>
      </c>
      <c r="G308" s="38">
        <v>1175.4666666666667</v>
      </c>
      <c r="H308" s="38">
        <v>1250.2666666666669</v>
      </c>
      <c r="I308" s="38">
        <v>1273.0333333333338</v>
      </c>
      <c r="J308" s="38">
        <v>1287.666666666667</v>
      </c>
      <c r="K308" s="31">
        <v>1258.4000000000001</v>
      </c>
      <c r="L308" s="31">
        <v>1221</v>
      </c>
      <c r="M308" s="31">
        <v>3.6627700000000001</v>
      </c>
      <c r="N308" s="1"/>
      <c r="O308" s="1"/>
    </row>
    <row r="309" spans="1:15" ht="12.75" customHeight="1">
      <c r="A309" s="33">
        <v>299</v>
      </c>
      <c r="B309" s="58" t="s">
        <v>348</v>
      </c>
      <c r="C309" s="31">
        <v>1188.3</v>
      </c>
      <c r="D309" s="38">
        <v>1194.5333333333333</v>
      </c>
      <c r="E309" s="38">
        <v>1173.2666666666667</v>
      </c>
      <c r="F309" s="38">
        <v>1158.2333333333333</v>
      </c>
      <c r="G309" s="38">
        <v>1136.9666666666667</v>
      </c>
      <c r="H309" s="38">
        <v>1209.5666666666666</v>
      </c>
      <c r="I309" s="38">
        <v>1230.833333333333</v>
      </c>
      <c r="J309" s="38">
        <v>1245.8666666666666</v>
      </c>
      <c r="K309" s="31">
        <v>1215.8</v>
      </c>
      <c r="L309" s="31">
        <v>1179.5</v>
      </c>
      <c r="M309" s="31">
        <v>0.97274000000000005</v>
      </c>
      <c r="N309" s="1"/>
      <c r="O309" s="1"/>
    </row>
    <row r="310" spans="1:15" ht="12.75" customHeight="1">
      <c r="A310" s="33">
        <v>300</v>
      </c>
      <c r="B310" s="58" t="s">
        <v>175</v>
      </c>
      <c r="C310" s="31">
        <v>533.25</v>
      </c>
      <c r="D310" s="38">
        <v>532.83333333333337</v>
      </c>
      <c r="E310" s="38">
        <v>529.31666666666672</v>
      </c>
      <c r="F310" s="38">
        <v>525.38333333333333</v>
      </c>
      <c r="G310" s="38">
        <v>521.86666666666667</v>
      </c>
      <c r="H310" s="38">
        <v>536.76666666666677</v>
      </c>
      <c r="I310" s="38">
        <v>540.28333333333342</v>
      </c>
      <c r="J310" s="38">
        <v>544.21666666666681</v>
      </c>
      <c r="K310" s="31">
        <v>536.35</v>
      </c>
      <c r="L310" s="31">
        <v>528.9</v>
      </c>
      <c r="M310" s="31">
        <v>14.68638</v>
      </c>
      <c r="N310" s="1"/>
      <c r="O310" s="1"/>
    </row>
    <row r="311" spans="1:15" ht="12.75" customHeight="1">
      <c r="A311" s="33">
        <v>301</v>
      </c>
      <c r="B311" s="58" t="s">
        <v>176</v>
      </c>
      <c r="C311" s="31">
        <v>9673</v>
      </c>
      <c r="D311" s="38">
        <v>9705.1333333333332</v>
      </c>
      <c r="E311" s="38">
        <v>9624.4166666666661</v>
      </c>
      <c r="F311" s="38">
        <v>9575.8333333333321</v>
      </c>
      <c r="G311" s="38">
        <v>9495.116666666665</v>
      </c>
      <c r="H311" s="38">
        <v>9753.7166666666672</v>
      </c>
      <c r="I311" s="38">
        <v>9834.4333333333343</v>
      </c>
      <c r="J311" s="38">
        <v>9883.0166666666682</v>
      </c>
      <c r="K311" s="31">
        <v>9785.85</v>
      </c>
      <c r="L311" s="31">
        <v>9656.5499999999993</v>
      </c>
      <c r="M311" s="31">
        <v>3.9806599999999999</v>
      </c>
      <c r="N311" s="1"/>
      <c r="O311" s="1"/>
    </row>
    <row r="312" spans="1:15" ht="12.75" customHeight="1">
      <c r="A312" s="33">
        <v>302</v>
      </c>
      <c r="B312" s="58" t="s">
        <v>461</v>
      </c>
      <c r="C312" s="31">
        <v>1926.7</v>
      </c>
      <c r="D312" s="38">
        <v>1937.4666666666665</v>
      </c>
      <c r="E312" s="38">
        <v>1909.2333333333329</v>
      </c>
      <c r="F312" s="38">
        <v>1891.7666666666664</v>
      </c>
      <c r="G312" s="38">
        <v>1863.5333333333328</v>
      </c>
      <c r="H312" s="38">
        <v>1954.9333333333329</v>
      </c>
      <c r="I312" s="38">
        <v>1983.1666666666665</v>
      </c>
      <c r="J312" s="38">
        <v>2000.633333333333</v>
      </c>
      <c r="K312" s="31">
        <v>1965.7</v>
      </c>
      <c r="L312" s="31">
        <v>1920</v>
      </c>
      <c r="M312" s="31">
        <v>0.36129</v>
      </c>
      <c r="N312" s="1"/>
      <c r="O312" s="1"/>
    </row>
    <row r="313" spans="1:15" ht="12.75" customHeight="1">
      <c r="A313" s="33">
        <v>303</v>
      </c>
      <c r="B313" s="58" t="s">
        <v>288</v>
      </c>
      <c r="C313" s="31">
        <v>605.85</v>
      </c>
      <c r="D313" s="38">
        <v>603.41666666666663</v>
      </c>
      <c r="E313" s="38">
        <v>598.43333333333328</v>
      </c>
      <c r="F313" s="38">
        <v>591.01666666666665</v>
      </c>
      <c r="G313" s="38">
        <v>586.0333333333333</v>
      </c>
      <c r="H313" s="38">
        <v>610.83333333333326</v>
      </c>
      <c r="I313" s="38">
        <v>615.81666666666661</v>
      </c>
      <c r="J313" s="38">
        <v>623.23333333333323</v>
      </c>
      <c r="K313" s="31">
        <v>608.4</v>
      </c>
      <c r="L313" s="31">
        <v>596</v>
      </c>
      <c r="M313" s="31">
        <v>12.159929999999999</v>
      </c>
      <c r="N313" s="1"/>
      <c r="O313" s="1"/>
    </row>
    <row r="314" spans="1:15" ht="12.75" customHeight="1">
      <c r="A314" s="33">
        <v>304</v>
      </c>
      <c r="B314" s="58" t="s">
        <v>462</v>
      </c>
      <c r="C314" s="31">
        <v>1289.0999999999999</v>
      </c>
      <c r="D314" s="38">
        <v>1303.7</v>
      </c>
      <c r="E314" s="38">
        <v>1265.4000000000001</v>
      </c>
      <c r="F314" s="38">
        <v>1241.7</v>
      </c>
      <c r="G314" s="38">
        <v>1203.4000000000001</v>
      </c>
      <c r="H314" s="38">
        <v>1327.4</v>
      </c>
      <c r="I314" s="38">
        <v>1365.6999999999998</v>
      </c>
      <c r="J314" s="38">
        <v>1389.4</v>
      </c>
      <c r="K314" s="31">
        <v>1342</v>
      </c>
      <c r="L314" s="31">
        <v>1280</v>
      </c>
      <c r="M314" s="31">
        <v>56.309530000000002</v>
      </c>
      <c r="N314" s="1"/>
      <c r="O314" s="1"/>
    </row>
    <row r="315" spans="1:15" ht="12.75" customHeight="1">
      <c r="A315" s="33">
        <v>305</v>
      </c>
      <c r="B315" s="58" t="s">
        <v>177</v>
      </c>
      <c r="C315" s="31">
        <v>920.05</v>
      </c>
      <c r="D315" s="38">
        <v>920.4666666666667</v>
      </c>
      <c r="E315" s="38">
        <v>909.18333333333339</v>
      </c>
      <c r="F315" s="38">
        <v>898.31666666666672</v>
      </c>
      <c r="G315" s="38">
        <v>887.03333333333342</v>
      </c>
      <c r="H315" s="38">
        <v>931.33333333333337</v>
      </c>
      <c r="I315" s="38">
        <v>942.61666666666667</v>
      </c>
      <c r="J315" s="38">
        <v>953.48333333333335</v>
      </c>
      <c r="K315" s="31">
        <v>931.75</v>
      </c>
      <c r="L315" s="31">
        <v>909.6</v>
      </c>
      <c r="M315" s="31">
        <v>6.9121100000000002</v>
      </c>
      <c r="N315" s="1"/>
      <c r="O315" s="1"/>
    </row>
    <row r="316" spans="1:15" ht="12.75" customHeight="1">
      <c r="A316" s="33">
        <v>306</v>
      </c>
      <c r="B316" s="58" t="s">
        <v>178</v>
      </c>
      <c r="C316" s="31">
        <v>1507.6</v>
      </c>
      <c r="D316" s="38">
        <v>1499.8666666666668</v>
      </c>
      <c r="E316" s="38">
        <v>1484.7333333333336</v>
      </c>
      <c r="F316" s="38">
        <v>1461.8666666666668</v>
      </c>
      <c r="G316" s="38">
        <v>1446.7333333333336</v>
      </c>
      <c r="H316" s="38">
        <v>1522.7333333333336</v>
      </c>
      <c r="I316" s="38">
        <v>1537.8666666666668</v>
      </c>
      <c r="J316" s="38">
        <v>1560.7333333333336</v>
      </c>
      <c r="K316" s="31">
        <v>1515</v>
      </c>
      <c r="L316" s="31">
        <v>1477</v>
      </c>
      <c r="M316" s="31">
        <v>9.7081599999999995</v>
      </c>
      <c r="N316" s="1"/>
      <c r="O316" s="1"/>
    </row>
    <row r="317" spans="1:15" ht="12.75" customHeight="1">
      <c r="A317" s="33">
        <v>307</v>
      </c>
      <c r="B317" s="58" t="s">
        <v>899</v>
      </c>
      <c r="C317" s="31">
        <v>659.6</v>
      </c>
      <c r="D317" s="38">
        <v>659.88333333333333</v>
      </c>
      <c r="E317" s="38">
        <v>649.86666666666667</v>
      </c>
      <c r="F317" s="38">
        <v>640.13333333333333</v>
      </c>
      <c r="G317" s="38">
        <v>630.11666666666667</v>
      </c>
      <c r="H317" s="38">
        <v>669.61666666666667</v>
      </c>
      <c r="I317" s="38">
        <v>679.63333333333333</v>
      </c>
      <c r="J317" s="38">
        <v>689.36666666666667</v>
      </c>
      <c r="K317" s="31">
        <v>669.9</v>
      </c>
      <c r="L317" s="31">
        <v>650.15</v>
      </c>
      <c r="M317" s="31">
        <v>2.4205299999999998</v>
      </c>
      <c r="N317" s="1"/>
      <c r="O317" s="1"/>
    </row>
    <row r="318" spans="1:15" ht="12.75" customHeight="1">
      <c r="A318" s="33">
        <v>308</v>
      </c>
      <c r="B318" s="58" t="s">
        <v>463</v>
      </c>
      <c r="C318" s="31">
        <v>788.45</v>
      </c>
      <c r="D318" s="38">
        <v>783.88333333333333</v>
      </c>
      <c r="E318" s="38">
        <v>775.76666666666665</v>
      </c>
      <c r="F318" s="38">
        <v>763.08333333333337</v>
      </c>
      <c r="G318" s="38">
        <v>754.9666666666667</v>
      </c>
      <c r="H318" s="38">
        <v>796.56666666666661</v>
      </c>
      <c r="I318" s="38">
        <v>804.68333333333317</v>
      </c>
      <c r="J318" s="38">
        <v>817.36666666666656</v>
      </c>
      <c r="K318" s="31">
        <v>792</v>
      </c>
      <c r="L318" s="31">
        <v>771.2</v>
      </c>
      <c r="M318" s="31">
        <v>1.1292199999999999</v>
      </c>
      <c r="N318" s="1"/>
      <c r="O318" s="1"/>
    </row>
    <row r="319" spans="1:15" ht="12.75" customHeight="1">
      <c r="A319" s="33">
        <v>309</v>
      </c>
      <c r="B319" s="58" t="s">
        <v>464</v>
      </c>
      <c r="C319" s="31">
        <v>955.15</v>
      </c>
      <c r="D319" s="38">
        <v>951.05000000000007</v>
      </c>
      <c r="E319" s="38">
        <v>944.10000000000014</v>
      </c>
      <c r="F319" s="38">
        <v>933.05000000000007</v>
      </c>
      <c r="G319" s="38">
        <v>926.10000000000014</v>
      </c>
      <c r="H319" s="38">
        <v>962.10000000000014</v>
      </c>
      <c r="I319" s="38">
        <v>969.05000000000018</v>
      </c>
      <c r="J319" s="38">
        <v>980.10000000000014</v>
      </c>
      <c r="K319" s="31">
        <v>958</v>
      </c>
      <c r="L319" s="31">
        <v>940</v>
      </c>
      <c r="M319" s="31">
        <v>0.95091999999999999</v>
      </c>
      <c r="N319" s="1"/>
      <c r="O319" s="1"/>
    </row>
    <row r="320" spans="1:15" ht="12.75" customHeight="1">
      <c r="A320" s="33">
        <v>310</v>
      </c>
      <c r="B320" s="58" t="s">
        <v>179</v>
      </c>
      <c r="C320" s="31">
        <v>1470.75</v>
      </c>
      <c r="D320" s="38">
        <v>1485.0666666666666</v>
      </c>
      <c r="E320" s="38">
        <v>1453.4833333333331</v>
      </c>
      <c r="F320" s="38">
        <v>1436.2166666666665</v>
      </c>
      <c r="G320" s="38">
        <v>1404.633333333333</v>
      </c>
      <c r="H320" s="38">
        <v>1502.3333333333333</v>
      </c>
      <c r="I320" s="38">
        <v>1533.9166666666667</v>
      </c>
      <c r="J320" s="38">
        <v>1551.1833333333334</v>
      </c>
      <c r="K320" s="31">
        <v>1516.65</v>
      </c>
      <c r="L320" s="31">
        <v>1467.8</v>
      </c>
      <c r="M320" s="31">
        <v>3.50101</v>
      </c>
      <c r="N320" s="1"/>
      <c r="O320" s="1"/>
    </row>
    <row r="321" spans="1:15" ht="12.75" customHeight="1">
      <c r="A321" s="33">
        <v>311</v>
      </c>
      <c r="B321" s="58" t="s">
        <v>900</v>
      </c>
      <c r="C321" s="31">
        <v>1088.45</v>
      </c>
      <c r="D321" s="38">
        <v>1095.8833333333334</v>
      </c>
      <c r="E321" s="38">
        <v>1067.8666666666668</v>
      </c>
      <c r="F321" s="38">
        <v>1047.2833333333333</v>
      </c>
      <c r="G321" s="38">
        <v>1019.2666666666667</v>
      </c>
      <c r="H321" s="38">
        <v>1116.4666666666669</v>
      </c>
      <c r="I321" s="38">
        <v>1144.4833333333338</v>
      </c>
      <c r="J321" s="38">
        <v>1165.0666666666671</v>
      </c>
      <c r="K321" s="31">
        <v>1123.9000000000001</v>
      </c>
      <c r="L321" s="31">
        <v>1075.3</v>
      </c>
      <c r="M321" s="31">
        <v>0.46662999999999999</v>
      </c>
      <c r="N321" s="1"/>
      <c r="O321" s="1"/>
    </row>
    <row r="322" spans="1:15" ht="12.75" customHeight="1">
      <c r="A322" s="33">
        <v>312</v>
      </c>
      <c r="B322" s="58" t="s">
        <v>180</v>
      </c>
      <c r="C322" s="31">
        <v>806.05</v>
      </c>
      <c r="D322" s="38">
        <v>806.98333333333323</v>
      </c>
      <c r="E322" s="38">
        <v>800.56666666666649</v>
      </c>
      <c r="F322" s="38">
        <v>795.08333333333326</v>
      </c>
      <c r="G322" s="38">
        <v>788.66666666666652</v>
      </c>
      <c r="H322" s="38">
        <v>812.46666666666647</v>
      </c>
      <c r="I322" s="38">
        <v>818.88333333333321</v>
      </c>
      <c r="J322" s="38">
        <v>824.36666666666645</v>
      </c>
      <c r="K322" s="31">
        <v>813.4</v>
      </c>
      <c r="L322" s="31">
        <v>801.5</v>
      </c>
      <c r="M322" s="31">
        <v>5.7696199999999997</v>
      </c>
      <c r="N322" s="1"/>
      <c r="O322" s="1"/>
    </row>
    <row r="323" spans="1:15" ht="12.75" customHeight="1">
      <c r="A323" s="33">
        <v>313</v>
      </c>
      <c r="B323" s="58" t="s">
        <v>181</v>
      </c>
      <c r="C323" s="31">
        <v>1080.95</v>
      </c>
      <c r="D323" s="38">
        <v>1072.6000000000001</v>
      </c>
      <c r="E323" s="38">
        <v>1057.8500000000004</v>
      </c>
      <c r="F323" s="38">
        <v>1034.7500000000002</v>
      </c>
      <c r="G323" s="38">
        <v>1020.0000000000005</v>
      </c>
      <c r="H323" s="38">
        <v>1095.7000000000003</v>
      </c>
      <c r="I323" s="38">
        <v>1110.4499999999998</v>
      </c>
      <c r="J323" s="38">
        <v>1133.5500000000002</v>
      </c>
      <c r="K323" s="31">
        <v>1087.3499999999999</v>
      </c>
      <c r="L323" s="31">
        <v>1049.5</v>
      </c>
      <c r="M323" s="31">
        <v>7.82193</v>
      </c>
      <c r="N323" s="1"/>
      <c r="O323" s="1"/>
    </row>
    <row r="324" spans="1:15" ht="12.75" customHeight="1">
      <c r="A324" s="33">
        <v>314</v>
      </c>
      <c r="B324" s="58" t="s">
        <v>457</v>
      </c>
      <c r="C324" s="31">
        <v>301.64999999999998</v>
      </c>
      <c r="D324" s="38">
        <v>301.5</v>
      </c>
      <c r="E324" s="38">
        <v>299.25</v>
      </c>
      <c r="F324" s="38">
        <v>296.85000000000002</v>
      </c>
      <c r="G324" s="38">
        <v>294.60000000000002</v>
      </c>
      <c r="H324" s="38">
        <v>303.89999999999998</v>
      </c>
      <c r="I324" s="38">
        <v>306.14999999999998</v>
      </c>
      <c r="J324" s="38">
        <v>308.54999999999995</v>
      </c>
      <c r="K324" s="31">
        <v>303.75</v>
      </c>
      <c r="L324" s="31">
        <v>299.10000000000002</v>
      </c>
      <c r="M324" s="31">
        <v>2.0681500000000002</v>
      </c>
      <c r="N324" s="1"/>
      <c r="O324" s="1"/>
    </row>
    <row r="325" spans="1:15" ht="12.75" customHeight="1">
      <c r="A325" s="33">
        <v>315</v>
      </c>
      <c r="B325" s="58" t="s">
        <v>454</v>
      </c>
      <c r="C325" s="31">
        <v>31.7</v>
      </c>
      <c r="D325" s="38">
        <v>31.633333333333329</v>
      </c>
      <c r="E325" s="38">
        <v>31.36666666666666</v>
      </c>
      <c r="F325" s="38">
        <v>31.033333333333331</v>
      </c>
      <c r="G325" s="38">
        <v>30.766666666666662</v>
      </c>
      <c r="H325" s="38">
        <v>31.966666666666658</v>
      </c>
      <c r="I325" s="38">
        <v>32.233333333333334</v>
      </c>
      <c r="J325" s="38">
        <v>32.566666666666656</v>
      </c>
      <c r="K325" s="31">
        <v>31.9</v>
      </c>
      <c r="L325" s="31">
        <v>31.3</v>
      </c>
      <c r="M325" s="31">
        <v>17.026589999999999</v>
      </c>
      <c r="N325" s="1"/>
      <c r="O325" s="1"/>
    </row>
    <row r="326" spans="1:15" ht="12.75" customHeight="1">
      <c r="A326" s="33">
        <v>316</v>
      </c>
      <c r="B326" s="58" t="s">
        <v>182</v>
      </c>
      <c r="C326" s="31">
        <v>86.1</v>
      </c>
      <c r="D326" s="38">
        <v>85.933333333333337</v>
      </c>
      <c r="E326" s="38">
        <v>85.466666666666669</v>
      </c>
      <c r="F326" s="38">
        <v>84.833333333333329</v>
      </c>
      <c r="G326" s="38">
        <v>84.36666666666666</v>
      </c>
      <c r="H326" s="38">
        <v>86.566666666666677</v>
      </c>
      <c r="I326" s="38">
        <v>87.033333333333346</v>
      </c>
      <c r="J326" s="38">
        <v>87.666666666666686</v>
      </c>
      <c r="K326" s="31">
        <v>86.4</v>
      </c>
      <c r="L326" s="31">
        <v>85.3</v>
      </c>
      <c r="M326" s="31">
        <v>62.382910000000003</v>
      </c>
      <c r="N326" s="1"/>
      <c r="O326" s="1"/>
    </row>
    <row r="327" spans="1:15" ht="12.75" customHeight="1">
      <c r="A327" s="33">
        <v>317</v>
      </c>
      <c r="B327" s="58" t="s">
        <v>465</v>
      </c>
      <c r="C327" s="31">
        <v>738.8</v>
      </c>
      <c r="D327" s="38">
        <v>737.43333333333339</v>
      </c>
      <c r="E327" s="38">
        <v>730.11666666666679</v>
      </c>
      <c r="F327" s="38">
        <v>721.43333333333339</v>
      </c>
      <c r="G327" s="38">
        <v>714.11666666666679</v>
      </c>
      <c r="H327" s="38">
        <v>746.11666666666679</v>
      </c>
      <c r="I327" s="38">
        <v>753.43333333333339</v>
      </c>
      <c r="J327" s="38">
        <v>762.11666666666679</v>
      </c>
      <c r="K327" s="31">
        <v>744.75</v>
      </c>
      <c r="L327" s="31">
        <v>728.75</v>
      </c>
      <c r="M327" s="31">
        <v>1.79131</v>
      </c>
      <c r="N327" s="1"/>
      <c r="O327" s="1"/>
    </row>
    <row r="328" spans="1:15" ht="12.75" customHeight="1">
      <c r="A328" s="33">
        <v>318</v>
      </c>
      <c r="B328" s="58" t="s">
        <v>183</v>
      </c>
      <c r="C328" s="31">
        <v>1903.35</v>
      </c>
      <c r="D328" s="38">
        <v>1907.1333333333332</v>
      </c>
      <c r="E328" s="38">
        <v>1887.4166666666665</v>
      </c>
      <c r="F328" s="38">
        <v>1871.4833333333333</v>
      </c>
      <c r="G328" s="38">
        <v>1851.7666666666667</v>
      </c>
      <c r="H328" s="38">
        <v>1923.0666666666664</v>
      </c>
      <c r="I328" s="38">
        <v>1942.7833333333331</v>
      </c>
      <c r="J328" s="38">
        <v>1958.7166666666662</v>
      </c>
      <c r="K328" s="31">
        <v>1926.85</v>
      </c>
      <c r="L328" s="31">
        <v>1891.2</v>
      </c>
      <c r="M328" s="31">
        <v>5.4397799999999998</v>
      </c>
      <c r="N328" s="1"/>
      <c r="O328" s="1"/>
    </row>
    <row r="329" spans="1:15" ht="12.75" customHeight="1">
      <c r="A329" s="33">
        <v>319</v>
      </c>
      <c r="B329" s="58" t="s">
        <v>184</v>
      </c>
      <c r="C329" s="31">
        <v>99899.45</v>
      </c>
      <c r="D329" s="38">
        <v>100462.48333333334</v>
      </c>
      <c r="E329" s="38">
        <v>99036.966666666674</v>
      </c>
      <c r="F329" s="38">
        <v>98174.483333333337</v>
      </c>
      <c r="G329" s="38">
        <v>96748.966666666674</v>
      </c>
      <c r="H329" s="38">
        <v>101324.96666666667</v>
      </c>
      <c r="I329" s="38">
        <v>102750.48333333334</v>
      </c>
      <c r="J329" s="38">
        <v>103612.96666666667</v>
      </c>
      <c r="K329" s="31">
        <v>101888</v>
      </c>
      <c r="L329" s="31">
        <v>99600</v>
      </c>
      <c r="M329" s="31">
        <v>9.2289999999999997E-2</v>
      </c>
      <c r="N329" s="1"/>
      <c r="O329" s="1"/>
    </row>
    <row r="330" spans="1:15" ht="12.75" customHeight="1">
      <c r="A330" s="33">
        <v>320</v>
      </c>
      <c r="B330" s="58" t="s">
        <v>460</v>
      </c>
      <c r="C330" s="31">
        <v>78.599999999999994</v>
      </c>
      <c r="D330" s="38">
        <v>78.666666666666671</v>
      </c>
      <c r="E330" s="38">
        <v>76.733333333333348</v>
      </c>
      <c r="F330" s="38">
        <v>74.866666666666674</v>
      </c>
      <c r="G330" s="38">
        <v>72.933333333333351</v>
      </c>
      <c r="H330" s="38">
        <v>80.533333333333346</v>
      </c>
      <c r="I330" s="38">
        <v>82.466666666666654</v>
      </c>
      <c r="J330" s="38">
        <v>84.333333333333343</v>
      </c>
      <c r="K330" s="31">
        <v>80.599999999999994</v>
      </c>
      <c r="L330" s="31">
        <v>76.8</v>
      </c>
      <c r="M330" s="31">
        <v>112.66639000000001</v>
      </c>
      <c r="N330" s="1"/>
      <c r="O330" s="1"/>
    </row>
    <row r="331" spans="1:15" ht="12.75" customHeight="1">
      <c r="A331" s="33">
        <v>321</v>
      </c>
      <c r="B331" s="58" t="s">
        <v>289</v>
      </c>
      <c r="C331" s="31">
        <v>57.85</v>
      </c>
      <c r="D331" s="38">
        <v>57.85</v>
      </c>
      <c r="E331" s="38">
        <v>57.35</v>
      </c>
      <c r="F331" s="38">
        <v>56.85</v>
      </c>
      <c r="G331" s="38">
        <v>56.35</v>
      </c>
      <c r="H331" s="38">
        <v>58.35</v>
      </c>
      <c r="I331" s="38">
        <v>58.85</v>
      </c>
      <c r="J331" s="38">
        <v>59.35</v>
      </c>
      <c r="K331" s="31">
        <v>58.35</v>
      </c>
      <c r="L331" s="31">
        <v>57.35</v>
      </c>
      <c r="M331" s="31">
        <v>24.372990000000001</v>
      </c>
      <c r="N331" s="1"/>
      <c r="O331" s="1"/>
    </row>
    <row r="332" spans="1:15" ht="12.75" customHeight="1">
      <c r="A332" s="33">
        <v>322</v>
      </c>
      <c r="B332" s="58" t="s">
        <v>455</v>
      </c>
      <c r="C332" s="31">
        <v>1918.95</v>
      </c>
      <c r="D332" s="38">
        <v>1926.6333333333332</v>
      </c>
      <c r="E332" s="38">
        <v>1907.3166666666664</v>
      </c>
      <c r="F332" s="38">
        <v>1895.6833333333332</v>
      </c>
      <c r="G332" s="38">
        <v>1876.3666666666663</v>
      </c>
      <c r="H332" s="38">
        <v>1938.2666666666664</v>
      </c>
      <c r="I332" s="38">
        <v>1957.583333333333</v>
      </c>
      <c r="J332" s="38">
        <v>1969.2166666666665</v>
      </c>
      <c r="K332" s="31">
        <v>1945.95</v>
      </c>
      <c r="L332" s="31">
        <v>1915</v>
      </c>
      <c r="M332" s="31">
        <v>0.92767999999999995</v>
      </c>
      <c r="N332" s="1"/>
      <c r="O332" s="1"/>
    </row>
    <row r="333" spans="1:15" ht="12.75" customHeight="1">
      <c r="A333" s="33">
        <v>323</v>
      </c>
      <c r="B333" s="58" t="s">
        <v>185</v>
      </c>
      <c r="C333" s="31">
        <v>1248.2</v>
      </c>
      <c r="D333" s="38">
        <v>1248.1333333333334</v>
      </c>
      <c r="E333" s="38">
        <v>1237.416666666667</v>
      </c>
      <c r="F333" s="38">
        <v>1226.6333333333334</v>
      </c>
      <c r="G333" s="38">
        <v>1215.916666666667</v>
      </c>
      <c r="H333" s="38">
        <v>1258.916666666667</v>
      </c>
      <c r="I333" s="38">
        <v>1269.6333333333337</v>
      </c>
      <c r="J333" s="38">
        <v>1280.416666666667</v>
      </c>
      <c r="K333" s="31">
        <v>1258.8499999999999</v>
      </c>
      <c r="L333" s="31">
        <v>1237.3499999999999</v>
      </c>
      <c r="M333" s="31">
        <v>4.7739900000000004</v>
      </c>
      <c r="N333" s="1"/>
      <c r="O333" s="1"/>
    </row>
    <row r="334" spans="1:15" ht="12.75" customHeight="1">
      <c r="A334" s="33">
        <v>324</v>
      </c>
      <c r="B334" s="58" t="s">
        <v>290</v>
      </c>
      <c r="C334" s="31">
        <v>285.3</v>
      </c>
      <c r="D334" s="38">
        <v>286.76666666666665</v>
      </c>
      <c r="E334" s="38">
        <v>280.5333333333333</v>
      </c>
      <c r="F334" s="38">
        <v>275.76666666666665</v>
      </c>
      <c r="G334" s="38">
        <v>269.5333333333333</v>
      </c>
      <c r="H334" s="38">
        <v>291.5333333333333</v>
      </c>
      <c r="I334" s="38">
        <v>297.76666666666665</v>
      </c>
      <c r="J334" s="38">
        <v>302.5333333333333</v>
      </c>
      <c r="K334" s="31">
        <v>293</v>
      </c>
      <c r="L334" s="31">
        <v>282</v>
      </c>
      <c r="M334" s="31">
        <v>24.866620000000001</v>
      </c>
      <c r="N334" s="1"/>
      <c r="O334" s="1"/>
    </row>
    <row r="335" spans="1:15" ht="12.75" customHeight="1">
      <c r="A335" s="33">
        <v>325</v>
      </c>
      <c r="B335" s="58" t="s">
        <v>466</v>
      </c>
      <c r="C335" s="31">
        <v>694</v>
      </c>
      <c r="D335" s="38">
        <v>700.13333333333333</v>
      </c>
      <c r="E335" s="38">
        <v>684.26666666666665</v>
      </c>
      <c r="F335" s="38">
        <v>674.5333333333333</v>
      </c>
      <c r="G335" s="38">
        <v>658.66666666666663</v>
      </c>
      <c r="H335" s="38">
        <v>709.86666666666667</v>
      </c>
      <c r="I335" s="38">
        <v>725.73333333333323</v>
      </c>
      <c r="J335" s="38">
        <v>735.4666666666667</v>
      </c>
      <c r="K335" s="31">
        <v>716</v>
      </c>
      <c r="L335" s="31">
        <v>690.4</v>
      </c>
      <c r="M335" s="31">
        <v>10.4864</v>
      </c>
      <c r="N335" s="1"/>
      <c r="O335" s="1"/>
    </row>
    <row r="336" spans="1:15" ht="12.75" customHeight="1">
      <c r="A336" s="33">
        <v>326</v>
      </c>
      <c r="B336" s="58" t="s">
        <v>186</v>
      </c>
      <c r="C336" s="31">
        <v>83.3</v>
      </c>
      <c r="D336" s="38">
        <v>83.133333333333326</v>
      </c>
      <c r="E336" s="38">
        <v>82.466666666666654</v>
      </c>
      <c r="F336" s="38">
        <v>81.633333333333326</v>
      </c>
      <c r="G336" s="38">
        <v>80.966666666666654</v>
      </c>
      <c r="H336" s="38">
        <v>83.966666666666654</v>
      </c>
      <c r="I336" s="38">
        <v>84.63333333333334</v>
      </c>
      <c r="J336" s="38">
        <v>85.466666666666654</v>
      </c>
      <c r="K336" s="31">
        <v>83.8</v>
      </c>
      <c r="L336" s="31">
        <v>82.3</v>
      </c>
      <c r="M336" s="31">
        <v>50.171169999999996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4476.3999999999996</v>
      </c>
      <c r="D337" s="38">
        <v>4479.1333333333332</v>
      </c>
      <c r="E337" s="38">
        <v>4448.2666666666664</v>
      </c>
      <c r="F337" s="38">
        <v>4420.1333333333332</v>
      </c>
      <c r="G337" s="38">
        <v>4389.2666666666664</v>
      </c>
      <c r="H337" s="38">
        <v>4507.2666666666664</v>
      </c>
      <c r="I337" s="38">
        <v>4538.1333333333332</v>
      </c>
      <c r="J337" s="38">
        <v>4566.2666666666664</v>
      </c>
      <c r="K337" s="31">
        <v>4510</v>
      </c>
      <c r="L337" s="31">
        <v>4451</v>
      </c>
      <c r="M337" s="31">
        <v>2.1087699999999998</v>
      </c>
      <c r="N337" s="1"/>
      <c r="O337" s="1"/>
    </row>
    <row r="338" spans="1:15" ht="12.75" customHeight="1">
      <c r="A338" s="33">
        <v>328</v>
      </c>
      <c r="B338" s="58" t="s">
        <v>188</v>
      </c>
      <c r="C338" s="31">
        <v>4472.2</v>
      </c>
      <c r="D338" s="38">
        <v>4480.4333333333334</v>
      </c>
      <c r="E338" s="38">
        <v>4440.8666666666668</v>
      </c>
      <c r="F338" s="38">
        <v>4409.5333333333338</v>
      </c>
      <c r="G338" s="38">
        <v>4369.9666666666672</v>
      </c>
      <c r="H338" s="38">
        <v>4511.7666666666664</v>
      </c>
      <c r="I338" s="38">
        <v>4551.3333333333339</v>
      </c>
      <c r="J338" s="38">
        <v>4582.6666666666661</v>
      </c>
      <c r="K338" s="31">
        <v>4520</v>
      </c>
      <c r="L338" s="31">
        <v>4449.1000000000004</v>
      </c>
      <c r="M338" s="31">
        <v>0.85011999999999999</v>
      </c>
      <c r="N338" s="1"/>
      <c r="O338" s="1"/>
    </row>
    <row r="339" spans="1:15" ht="12.75" customHeight="1">
      <c r="A339" s="33">
        <v>329</v>
      </c>
      <c r="B339" s="58" t="s">
        <v>473</v>
      </c>
      <c r="C339" s="31">
        <v>709.2</v>
      </c>
      <c r="D339" s="38">
        <v>719.30000000000007</v>
      </c>
      <c r="E339" s="38">
        <v>694.90000000000009</v>
      </c>
      <c r="F339" s="38">
        <v>680.6</v>
      </c>
      <c r="G339" s="38">
        <v>656.2</v>
      </c>
      <c r="H339" s="38">
        <v>733.60000000000014</v>
      </c>
      <c r="I339" s="38">
        <v>758</v>
      </c>
      <c r="J339" s="38">
        <v>772.30000000000018</v>
      </c>
      <c r="K339" s="31">
        <v>743.7</v>
      </c>
      <c r="L339" s="31">
        <v>705</v>
      </c>
      <c r="M339" s="31">
        <v>5.25183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39.299999999999997</v>
      </c>
      <c r="D340" s="38">
        <v>39.533333333333331</v>
      </c>
      <c r="E340" s="38">
        <v>38.916666666666664</v>
      </c>
      <c r="F340" s="38">
        <v>38.533333333333331</v>
      </c>
      <c r="G340" s="38">
        <v>37.916666666666664</v>
      </c>
      <c r="H340" s="38">
        <v>39.916666666666664</v>
      </c>
      <c r="I340" s="38">
        <v>40.533333333333339</v>
      </c>
      <c r="J340" s="38">
        <v>40.916666666666664</v>
      </c>
      <c r="K340" s="31">
        <v>40.15</v>
      </c>
      <c r="L340" s="31">
        <v>39.15</v>
      </c>
      <c r="M340" s="31">
        <v>103.66759999999999</v>
      </c>
      <c r="N340" s="1"/>
      <c r="O340" s="1"/>
    </row>
    <row r="341" spans="1:15" ht="12.75" customHeight="1">
      <c r="A341" s="33">
        <v>331</v>
      </c>
      <c r="B341" s="58" t="s">
        <v>468</v>
      </c>
      <c r="C341" s="31">
        <v>121.75</v>
      </c>
      <c r="D341" s="38">
        <v>122.75</v>
      </c>
      <c r="E341" s="38">
        <v>120.5</v>
      </c>
      <c r="F341" s="38">
        <v>119.25</v>
      </c>
      <c r="G341" s="38">
        <v>117</v>
      </c>
      <c r="H341" s="38">
        <v>124</v>
      </c>
      <c r="I341" s="38">
        <v>126.25</v>
      </c>
      <c r="J341" s="38">
        <v>127.5</v>
      </c>
      <c r="K341" s="31">
        <v>125</v>
      </c>
      <c r="L341" s="31">
        <v>121.5</v>
      </c>
      <c r="M341" s="31">
        <v>35.0261</v>
      </c>
      <c r="N341" s="1"/>
      <c r="O341" s="1"/>
    </row>
    <row r="342" spans="1:15" ht="12.75" customHeight="1">
      <c r="A342" s="33">
        <v>332</v>
      </c>
      <c r="B342" s="58" t="s">
        <v>189</v>
      </c>
      <c r="C342" s="31">
        <v>22632.55</v>
      </c>
      <c r="D342" s="38">
        <v>22721.850000000002</v>
      </c>
      <c r="E342" s="38">
        <v>22493.700000000004</v>
      </c>
      <c r="F342" s="38">
        <v>22354.850000000002</v>
      </c>
      <c r="G342" s="38">
        <v>22126.700000000004</v>
      </c>
      <c r="H342" s="38">
        <v>22860.700000000004</v>
      </c>
      <c r="I342" s="38">
        <v>23088.850000000006</v>
      </c>
      <c r="J342" s="38">
        <v>23227.700000000004</v>
      </c>
      <c r="K342" s="31">
        <v>22950</v>
      </c>
      <c r="L342" s="31">
        <v>22583</v>
      </c>
      <c r="M342" s="31">
        <v>0.55269000000000001</v>
      </c>
      <c r="N342" s="1"/>
      <c r="O342" s="1"/>
    </row>
    <row r="343" spans="1:15" ht="12.75" customHeight="1">
      <c r="A343" s="33">
        <v>333</v>
      </c>
      <c r="B343" s="58" t="s">
        <v>474</v>
      </c>
      <c r="C343" s="31">
        <v>62</v>
      </c>
      <c r="D343" s="38">
        <v>62.333333333333336</v>
      </c>
      <c r="E343" s="38">
        <v>61.216666666666669</v>
      </c>
      <c r="F343" s="38">
        <v>60.43333333333333</v>
      </c>
      <c r="G343" s="38">
        <v>59.316666666666663</v>
      </c>
      <c r="H343" s="38">
        <v>63.116666666666674</v>
      </c>
      <c r="I343" s="38">
        <v>64.233333333333334</v>
      </c>
      <c r="J343" s="38">
        <v>65.01666666666668</v>
      </c>
      <c r="K343" s="31">
        <v>63.45</v>
      </c>
      <c r="L343" s="31">
        <v>61.55</v>
      </c>
      <c r="M343" s="31">
        <v>12.93899</v>
      </c>
      <c r="N343" s="1"/>
      <c r="O343" s="1"/>
    </row>
    <row r="344" spans="1:15" ht="12.75" customHeight="1">
      <c r="A344" s="33">
        <v>334</v>
      </c>
      <c r="B344" s="58" t="s">
        <v>472</v>
      </c>
      <c r="C344" s="31">
        <v>984.4</v>
      </c>
      <c r="D344" s="38">
        <v>990.20000000000016</v>
      </c>
      <c r="E344" s="38">
        <v>975.40000000000032</v>
      </c>
      <c r="F344" s="38">
        <v>966.4000000000002</v>
      </c>
      <c r="G344" s="38">
        <v>951.60000000000036</v>
      </c>
      <c r="H344" s="38">
        <v>999.20000000000027</v>
      </c>
      <c r="I344" s="38">
        <v>1014.0000000000002</v>
      </c>
      <c r="J344" s="38">
        <v>1023.0000000000002</v>
      </c>
      <c r="K344" s="31">
        <v>1005</v>
      </c>
      <c r="L344" s="31">
        <v>981.2</v>
      </c>
      <c r="M344" s="31">
        <v>1.8071999999999999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45.45</v>
      </c>
      <c r="D345" s="38">
        <v>45.766666666666673</v>
      </c>
      <c r="E345" s="38">
        <v>45.083333333333343</v>
      </c>
      <c r="F345" s="38">
        <v>44.716666666666669</v>
      </c>
      <c r="G345" s="38">
        <v>44.033333333333339</v>
      </c>
      <c r="H345" s="38">
        <v>46.133333333333347</v>
      </c>
      <c r="I345" s="38">
        <v>46.81666666666667</v>
      </c>
      <c r="J345" s="38">
        <v>47.183333333333351</v>
      </c>
      <c r="K345" s="31">
        <v>46.45</v>
      </c>
      <c r="L345" s="31">
        <v>45.4</v>
      </c>
      <c r="M345" s="31">
        <v>154.51053999999999</v>
      </c>
      <c r="N345" s="1"/>
      <c r="O345" s="1"/>
    </row>
    <row r="346" spans="1:15" ht="12.75" customHeight="1">
      <c r="A346" s="33">
        <v>336</v>
      </c>
      <c r="B346" s="58" t="s">
        <v>540</v>
      </c>
      <c r="C346" s="31">
        <v>117.5</v>
      </c>
      <c r="D346" s="38">
        <v>117.95</v>
      </c>
      <c r="E346" s="38">
        <v>116.4</v>
      </c>
      <c r="F346" s="38">
        <v>115.3</v>
      </c>
      <c r="G346" s="38">
        <v>113.75</v>
      </c>
      <c r="H346" s="38">
        <v>119.05000000000001</v>
      </c>
      <c r="I346" s="38">
        <v>120.6</v>
      </c>
      <c r="J346" s="38">
        <v>121.70000000000002</v>
      </c>
      <c r="K346" s="31">
        <v>119.5</v>
      </c>
      <c r="L346" s="31">
        <v>116.85</v>
      </c>
      <c r="M346" s="31">
        <v>4.7113100000000001</v>
      </c>
      <c r="N346" s="1"/>
      <c r="O346" s="1"/>
    </row>
    <row r="347" spans="1:15" ht="12.75" customHeight="1">
      <c r="A347" s="33">
        <v>337</v>
      </c>
      <c r="B347" s="58" t="s">
        <v>470</v>
      </c>
      <c r="C347" s="31">
        <v>110.05</v>
      </c>
      <c r="D347" s="38">
        <v>109.7</v>
      </c>
      <c r="E347" s="38">
        <v>107.9</v>
      </c>
      <c r="F347" s="38">
        <v>105.75</v>
      </c>
      <c r="G347" s="38">
        <v>103.95</v>
      </c>
      <c r="H347" s="38">
        <v>111.85000000000001</v>
      </c>
      <c r="I347" s="38">
        <v>113.64999999999999</v>
      </c>
      <c r="J347" s="38">
        <v>115.80000000000001</v>
      </c>
      <c r="K347" s="31">
        <v>111.5</v>
      </c>
      <c r="L347" s="31">
        <v>107.55</v>
      </c>
      <c r="M347" s="31">
        <v>54.572659999999999</v>
      </c>
      <c r="N347" s="1"/>
      <c r="O347" s="1"/>
    </row>
    <row r="348" spans="1:15" ht="12.75" customHeight="1">
      <c r="A348" s="33">
        <v>338</v>
      </c>
      <c r="B348" s="58" t="s">
        <v>190</v>
      </c>
      <c r="C348" s="31">
        <v>107.5</v>
      </c>
      <c r="D348" s="38">
        <v>106.96666666666665</v>
      </c>
      <c r="E348" s="38">
        <v>106.23333333333331</v>
      </c>
      <c r="F348" s="38">
        <v>104.96666666666665</v>
      </c>
      <c r="G348" s="38">
        <v>104.23333333333331</v>
      </c>
      <c r="H348" s="38">
        <v>108.23333333333331</v>
      </c>
      <c r="I348" s="38">
        <v>108.96666666666665</v>
      </c>
      <c r="J348" s="38">
        <v>110.23333333333331</v>
      </c>
      <c r="K348" s="31">
        <v>107.7</v>
      </c>
      <c r="L348" s="31">
        <v>105.7</v>
      </c>
      <c r="M348" s="31">
        <v>111.97683000000001</v>
      </c>
      <c r="N348" s="1"/>
      <c r="O348" s="1"/>
    </row>
    <row r="349" spans="1:15" ht="12.75" customHeight="1">
      <c r="A349" s="33">
        <v>339</v>
      </c>
      <c r="B349" s="58" t="s">
        <v>471</v>
      </c>
      <c r="C349" s="31">
        <v>220.4</v>
      </c>
      <c r="D349" s="38">
        <v>221.83333333333334</v>
      </c>
      <c r="E349" s="38">
        <v>218.66666666666669</v>
      </c>
      <c r="F349" s="38">
        <v>216.93333333333334</v>
      </c>
      <c r="G349" s="38">
        <v>213.76666666666668</v>
      </c>
      <c r="H349" s="38">
        <v>223.56666666666669</v>
      </c>
      <c r="I349" s="38">
        <v>226.73333333333338</v>
      </c>
      <c r="J349" s="38">
        <v>228.4666666666667</v>
      </c>
      <c r="K349" s="31">
        <v>225</v>
      </c>
      <c r="L349" s="31">
        <v>220.1</v>
      </c>
      <c r="M349" s="31">
        <v>6.97539</v>
      </c>
      <c r="N349" s="1"/>
      <c r="O349" s="1"/>
    </row>
    <row r="350" spans="1:15" ht="12.75" customHeight="1">
      <c r="A350" s="33">
        <v>340</v>
      </c>
      <c r="B350" s="58" t="s">
        <v>901</v>
      </c>
      <c r="C350" s="31">
        <v>44</v>
      </c>
      <c r="D350" s="38">
        <v>44.133333333333326</v>
      </c>
      <c r="E350" s="38">
        <v>43.66666666666665</v>
      </c>
      <c r="F350" s="38">
        <v>43.333333333333321</v>
      </c>
      <c r="G350" s="38">
        <v>42.866666666666646</v>
      </c>
      <c r="H350" s="38">
        <v>44.466666666666654</v>
      </c>
      <c r="I350" s="38">
        <v>44.933333333333323</v>
      </c>
      <c r="J350" s="38">
        <v>45.266666666666659</v>
      </c>
      <c r="K350" s="31">
        <v>44.6</v>
      </c>
      <c r="L350" s="31">
        <v>43.8</v>
      </c>
      <c r="M350" s="31">
        <v>37.732869999999998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191.25</v>
      </c>
      <c r="D351" s="38">
        <v>190.85</v>
      </c>
      <c r="E351" s="38">
        <v>189.1</v>
      </c>
      <c r="F351" s="38">
        <v>186.95</v>
      </c>
      <c r="G351" s="38">
        <v>185.2</v>
      </c>
      <c r="H351" s="38">
        <v>193</v>
      </c>
      <c r="I351" s="38">
        <v>194.75</v>
      </c>
      <c r="J351" s="38">
        <v>196.9</v>
      </c>
      <c r="K351" s="31">
        <v>192.6</v>
      </c>
      <c r="L351" s="31">
        <v>188.7</v>
      </c>
      <c r="M351" s="31">
        <v>73.52149</v>
      </c>
      <c r="N351" s="1"/>
      <c r="O351" s="1"/>
    </row>
    <row r="352" spans="1:15" ht="12.75" customHeight="1">
      <c r="A352" s="33">
        <v>342</v>
      </c>
      <c r="B352" s="58" t="s">
        <v>475</v>
      </c>
      <c r="C352" s="31">
        <v>351.35</v>
      </c>
      <c r="D352" s="38">
        <v>352.83333333333331</v>
      </c>
      <c r="E352" s="38">
        <v>348.21666666666664</v>
      </c>
      <c r="F352" s="38">
        <v>345.08333333333331</v>
      </c>
      <c r="G352" s="38">
        <v>340.46666666666664</v>
      </c>
      <c r="H352" s="38">
        <v>355.96666666666664</v>
      </c>
      <c r="I352" s="38">
        <v>360.58333333333331</v>
      </c>
      <c r="J352" s="38">
        <v>363.71666666666664</v>
      </c>
      <c r="K352" s="31">
        <v>357.45</v>
      </c>
      <c r="L352" s="31">
        <v>349.7</v>
      </c>
      <c r="M352" s="31">
        <v>1.82196</v>
      </c>
      <c r="N352" s="1"/>
      <c r="O352" s="1"/>
    </row>
    <row r="353" spans="1:15" ht="12.75" customHeight="1">
      <c r="A353" s="33">
        <v>343</v>
      </c>
      <c r="B353" s="58" t="s">
        <v>277</v>
      </c>
      <c r="C353" s="31">
        <v>148.1</v>
      </c>
      <c r="D353" s="38">
        <v>148.26666666666665</v>
      </c>
      <c r="E353" s="38">
        <v>147.23333333333329</v>
      </c>
      <c r="F353" s="38">
        <v>146.36666666666665</v>
      </c>
      <c r="G353" s="38">
        <v>145.33333333333329</v>
      </c>
      <c r="H353" s="38">
        <v>149.1333333333333</v>
      </c>
      <c r="I353" s="38">
        <v>150.16666666666666</v>
      </c>
      <c r="J353" s="38">
        <v>151.0333333333333</v>
      </c>
      <c r="K353" s="31">
        <v>149.30000000000001</v>
      </c>
      <c r="L353" s="31">
        <v>147.4</v>
      </c>
      <c r="M353" s="31">
        <v>22.565519999999999</v>
      </c>
      <c r="N353" s="1"/>
      <c r="O353" s="1"/>
    </row>
    <row r="354" spans="1:15" ht="12.75" customHeight="1">
      <c r="A354" s="33">
        <v>344</v>
      </c>
      <c r="B354" s="58" t="s">
        <v>193</v>
      </c>
      <c r="C354" s="31">
        <v>998.5</v>
      </c>
      <c r="D354" s="38">
        <v>994.23333333333323</v>
      </c>
      <c r="E354" s="38">
        <v>985.11666666666645</v>
      </c>
      <c r="F354" s="38">
        <v>971.73333333333323</v>
      </c>
      <c r="G354" s="38">
        <v>962.61666666666645</v>
      </c>
      <c r="H354" s="38">
        <v>1007.6166666666664</v>
      </c>
      <c r="I354" s="38">
        <v>1016.7333333333332</v>
      </c>
      <c r="J354" s="38">
        <v>1030.1166666666663</v>
      </c>
      <c r="K354" s="31">
        <v>1003.35</v>
      </c>
      <c r="L354" s="31">
        <v>980.85</v>
      </c>
      <c r="M354" s="31">
        <v>2.5483500000000001</v>
      </c>
      <c r="N354" s="1"/>
      <c r="O354" s="1"/>
    </row>
    <row r="355" spans="1:15" ht="12.75" customHeight="1">
      <c r="A355" s="33">
        <v>345</v>
      </c>
      <c r="B355" s="58" t="s">
        <v>194</v>
      </c>
      <c r="C355" s="31">
        <v>3817.15</v>
      </c>
      <c r="D355" s="38">
        <v>3834.6833333333329</v>
      </c>
      <c r="E355" s="38">
        <v>3781.4666666666658</v>
      </c>
      <c r="F355" s="38">
        <v>3745.7833333333328</v>
      </c>
      <c r="G355" s="38">
        <v>3692.5666666666657</v>
      </c>
      <c r="H355" s="38">
        <v>3870.3666666666659</v>
      </c>
      <c r="I355" s="38">
        <v>3923.583333333333</v>
      </c>
      <c r="J355" s="38">
        <v>3959.266666666666</v>
      </c>
      <c r="K355" s="31">
        <v>3887.9</v>
      </c>
      <c r="L355" s="31">
        <v>3799</v>
      </c>
      <c r="M355" s="31">
        <v>0.35091</v>
      </c>
      <c r="N355" s="1"/>
      <c r="O355" s="1"/>
    </row>
    <row r="356" spans="1:15" ht="12.75" customHeight="1">
      <c r="A356" s="33">
        <v>346</v>
      </c>
      <c r="B356" s="58" t="s">
        <v>291</v>
      </c>
      <c r="C356" s="31">
        <v>244.85</v>
      </c>
      <c r="D356" s="38">
        <v>245.31666666666669</v>
      </c>
      <c r="E356" s="38">
        <v>243.13333333333338</v>
      </c>
      <c r="F356" s="38">
        <v>241.41666666666669</v>
      </c>
      <c r="G356" s="38">
        <v>239.23333333333338</v>
      </c>
      <c r="H356" s="38">
        <v>247.03333333333339</v>
      </c>
      <c r="I356" s="38">
        <v>249.21666666666673</v>
      </c>
      <c r="J356" s="38">
        <v>250.93333333333339</v>
      </c>
      <c r="K356" s="31">
        <v>247.5</v>
      </c>
      <c r="L356" s="31">
        <v>243.6</v>
      </c>
      <c r="M356" s="31">
        <v>12.27666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988</v>
      </c>
      <c r="D357" s="38">
        <v>981.7166666666667</v>
      </c>
      <c r="E357" s="38">
        <v>964.43333333333339</v>
      </c>
      <c r="F357" s="38">
        <v>940.86666666666667</v>
      </c>
      <c r="G357" s="38">
        <v>923.58333333333337</v>
      </c>
      <c r="H357" s="38">
        <v>1005.2833333333334</v>
      </c>
      <c r="I357" s="38">
        <v>1022.5666666666667</v>
      </c>
      <c r="J357" s="38">
        <v>1046.1333333333334</v>
      </c>
      <c r="K357" s="31">
        <v>999</v>
      </c>
      <c r="L357" s="31">
        <v>958.15</v>
      </c>
      <c r="M357" s="31">
        <v>18.292570000000001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162.9</v>
      </c>
      <c r="D358" s="38">
        <v>162.04999999999998</v>
      </c>
      <c r="E358" s="38">
        <v>160.84999999999997</v>
      </c>
      <c r="F358" s="38">
        <v>158.79999999999998</v>
      </c>
      <c r="G358" s="38">
        <v>157.59999999999997</v>
      </c>
      <c r="H358" s="38">
        <v>164.09999999999997</v>
      </c>
      <c r="I358" s="38">
        <v>165.29999999999995</v>
      </c>
      <c r="J358" s="38">
        <v>167.34999999999997</v>
      </c>
      <c r="K358" s="31">
        <v>163.25</v>
      </c>
      <c r="L358" s="31">
        <v>160</v>
      </c>
      <c r="M358" s="31">
        <v>95.488219999999998</v>
      </c>
      <c r="N358" s="1"/>
      <c r="O358" s="1"/>
    </row>
    <row r="359" spans="1:15" ht="12.75" customHeight="1">
      <c r="A359" s="33">
        <v>349</v>
      </c>
      <c r="B359" s="58" t="s">
        <v>477</v>
      </c>
      <c r="C359" s="31">
        <v>239</v>
      </c>
      <c r="D359" s="38">
        <v>239.54999999999998</v>
      </c>
      <c r="E359" s="38">
        <v>237.09999999999997</v>
      </c>
      <c r="F359" s="38">
        <v>235.2</v>
      </c>
      <c r="G359" s="38">
        <v>232.74999999999997</v>
      </c>
      <c r="H359" s="38">
        <v>241.44999999999996</v>
      </c>
      <c r="I359" s="38">
        <v>243.89999999999995</v>
      </c>
      <c r="J359" s="38">
        <v>245.79999999999995</v>
      </c>
      <c r="K359" s="31">
        <v>242</v>
      </c>
      <c r="L359" s="31">
        <v>237.65</v>
      </c>
      <c r="M359" s="31">
        <v>0.70423000000000002</v>
      </c>
      <c r="N359" s="1"/>
      <c r="O359" s="1"/>
    </row>
    <row r="360" spans="1:15" ht="12.75" customHeight="1">
      <c r="A360" s="33">
        <v>350</v>
      </c>
      <c r="B360" s="58" t="s">
        <v>196</v>
      </c>
      <c r="C360" s="31">
        <v>37284.699999999997</v>
      </c>
      <c r="D360" s="38">
        <v>37464.9</v>
      </c>
      <c r="E360" s="38">
        <v>37049.800000000003</v>
      </c>
      <c r="F360" s="38">
        <v>36814.9</v>
      </c>
      <c r="G360" s="38">
        <v>36399.800000000003</v>
      </c>
      <c r="H360" s="38">
        <v>37699.800000000003</v>
      </c>
      <c r="I360" s="38">
        <v>38114.899999999994</v>
      </c>
      <c r="J360" s="38">
        <v>38349.800000000003</v>
      </c>
      <c r="K360" s="31">
        <v>37880</v>
      </c>
      <c r="L360" s="31">
        <v>37230</v>
      </c>
      <c r="M360" s="31">
        <v>0.1739</v>
      </c>
      <c r="N360" s="1"/>
      <c r="O360" s="1"/>
    </row>
    <row r="361" spans="1:15" ht="12.75" customHeight="1">
      <c r="A361" s="33">
        <v>351</v>
      </c>
      <c r="B361" s="58" t="s">
        <v>294</v>
      </c>
      <c r="C361" s="31">
        <v>1191.7</v>
      </c>
      <c r="D361" s="38">
        <v>1186.8</v>
      </c>
      <c r="E361" s="38">
        <v>1173.5999999999999</v>
      </c>
      <c r="F361" s="38">
        <v>1155.5</v>
      </c>
      <c r="G361" s="38">
        <v>1142.3</v>
      </c>
      <c r="H361" s="38">
        <v>1204.8999999999999</v>
      </c>
      <c r="I361" s="38">
        <v>1218.1000000000001</v>
      </c>
      <c r="J361" s="38">
        <v>1236.1999999999998</v>
      </c>
      <c r="K361" s="31">
        <v>1200</v>
      </c>
      <c r="L361" s="31">
        <v>1168.7</v>
      </c>
      <c r="M361" s="31">
        <v>3.03755</v>
      </c>
      <c r="N361" s="1"/>
      <c r="O361" s="1"/>
    </row>
    <row r="362" spans="1:15" ht="12.75" customHeight="1">
      <c r="A362" s="33">
        <v>352</v>
      </c>
      <c r="B362" s="58" t="s">
        <v>292</v>
      </c>
      <c r="C362" s="31">
        <v>848.85</v>
      </c>
      <c r="D362" s="38">
        <v>856.6</v>
      </c>
      <c r="E362" s="38">
        <v>837.25</v>
      </c>
      <c r="F362" s="38">
        <v>825.65</v>
      </c>
      <c r="G362" s="38">
        <v>806.3</v>
      </c>
      <c r="H362" s="38">
        <v>868.2</v>
      </c>
      <c r="I362" s="38">
        <v>887.55000000000018</v>
      </c>
      <c r="J362" s="38">
        <v>899.15000000000009</v>
      </c>
      <c r="K362" s="31">
        <v>875.95</v>
      </c>
      <c r="L362" s="31">
        <v>845</v>
      </c>
      <c r="M362" s="31">
        <v>26.63766</v>
      </c>
      <c r="N362" s="1"/>
      <c r="O362" s="1"/>
    </row>
    <row r="363" spans="1:15" ht="12.75" customHeight="1">
      <c r="A363" s="33">
        <v>353</v>
      </c>
      <c r="B363" s="58" t="s">
        <v>478</v>
      </c>
      <c r="C363" s="31">
        <v>165.25</v>
      </c>
      <c r="D363" s="38">
        <v>165.79999999999998</v>
      </c>
      <c r="E363" s="38">
        <v>163.04999999999995</v>
      </c>
      <c r="F363" s="38">
        <v>160.84999999999997</v>
      </c>
      <c r="G363" s="38">
        <v>158.09999999999994</v>
      </c>
      <c r="H363" s="38">
        <v>167.99999999999997</v>
      </c>
      <c r="I363" s="38">
        <v>170.75000000000003</v>
      </c>
      <c r="J363" s="38">
        <v>172.95</v>
      </c>
      <c r="K363" s="31">
        <v>168.55</v>
      </c>
      <c r="L363" s="31">
        <v>163.6</v>
      </c>
      <c r="M363" s="31">
        <v>31.36908</v>
      </c>
      <c r="N363" s="1"/>
      <c r="O363" s="1"/>
    </row>
    <row r="364" spans="1:15" ht="12.75" customHeight="1">
      <c r="A364" s="33">
        <v>354</v>
      </c>
      <c r="B364" s="58" t="s">
        <v>197</v>
      </c>
      <c r="C364" s="31">
        <v>956.3</v>
      </c>
      <c r="D364" s="38">
        <v>952.5</v>
      </c>
      <c r="E364" s="38">
        <v>946.1</v>
      </c>
      <c r="F364" s="38">
        <v>935.9</v>
      </c>
      <c r="G364" s="38">
        <v>929.5</v>
      </c>
      <c r="H364" s="38">
        <v>962.7</v>
      </c>
      <c r="I364" s="38">
        <v>969.10000000000014</v>
      </c>
      <c r="J364" s="38">
        <v>979.30000000000007</v>
      </c>
      <c r="K364" s="31">
        <v>958.9</v>
      </c>
      <c r="L364" s="31">
        <v>942.3</v>
      </c>
      <c r="M364" s="31">
        <v>18.452999999999999</v>
      </c>
      <c r="N364" s="1"/>
      <c r="O364" s="1"/>
    </row>
    <row r="365" spans="1:15" ht="12.75" customHeight="1">
      <c r="A365" s="33">
        <v>355</v>
      </c>
      <c r="B365" s="58" t="s">
        <v>198</v>
      </c>
      <c r="C365" s="31">
        <v>4861.75</v>
      </c>
      <c r="D365" s="38">
        <v>4922.25</v>
      </c>
      <c r="E365" s="38">
        <v>4789.5</v>
      </c>
      <c r="F365" s="38">
        <v>4717.25</v>
      </c>
      <c r="G365" s="38">
        <v>4584.5</v>
      </c>
      <c r="H365" s="38">
        <v>4994.5</v>
      </c>
      <c r="I365" s="38">
        <v>5127.25</v>
      </c>
      <c r="J365" s="38">
        <v>5199.5</v>
      </c>
      <c r="K365" s="31">
        <v>5055</v>
      </c>
      <c r="L365" s="31">
        <v>4850</v>
      </c>
      <c r="M365" s="31">
        <v>4.8941600000000003</v>
      </c>
      <c r="N365" s="1"/>
      <c r="O365" s="1"/>
    </row>
    <row r="366" spans="1:15" ht="12.75" customHeight="1">
      <c r="A366" s="33">
        <v>356</v>
      </c>
      <c r="B366" s="58" t="s">
        <v>199</v>
      </c>
      <c r="C366" s="31">
        <v>223.35</v>
      </c>
      <c r="D366" s="38">
        <v>223.7833333333333</v>
      </c>
      <c r="E366" s="38">
        <v>222.11666666666662</v>
      </c>
      <c r="F366" s="38">
        <v>220.88333333333333</v>
      </c>
      <c r="G366" s="38">
        <v>219.21666666666664</v>
      </c>
      <c r="H366" s="38">
        <v>225.01666666666659</v>
      </c>
      <c r="I366" s="38">
        <v>226.68333333333328</v>
      </c>
      <c r="J366" s="38">
        <v>227.91666666666657</v>
      </c>
      <c r="K366" s="31">
        <v>225.45</v>
      </c>
      <c r="L366" s="31">
        <v>222.55</v>
      </c>
      <c r="M366" s="31">
        <v>14.60718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219.75</v>
      </c>
      <c r="D367" s="38">
        <v>219.53333333333333</v>
      </c>
      <c r="E367" s="38">
        <v>215.71666666666667</v>
      </c>
      <c r="F367" s="38">
        <v>211.68333333333334</v>
      </c>
      <c r="G367" s="38">
        <v>207.86666666666667</v>
      </c>
      <c r="H367" s="38">
        <v>223.56666666666666</v>
      </c>
      <c r="I367" s="38">
        <v>227.38333333333333</v>
      </c>
      <c r="J367" s="38">
        <v>231.41666666666666</v>
      </c>
      <c r="K367" s="31">
        <v>223.35</v>
      </c>
      <c r="L367" s="31">
        <v>215.5</v>
      </c>
      <c r="M367" s="31">
        <v>102.27370999999999</v>
      </c>
      <c r="N367" s="1"/>
      <c r="O367" s="1"/>
    </row>
    <row r="368" spans="1:15" ht="12.75" customHeight="1">
      <c r="A368" s="33">
        <v>358</v>
      </c>
      <c r="B368" s="58" t="s">
        <v>481</v>
      </c>
      <c r="C368" s="31">
        <v>3793.9</v>
      </c>
      <c r="D368" s="38">
        <v>3792.5499999999997</v>
      </c>
      <c r="E368" s="38">
        <v>3773.3499999999995</v>
      </c>
      <c r="F368" s="38">
        <v>3752.7999999999997</v>
      </c>
      <c r="G368" s="38">
        <v>3733.5999999999995</v>
      </c>
      <c r="H368" s="38">
        <v>3813.0999999999995</v>
      </c>
      <c r="I368" s="38">
        <v>3832.2999999999993</v>
      </c>
      <c r="J368" s="38">
        <v>3852.8499999999995</v>
      </c>
      <c r="K368" s="31">
        <v>3811.75</v>
      </c>
      <c r="L368" s="31">
        <v>3772</v>
      </c>
      <c r="M368" s="31">
        <v>0.70664000000000005</v>
      </c>
      <c r="N368" s="1"/>
      <c r="O368" s="1"/>
    </row>
    <row r="369" spans="1:15" ht="12.75" customHeight="1">
      <c r="A369" s="33">
        <v>359</v>
      </c>
      <c r="B369" s="58" t="s">
        <v>297</v>
      </c>
      <c r="C369" s="31">
        <v>14327.25</v>
      </c>
      <c r="D369" s="38">
        <v>14321.733333333332</v>
      </c>
      <c r="E369" s="38">
        <v>14205.516666666663</v>
      </c>
      <c r="F369" s="38">
        <v>14083.783333333331</v>
      </c>
      <c r="G369" s="38">
        <v>13967.566666666662</v>
      </c>
      <c r="H369" s="38">
        <v>14443.466666666664</v>
      </c>
      <c r="I369" s="38">
        <v>14559.683333333334</v>
      </c>
      <c r="J369" s="38">
        <v>14681.416666666664</v>
      </c>
      <c r="K369" s="31">
        <v>14437.95</v>
      </c>
      <c r="L369" s="31">
        <v>14200</v>
      </c>
      <c r="M369" s="31">
        <v>4.2639999999999997E-2</v>
      </c>
      <c r="N369" s="1"/>
      <c r="O369" s="1"/>
    </row>
    <row r="370" spans="1:15" ht="12.75" customHeight="1">
      <c r="A370" s="33">
        <v>360</v>
      </c>
      <c r="B370" s="58" t="s">
        <v>482</v>
      </c>
      <c r="C370" s="31">
        <v>1586.75</v>
      </c>
      <c r="D370" s="38">
        <v>1579.5666666666666</v>
      </c>
      <c r="E370" s="38">
        <v>1567.4833333333331</v>
      </c>
      <c r="F370" s="38">
        <v>1548.2166666666665</v>
      </c>
      <c r="G370" s="38">
        <v>1536.133333333333</v>
      </c>
      <c r="H370" s="38">
        <v>1598.8333333333333</v>
      </c>
      <c r="I370" s="38">
        <v>1610.9166666666667</v>
      </c>
      <c r="J370" s="38">
        <v>1630.1833333333334</v>
      </c>
      <c r="K370" s="31">
        <v>1591.65</v>
      </c>
      <c r="L370" s="31">
        <v>1560.3</v>
      </c>
      <c r="M370" s="31">
        <v>0.65361999999999998</v>
      </c>
      <c r="N370" s="1"/>
      <c r="O370" s="1"/>
    </row>
    <row r="371" spans="1:15" ht="12.75" customHeight="1">
      <c r="A371" s="33">
        <v>361</v>
      </c>
      <c r="B371" s="58" t="s">
        <v>201</v>
      </c>
      <c r="C371" s="31">
        <v>2571.4499999999998</v>
      </c>
      <c r="D371" s="38">
        <v>2585</v>
      </c>
      <c r="E371" s="38">
        <v>2556.4499999999998</v>
      </c>
      <c r="F371" s="38">
        <v>2541.4499999999998</v>
      </c>
      <c r="G371" s="38">
        <v>2512.8999999999996</v>
      </c>
      <c r="H371" s="38">
        <v>2600</v>
      </c>
      <c r="I371" s="38">
        <v>2628.55</v>
      </c>
      <c r="J371" s="38">
        <v>2643.55</v>
      </c>
      <c r="K371" s="31">
        <v>2613.5500000000002</v>
      </c>
      <c r="L371" s="31">
        <v>2570</v>
      </c>
      <c r="M371" s="31">
        <v>4.7301599999999997</v>
      </c>
      <c r="N371" s="1"/>
      <c r="O371" s="1"/>
    </row>
    <row r="372" spans="1:15" ht="12.75" customHeight="1">
      <c r="A372" s="33">
        <v>362</v>
      </c>
      <c r="B372" s="58" t="s">
        <v>202</v>
      </c>
      <c r="C372" s="31">
        <v>3861.75</v>
      </c>
      <c r="D372" s="38">
        <v>3884.35</v>
      </c>
      <c r="E372" s="38">
        <v>3829.1</v>
      </c>
      <c r="F372" s="38">
        <v>3796.45</v>
      </c>
      <c r="G372" s="38">
        <v>3741.2</v>
      </c>
      <c r="H372" s="38">
        <v>3917</v>
      </c>
      <c r="I372" s="38">
        <v>3972.25</v>
      </c>
      <c r="J372" s="38">
        <v>4004.9</v>
      </c>
      <c r="K372" s="31">
        <v>3939.6</v>
      </c>
      <c r="L372" s="31">
        <v>3851.7</v>
      </c>
      <c r="M372" s="31">
        <v>1.8617999999999999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53.85</v>
      </c>
      <c r="D373" s="38">
        <v>53.283333333333331</v>
      </c>
      <c r="E373" s="38">
        <v>52.566666666666663</v>
      </c>
      <c r="F373" s="38">
        <v>51.283333333333331</v>
      </c>
      <c r="G373" s="38">
        <v>50.566666666666663</v>
      </c>
      <c r="H373" s="38">
        <v>54.566666666666663</v>
      </c>
      <c r="I373" s="38">
        <v>55.283333333333331</v>
      </c>
      <c r="J373" s="38">
        <v>56.566666666666663</v>
      </c>
      <c r="K373" s="31">
        <v>54</v>
      </c>
      <c r="L373" s="31">
        <v>52</v>
      </c>
      <c r="M373" s="31">
        <v>685.66620999999998</v>
      </c>
      <c r="N373" s="1"/>
      <c r="O373" s="1"/>
    </row>
    <row r="374" spans="1:15" ht="12.75" customHeight="1">
      <c r="A374" s="33">
        <v>364</v>
      </c>
      <c r="B374" s="58" t="s">
        <v>479</v>
      </c>
      <c r="C374" s="31">
        <v>565.25</v>
      </c>
      <c r="D374" s="38">
        <v>568.16666666666663</v>
      </c>
      <c r="E374" s="38">
        <v>557.68333333333328</v>
      </c>
      <c r="F374" s="38">
        <v>550.11666666666667</v>
      </c>
      <c r="G374" s="38">
        <v>539.63333333333333</v>
      </c>
      <c r="H374" s="38">
        <v>575.73333333333323</v>
      </c>
      <c r="I374" s="38">
        <v>586.21666666666658</v>
      </c>
      <c r="J374" s="38">
        <v>593.78333333333319</v>
      </c>
      <c r="K374" s="31">
        <v>578.65</v>
      </c>
      <c r="L374" s="31">
        <v>560.6</v>
      </c>
      <c r="M374" s="31">
        <v>4.4364400000000002</v>
      </c>
      <c r="N374" s="1"/>
      <c r="O374" s="1"/>
    </row>
    <row r="375" spans="1:15" ht="12.75" customHeight="1">
      <c r="A375" s="33">
        <v>365</v>
      </c>
      <c r="B375" s="58" t="s">
        <v>480</v>
      </c>
      <c r="C375" s="31">
        <v>329.55</v>
      </c>
      <c r="D375" s="38">
        <v>329.43333333333334</v>
      </c>
      <c r="E375" s="38">
        <v>326.76666666666665</v>
      </c>
      <c r="F375" s="38">
        <v>323.98333333333329</v>
      </c>
      <c r="G375" s="38">
        <v>321.31666666666661</v>
      </c>
      <c r="H375" s="38">
        <v>332.2166666666667</v>
      </c>
      <c r="I375" s="38">
        <v>334.88333333333333</v>
      </c>
      <c r="J375" s="38">
        <v>337.66666666666674</v>
      </c>
      <c r="K375" s="31">
        <v>332.1</v>
      </c>
      <c r="L375" s="31">
        <v>326.64999999999998</v>
      </c>
      <c r="M375" s="31">
        <v>2.72505</v>
      </c>
      <c r="N375" s="1"/>
      <c r="O375" s="1"/>
    </row>
    <row r="376" spans="1:15" ht="12.75" customHeight="1">
      <c r="A376" s="33">
        <v>366</v>
      </c>
      <c r="B376" s="58" t="s">
        <v>293</v>
      </c>
      <c r="C376" s="31">
        <v>688.75</v>
      </c>
      <c r="D376" s="38">
        <v>690.51666666666677</v>
      </c>
      <c r="E376" s="38">
        <v>682.18333333333351</v>
      </c>
      <c r="F376" s="38">
        <v>675.61666666666679</v>
      </c>
      <c r="G376" s="38">
        <v>667.28333333333353</v>
      </c>
      <c r="H376" s="38">
        <v>697.08333333333348</v>
      </c>
      <c r="I376" s="38">
        <v>705.41666666666674</v>
      </c>
      <c r="J376" s="38">
        <v>711.98333333333346</v>
      </c>
      <c r="K376" s="31">
        <v>698.85</v>
      </c>
      <c r="L376" s="31">
        <v>683.95</v>
      </c>
      <c r="M376" s="31">
        <v>16.83794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3522.85</v>
      </c>
      <c r="D377" s="38">
        <v>3542.5499999999997</v>
      </c>
      <c r="E377" s="38">
        <v>3499.2999999999993</v>
      </c>
      <c r="F377" s="38">
        <v>3475.7499999999995</v>
      </c>
      <c r="G377" s="38">
        <v>3432.4999999999991</v>
      </c>
      <c r="H377" s="38">
        <v>3566.0999999999995</v>
      </c>
      <c r="I377" s="38">
        <v>3609.3500000000004</v>
      </c>
      <c r="J377" s="38">
        <v>3632.8999999999996</v>
      </c>
      <c r="K377" s="31">
        <v>3585.8</v>
      </c>
      <c r="L377" s="31">
        <v>3519</v>
      </c>
      <c r="M377" s="31">
        <v>2.23753</v>
      </c>
      <c r="N377" s="1"/>
      <c r="O377" s="1"/>
    </row>
    <row r="378" spans="1:15" ht="12.75" customHeight="1">
      <c r="A378" s="33">
        <v>368</v>
      </c>
      <c r="B378" s="58" t="s">
        <v>484</v>
      </c>
      <c r="C378" s="31">
        <v>1149.45</v>
      </c>
      <c r="D378" s="38">
        <v>1147.9833333333333</v>
      </c>
      <c r="E378" s="38">
        <v>1136.9666666666667</v>
      </c>
      <c r="F378" s="38">
        <v>1124.4833333333333</v>
      </c>
      <c r="G378" s="38">
        <v>1113.4666666666667</v>
      </c>
      <c r="H378" s="38">
        <v>1160.4666666666667</v>
      </c>
      <c r="I378" s="38">
        <v>1171.4833333333336</v>
      </c>
      <c r="J378" s="38">
        <v>1183.9666666666667</v>
      </c>
      <c r="K378" s="31">
        <v>1159</v>
      </c>
      <c r="L378" s="31">
        <v>1135.5</v>
      </c>
      <c r="M378" s="31">
        <v>1.7679199999999999</v>
      </c>
      <c r="N378" s="1"/>
      <c r="O378" s="1"/>
    </row>
    <row r="379" spans="1:15" ht="12.75" customHeight="1">
      <c r="A379" s="33">
        <v>369</v>
      </c>
      <c r="B379" s="58" t="s">
        <v>485</v>
      </c>
      <c r="C379" s="31">
        <v>1357.65</v>
      </c>
      <c r="D379" s="38">
        <v>1344.8833333333334</v>
      </c>
      <c r="E379" s="38">
        <v>1327.7666666666669</v>
      </c>
      <c r="F379" s="38">
        <v>1297.8833333333334</v>
      </c>
      <c r="G379" s="38">
        <v>1280.7666666666669</v>
      </c>
      <c r="H379" s="38">
        <v>1374.7666666666669</v>
      </c>
      <c r="I379" s="38">
        <v>1391.8833333333332</v>
      </c>
      <c r="J379" s="38">
        <v>1421.7666666666669</v>
      </c>
      <c r="K379" s="31">
        <v>1362</v>
      </c>
      <c r="L379" s="31">
        <v>1315</v>
      </c>
      <c r="M379" s="31">
        <v>2.2808600000000001</v>
      </c>
      <c r="N379" s="1"/>
      <c r="O379" s="1"/>
    </row>
    <row r="380" spans="1:15" ht="12.75" customHeight="1">
      <c r="A380" s="33">
        <v>370</v>
      </c>
      <c r="B380" s="58" t="s">
        <v>295</v>
      </c>
      <c r="C380" s="31">
        <v>342.7</v>
      </c>
      <c r="D380" s="38">
        <v>342.51666666666665</v>
      </c>
      <c r="E380" s="38">
        <v>338.73333333333329</v>
      </c>
      <c r="F380" s="38">
        <v>334.76666666666665</v>
      </c>
      <c r="G380" s="38">
        <v>330.98333333333329</v>
      </c>
      <c r="H380" s="38">
        <v>346.48333333333329</v>
      </c>
      <c r="I380" s="38">
        <v>350.26666666666659</v>
      </c>
      <c r="J380" s="38">
        <v>354.23333333333329</v>
      </c>
      <c r="K380" s="31">
        <v>346.3</v>
      </c>
      <c r="L380" s="31">
        <v>338.55</v>
      </c>
      <c r="M380" s="31">
        <v>12.2438</v>
      </c>
      <c r="N380" s="1"/>
      <c r="O380" s="1"/>
    </row>
    <row r="381" spans="1:15" ht="12.75" customHeight="1">
      <c r="A381" s="33">
        <v>371</v>
      </c>
      <c r="B381" s="58" t="s">
        <v>205</v>
      </c>
      <c r="C381" s="31">
        <v>250.5</v>
      </c>
      <c r="D381" s="38">
        <v>251.65</v>
      </c>
      <c r="E381" s="38">
        <v>248.35000000000002</v>
      </c>
      <c r="F381" s="38">
        <v>246.20000000000002</v>
      </c>
      <c r="G381" s="38">
        <v>242.90000000000003</v>
      </c>
      <c r="H381" s="38">
        <v>253.8</v>
      </c>
      <c r="I381" s="38">
        <v>257.10000000000002</v>
      </c>
      <c r="J381" s="38">
        <v>259.25</v>
      </c>
      <c r="K381" s="31">
        <v>254.95</v>
      </c>
      <c r="L381" s="31">
        <v>249.5</v>
      </c>
      <c r="M381" s="31">
        <v>93.504300000000001</v>
      </c>
      <c r="N381" s="1"/>
      <c r="O381" s="1"/>
    </row>
    <row r="382" spans="1:15" ht="12.75" customHeight="1">
      <c r="A382" s="33">
        <v>372</v>
      </c>
      <c r="B382" s="58" t="s">
        <v>414</v>
      </c>
      <c r="C382" s="31">
        <v>4138.05</v>
      </c>
      <c r="D382" s="38">
        <v>4150.6833333333334</v>
      </c>
      <c r="E382" s="38">
        <v>4112.3666666666668</v>
      </c>
      <c r="F382" s="38">
        <v>4086.6833333333334</v>
      </c>
      <c r="G382" s="38">
        <v>4048.3666666666668</v>
      </c>
      <c r="H382" s="38">
        <v>4176.3666666666668</v>
      </c>
      <c r="I382" s="38">
        <v>4214.6833333333343</v>
      </c>
      <c r="J382" s="38">
        <v>4240.3666666666668</v>
      </c>
      <c r="K382" s="31">
        <v>4189</v>
      </c>
      <c r="L382" s="31">
        <v>4125</v>
      </c>
      <c r="M382" s="31">
        <v>9.6960000000000005E-2</v>
      </c>
      <c r="N382" s="1"/>
      <c r="O382" s="1"/>
    </row>
    <row r="383" spans="1:15" ht="12.75" customHeight="1">
      <c r="A383" s="33">
        <v>373</v>
      </c>
      <c r="B383" s="58" t="s">
        <v>483</v>
      </c>
      <c r="C383" s="31">
        <v>92.25</v>
      </c>
      <c r="D383" s="38">
        <v>92.483333333333334</v>
      </c>
      <c r="E383" s="38">
        <v>91.466666666666669</v>
      </c>
      <c r="F383" s="38">
        <v>90.683333333333337</v>
      </c>
      <c r="G383" s="38">
        <v>89.666666666666671</v>
      </c>
      <c r="H383" s="38">
        <v>93.266666666666666</v>
      </c>
      <c r="I383" s="38">
        <v>94.283333333333346</v>
      </c>
      <c r="J383" s="38">
        <v>95.066666666666663</v>
      </c>
      <c r="K383" s="31">
        <v>93.5</v>
      </c>
      <c r="L383" s="31">
        <v>91.7</v>
      </c>
      <c r="M383" s="31">
        <v>49.810110000000002</v>
      </c>
      <c r="N383" s="1"/>
      <c r="O383" s="1"/>
    </row>
    <row r="384" spans="1:15" ht="12.75" customHeight="1">
      <c r="A384" s="33">
        <v>374</v>
      </c>
      <c r="B384" s="58" t="s">
        <v>486</v>
      </c>
      <c r="C384" s="31">
        <v>376.8</v>
      </c>
      <c r="D384" s="38">
        <v>378.88333333333338</v>
      </c>
      <c r="E384" s="38">
        <v>373.81666666666678</v>
      </c>
      <c r="F384" s="38">
        <v>370.83333333333337</v>
      </c>
      <c r="G384" s="38">
        <v>365.76666666666677</v>
      </c>
      <c r="H384" s="38">
        <v>381.86666666666679</v>
      </c>
      <c r="I384" s="38">
        <v>386.93333333333339</v>
      </c>
      <c r="J384" s="38">
        <v>389.9166666666668</v>
      </c>
      <c r="K384" s="31">
        <v>383.95</v>
      </c>
      <c r="L384" s="31">
        <v>375.9</v>
      </c>
      <c r="M384" s="31">
        <v>5.1598499999999996</v>
      </c>
      <c r="N384" s="1"/>
      <c r="O384" s="1"/>
    </row>
    <row r="385" spans="1:15" ht="12.75" customHeight="1">
      <c r="A385" s="33">
        <v>375</v>
      </c>
      <c r="B385" s="58" t="s">
        <v>296</v>
      </c>
      <c r="C385" s="31">
        <v>575</v>
      </c>
      <c r="D385" s="38">
        <v>574.5</v>
      </c>
      <c r="E385" s="38">
        <v>570.20000000000005</v>
      </c>
      <c r="F385" s="38">
        <v>565.40000000000009</v>
      </c>
      <c r="G385" s="38">
        <v>561.10000000000014</v>
      </c>
      <c r="H385" s="38">
        <v>579.29999999999995</v>
      </c>
      <c r="I385" s="38">
        <v>583.59999999999991</v>
      </c>
      <c r="J385" s="38">
        <v>588.39999999999986</v>
      </c>
      <c r="K385" s="31">
        <v>578.79999999999995</v>
      </c>
      <c r="L385" s="31">
        <v>569.70000000000005</v>
      </c>
      <c r="M385" s="31">
        <v>2.9689700000000001</v>
      </c>
      <c r="N385" s="1"/>
      <c r="O385" s="1"/>
    </row>
    <row r="386" spans="1:15" ht="12.75" customHeight="1">
      <c r="A386" s="33">
        <v>376</v>
      </c>
      <c r="B386" s="58" t="s">
        <v>487</v>
      </c>
      <c r="C386" s="31">
        <v>663.65</v>
      </c>
      <c r="D386" s="38">
        <v>667.31666666666661</v>
      </c>
      <c r="E386" s="38">
        <v>657.68333333333317</v>
      </c>
      <c r="F386" s="38">
        <v>651.71666666666658</v>
      </c>
      <c r="G386" s="38">
        <v>642.08333333333314</v>
      </c>
      <c r="H386" s="38">
        <v>673.28333333333319</v>
      </c>
      <c r="I386" s="38">
        <v>682.91666666666663</v>
      </c>
      <c r="J386" s="38">
        <v>688.88333333333321</v>
      </c>
      <c r="K386" s="31">
        <v>676.95</v>
      </c>
      <c r="L386" s="31">
        <v>661.35</v>
      </c>
      <c r="M386" s="31">
        <v>1.3124100000000001</v>
      </c>
      <c r="N386" s="1"/>
      <c r="O386" s="1"/>
    </row>
    <row r="387" spans="1:15" ht="12.75" customHeight="1">
      <c r="A387" s="33">
        <v>377</v>
      </c>
      <c r="B387" s="58" t="s">
        <v>488</v>
      </c>
      <c r="C387" s="31">
        <v>130.6</v>
      </c>
      <c r="D387" s="38">
        <v>131.6</v>
      </c>
      <c r="E387" s="38">
        <v>128.39999999999998</v>
      </c>
      <c r="F387" s="38">
        <v>126.19999999999999</v>
      </c>
      <c r="G387" s="38">
        <v>122.99999999999997</v>
      </c>
      <c r="H387" s="38">
        <v>133.79999999999998</v>
      </c>
      <c r="I387" s="38">
        <v>136.99999999999997</v>
      </c>
      <c r="J387" s="38">
        <v>139.19999999999999</v>
      </c>
      <c r="K387" s="31">
        <v>134.80000000000001</v>
      </c>
      <c r="L387" s="31">
        <v>129.4</v>
      </c>
      <c r="M387" s="31">
        <v>12.8727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1378.9</v>
      </c>
      <c r="D388" s="38">
        <v>1383.7666666666667</v>
      </c>
      <c r="E388" s="38">
        <v>1369.7833333333333</v>
      </c>
      <c r="F388" s="38">
        <v>1360.6666666666667</v>
      </c>
      <c r="G388" s="38">
        <v>1346.6833333333334</v>
      </c>
      <c r="H388" s="38">
        <v>1392.8833333333332</v>
      </c>
      <c r="I388" s="38">
        <v>1406.8666666666663</v>
      </c>
      <c r="J388" s="38">
        <v>1415.9833333333331</v>
      </c>
      <c r="K388" s="31">
        <v>1397.75</v>
      </c>
      <c r="L388" s="31">
        <v>1374.65</v>
      </c>
      <c r="M388" s="31">
        <v>3.52481</v>
      </c>
      <c r="N388" s="1"/>
      <c r="O388" s="1"/>
    </row>
    <row r="389" spans="1:15" ht="12.75" customHeight="1">
      <c r="A389" s="33">
        <v>379</v>
      </c>
      <c r="B389" s="58" t="s">
        <v>489</v>
      </c>
      <c r="C389" s="31">
        <v>444.45</v>
      </c>
      <c r="D389" s="38">
        <v>446.36666666666662</v>
      </c>
      <c r="E389" s="38">
        <v>440.58333333333326</v>
      </c>
      <c r="F389" s="38">
        <v>436.71666666666664</v>
      </c>
      <c r="G389" s="38">
        <v>430.93333333333328</v>
      </c>
      <c r="H389" s="38">
        <v>450.23333333333323</v>
      </c>
      <c r="I389" s="38">
        <v>456.01666666666665</v>
      </c>
      <c r="J389" s="38">
        <v>459.88333333333321</v>
      </c>
      <c r="K389" s="31">
        <v>452.15</v>
      </c>
      <c r="L389" s="31">
        <v>442.5</v>
      </c>
      <c r="M389" s="31">
        <v>1.37016</v>
      </c>
      <c r="N389" s="1"/>
      <c r="O389" s="1"/>
    </row>
    <row r="390" spans="1:15" ht="12.75" customHeight="1">
      <c r="A390" s="33">
        <v>380</v>
      </c>
      <c r="B390" s="58" t="s">
        <v>492</v>
      </c>
      <c r="C390" s="31">
        <v>1278.0999999999999</v>
      </c>
      <c r="D390" s="38">
        <v>1259.2</v>
      </c>
      <c r="E390" s="38">
        <v>1229.5</v>
      </c>
      <c r="F390" s="38">
        <v>1180.8999999999999</v>
      </c>
      <c r="G390" s="38">
        <v>1151.1999999999998</v>
      </c>
      <c r="H390" s="38">
        <v>1307.8000000000002</v>
      </c>
      <c r="I390" s="38">
        <v>1337.5000000000005</v>
      </c>
      <c r="J390" s="38">
        <v>1386.1000000000004</v>
      </c>
      <c r="K390" s="31">
        <v>1288.9000000000001</v>
      </c>
      <c r="L390" s="31">
        <v>1210.5999999999999</v>
      </c>
      <c r="M390" s="31">
        <v>6.1195500000000003</v>
      </c>
      <c r="N390" s="1"/>
      <c r="O390" s="1"/>
    </row>
    <row r="391" spans="1:15" ht="12.75" customHeight="1">
      <c r="A391" s="33">
        <v>381</v>
      </c>
      <c r="B391" s="58" t="s">
        <v>208</v>
      </c>
      <c r="C391" s="31">
        <v>163.95</v>
      </c>
      <c r="D391" s="38">
        <v>164.25</v>
      </c>
      <c r="E391" s="38">
        <v>163.19999999999999</v>
      </c>
      <c r="F391" s="38">
        <v>162.44999999999999</v>
      </c>
      <c r="G391" s="38">
        <v>161.39999999999998</v>
      </c>
      <c r="H391" s="38">
        <v>165</v>
      </c>
      <c r="I391" s="38">
        <v>166.05</v>
      </c>
      <c r="J391" s="38">
        <v>166.8</v>
      </c>
      <c r="K391" s="31">
        <v>165.3</v>
      </c>
      <c r="L391" s="31">
        <v>163.5</v>
      </c>
      <c r="M391" s="31">
        <v>11.568530000000001</v>
      </c>
      <c r="N391" s="1"/>
      <c r="O391" s="1"/>
    </row>
    <row r="392" spans="1:15" ht="12.75" customHeight="1">
      <c r="A392" s="33">
        <v>382</v>
      </c>
      <c r="B392" s="58" t="s">
        <v>494</v>
      </c>
      <c r="C392" s="31">
        <v>956.3</v>
      </c>
      <c r="D392" s="38">
        <v>957.5</v>
      </c>
      <c r="E392" s="38">
        <v>940.05</v>
      </c>
      <c r="F392" s="38">
        <v>923.8</v>
      </c>
      <c r="G392" s="38">
        <v>906.34999999999991</v>
      </c>
      <c r="H392" s="38">
        <v>973.75</v>
      </c>
      <c r="I392" s="38">
        <v>991.2</v>
      </c>
      <c r="J392" s="38">
        <v>1007.45</v>
      </c>
      <c r="K392" s="31">
        <v>974.95</v>
      </c>
      <c r="L392" s="31">
        <v>941.25</v>
      </c>
      <c r="M392" s="31">
        <v>1.1957899999999999</v>
      </c>
      <c r="N392" s="1"/>
      <c r="O392" s="1"/>
    </row>
    <row r="393" spans="1:15" ht="12.75" customHeight="1">
      <c r="A393" s="33">
        <v>383</v>
      </c>
      <c r="B393" s="58" t="s">
        <v>495</v>
      </c>
      <c r="C393" s="31">
        <v>543.54999999999995</v>
      </c>
      <c r="D393" s="38">
        <v>549.91666666666663</v>
      </c>
      <c r="E393" s="38">
        <v>535.83333333333326</v>
      </c>
      <c r="F393" s="38">
        <v>528.11666666666667</v>
      </c>
      <c r="G393" s="38">
        <v>514.0333333333333</v>
      </c>
      <c r="H393" s="38">
        <v>557.63333333333321</v>
      </c>
      <c r="I393" s="38">
        <v>571.71666666666647</v>
      </c>
      <c r="J393" s="38">
        <v>579.43333333333317</v>
      </c>
      <c r="K393" s="31">
        <v>564</v>
      </c>
      <c r="L393" s="31">
        <v>542.20000000000005</v>
      </c>
      <c r="M393" s="31">
        <v>17.716239999999999</v>
      </c>
      <c r="N393" s="1"/>
      <c r="O393" s="1"/>
    </row>
    <row r="394" spans="1:15" ht="12.75" customHeight="1">
      <c r="A394" s="33">
        <v>384</v>
      </c>
      <c r="B394" s="58" t="s">
        <v>496</v>
      </c>
      <c r="C394" s="31">
        <v>204.55</v>
      </c>
      <c r="D394" s="38">
        <v>202.29999999999998</v>
      </c>
      <c r="E394" s="38">
        <v>198.64999999999998</v>
      </c>
      <c r="F394" s="38">
        <v>192.75</v>
      </c>
      <c r="G394" s="38">
        <v>189.1</v>
      </c>
      <c r="H394" s="38">
        <v>208.19999999999996</v>
      </c>
      <c r="I394" s="38">
        <v>211.85</v>
      </c>
      <c r="J394" s="38">
        <v>217.74999999999994</v>
      </c>
      <c r="K394" s="31">
        <v>205.95</v>
      </c>
      <c r="L394" s="31">
        <v>196.4</v>
      </c>
      <c r="M394" s="31">
        <v>24.37172</v>
      </c>
      <c r="N394" s="1"/>
      <c r="O394" s="1"/>
    </row>
    <row r="395" spans="1:15" ht="12.75" customHeight="1">
      <c r="A395" s="33">
        <v>385</v>
      </c>
      <c r="B395" s="58" t="s">
        <v>209</v>
      </c>
      <c r="C395" s="31">
        <v>940.5</v>
      </c>
      <c r="D395" s="38">
        <v>936.80000000000007</v>
      </c>
      <c r="E395" s="38">
        <v>930.70000000000016</v>
      </c>
      <c r="F395" s="38">
        <v>920.90000000000009</v>
      </c>
      <c r="G395" s="38">
        <v>914.80000000000018</v>
      </c>
      <c r="H395" s="38">
        <v>946.60000000000014</v>
      </c>
      <c r="I395" s="38">
        <v>952.7</v>
      </c>
      <c r="J395" s="38">
        <v>962.50000000000011</v>
      </c>
      <c r="K395" s="31">
        <v>942.9</v>
      </c>
      <c r="L395" s="31">
        <v>927</v>
      </c>
      <c r="M395" s="31">
        <v>2.6818200000000001</v>
      </c>
      <c r="N395" s="1"/>
      <c r="O395" s="1"/>
    </row>
    <row r="396" spans="1:15" ht="12.75" customHeight="1">
      <c r="A396" s="33">
        <v>386</v>
      </c>
      <c r="B396" s="58" t="s">
        <v>498</v>
      </c>
      <c r="C396" s="31">
        <v>2310</v>
      </c>
      <c r="D396" s="38">
        <v>2303.1333333333332</v>
      </c>
      <c r="E396" s="38">
        <v>2274.0666666666666</v>
      </c>
      <c r="F396" s="38">
        <v>2238.1333333333332</v>
      </c>
      <c r="G396" s="38">
        <v>2209.0666666666666</v>
      </c>
      <c r="H396" s="38">
        <v>2339.0666666666666</v>
      </c>
      <c r="I396" s="38">
        <v>2368.1333333333332</v>
      </c>
      <c r="J396" s="38">
        <v>2404.0666666666666</v>
      </c>
      <c r="K396" s="31">
        <v>2332.1999999999998</v>
      </c>
      <c r="L396" s="31">
        <v>2267.1999999999998</v>
      </c>
      <c r="M396" s="31">
        <v>0.34422999999999998</v>
      </c>
      <c r="N396" s="1"/>
      <c r="O396" s="1"/>
    </row>
    <row r="397" spans="1:15" ht="12.75" customHeight="1">
      <c r="A397" s="33">
        <v>387</v>
      </c>
      <c r="B397" s="58" t="s">
        <v>500</v>
      </c>
      <c r="C397" s="31">
        <v>1712.6</v>
      </c>
      <c r="D397" s="38">
        <v>1706.7</v>
      </c>
      <c r="E397" s="38">
        <v>1692.95</v>
      </c>
      <c r="F397" s="38">
        <v>1673.3</v>
      </c>
      <c r="G397" s="38">
        <v>1659.55</v>
      </c>
      <c r="H397" s="38">
        <v>1726.3500000000001</v>
      </c>
      <c r="I397" s="38">
        <v>1740.1000000000001</v>
      </c>
      <c r="J397" s="38">
        <v>1759.7500000000002</v>
      </c>
      <c r="K397" s="31">
        <v>1720.45</v>
      </c>
      <c r="L397" s="31">
        <v>1687.05</v>
      </c>
      <c r="M397" s="31">
        <v>1.46624</v>
      </c>
      <c r="N397" s="1"/>
      <c r="O397" s="1"/>
    </row>
    <row r="398" spans="1:15" ht="12.75" customHeight="1">
      <c r="A398" s="33">
        <v>388</v>
      </c>
      <c r="B398" s="58" t="s">
        <v>503</v>
      </c>
      <c r="C398" s="31">
        <v>107.6</v>
      </c>
      <c r="D398" s="38">
        <v>107.96666666666665</v>
      </c>
      <c r="E398" s="38">
        <v>107.0333333333333</v>
      </c>
      <c r="F398" s="38">
        <v>106.46666666666665</v>
      </c>
      <c r="G398" s="38">
        <v>105.5333333333333</v>
      </c>
      <c r="H398" s="38">
        <v>108.5333333333333</v>
      </c>
      <c r="I398" s="38">
        <v>109.46666666666667</v>
      </c>
      <c r="J398" s="38">
        <v>110.0333333333333</v>
      </c>
      <c r="K398" s="31">
        <v>108.9</v>
      </c>
      <c r="L398" s="31">
        <v>107.4</v>
      </c>
      <c r="M398" s="31">
        <v>7.0056799999999999</v>
      </c>
      <c r="N398" s="1"/>
      <c r="O398" s="1"/>
    </row>
    <row r="399" spans="1:15" ht="12.75" customHeight="1">
      <c r="A399" s="33">
        <v>389</v>
      </c>
      <c r="B399" s="58" t="s">
        <v>210</v>
      </c>
      <c r="C399" s="31">
        <v>184.2</v>
      </c>
      <c r="D399" s="38">
        <v>184.6</v>
      </c>
      <c r="E399" s="38">
        <v>182.2</v>
      </c>
      <c r="F399" s="38">
        <v>180.2</v>
      </c>
      <c r="G399" s="38">
        <v>177.79999999999998</v>
      </c>
      <c r="H399" s="38">
        <v>186.6</v>
      </c>
      <c r="I399" s="38">
        <v>189.00000000000003</v>
      </c>
      <c r="J399" s="38">
        <v>191</v>
      </c>
      <c r="K399" s="31">
        <v>187</v>
      </c>
      <c r="L399" s="31">
        <v>182.6</v>
      </c>
      <c r="M399" s="31">
        <v>159.96543</v>
      </c>
      <c r="N399" s="1"/>
      <c r="O399" s="1"/>
    </row>
    <row r="400" spans="1:15" ht="12.75" customHeight="1">
      <c r="A400" s="33">
        <v>390</v>
      </c>
      <c r="B400" s="58" t="s">
        <v>497</v>
      </c>
      <c r="C400" s="31">
        <v>109.75</v>
      </c>
      <c r="D400" s="38">
        <v>109.88333333333333</v>
      </c>
      <c r="E400" s="38">
        <v>108.66666666666666</v>
      </c>
      <c r="F400" s="38">
        <v>107.58333333333333</v>
      </c>
      <c r="G400" s="38">
        <v>106.36666666666666</v>
      </c>
      <c r="H400" s="38">
        <v>110.96666666666665</v>
      </c>
      <c r="I400" s="38">
        <v>112.18333333333332</v>
      </c>
      <c r="J400" s="38">
        <v>113.26666666666665</v>
      </c>
      <c r="K400" s="31">
        <v>111.1</v>
      </c>
      <c r="L400" s="31">
        <v>108.8</v>
      </c>
      <c r="M400" s="31">
        <v>28.936920000000001</v>
      </c>
      <c r="N400" s="1"/>
      <c r="O400" s="1"/>
    </row>
    <row r="401" spans="1:15" ht="12.75" customHeight="1">
      <c r="A401" s="33">
        <v>391</v>
      </c>
      <c r="B401" s="58" t="s">
        <v>211</v>
      </c>
      <c r="C401" s="31">
        <v>166.25</v>
      </c>
      <c r="D401" s="38">
        <v>165.96666666666667</v>
      </c>
      <c r="E401" s="38">
        <v>163.93333333333334</v>
      </c>
      <c r="F401" s="38">
        <v>161.61666666666667</v>
      </c>
      <c r="G401" s="38">
        <v>159.58333333333334</v>
      </c>
      <c r="H401" s="38">
        <v>168.28333333333333</v>
      </c>
      <c r="I401" s="38">
        <v>170.31666666666669</v>
      </c>
      <c r="J401" s="38">
        <v>172.63333333333333</v>
      </c>
      <c r="K401" s="31">
        <v>168</v>
      </c>
      <c r="L401" s="31">
        <v>163.65</v>
      </c>
      <c r="M401" s="31">
        <v>93.816950000000006</v>
      </c>
      <c r="N401" s="1"/>
      <c r="O401" s="1"/>
    </row>
    <row r="402" spans="1:15" ht="12.75" customHeight="1">
      <c r="A402" s="33">
        <v>392</v>
      </c>
      <c r="B402" s="58" t="s">
        <v>501</v>
      </c>
      <c r="C402" s="31">
        <v>191.6</v>
      </c>
      <c r="D402" s="38">
        <v>190.01666666666665</v>
      </c>
      <c r="E402" s="38">
        <v>187.33333333333331</v>
      </c>
      <c r="F402" s="38">
        <v>183.06666666666666</v>
      </c>
      <c r="G402" s="38">
        <v>180.38333333333333</v>
      </c>
      <c r="H402" s="38">
        <v>194.2833333333333</v>
      </c>
      <c r="I402" s="38">
        <v>196.96666666666664</v>
      </c>
      <c r="J402" s="38">
        <v>201.23333333333329</v>
      </c>
      <c r="K402" s="31">
        <v>192.7</v>
      </c>
      <c r="L402" s="31">
        <v>185.75</v>
      </c>
      <c r="M402" s="31">
        <v>26.360410000000002</v>
      </c>
      <c r="N402" s="1"/>
      <c r="O402" s="1"/>
    </row>
    <row r="403" spans="1:15" ht="12.75" customHeight="1">
      <c r="A403" s="33">
        <v>393</v>
      </c>
      <c r="B403" s="58" t="s">
        <v>502</v>
      </c>
      <c r="C403" s="31">
        <v>906.45</v>
      </c>
      <c r="D403" s="38">
        <v>908.38333333333333</v>
      </c>
      <c r="E403" s="38">
        <v>903.06666666666661</v>
      </c>
      <c r="F403" s="38">
        <v>899.68333333333328</v>
      </c>
      <c r="G403" s="38">
        <v>894.36666666666656</v>
      </c>
      <c r="H403" s="38">
        <v>911.76666666666665</v>
      </c>
      <c r="I403" s="38">
        <v>917.08333333333348</v>
      </c>
      <c r="J403" s="38">
        <v>920.4666666666667</v>
      </c>
      <c r="K403" s="31">
        <v>913.7</v>
      </c>
      <c r="L403" s="31">
        <v>905</v>
      </c>
      <c r="M403" s="31">
        <v>0.46407999999999999</v>
      </c>
      <c r="N403" s="1"/>
      <c r="O403" s="1"/>
    </row>
    <row r="404" spans="1:15" ht="12.75" customHeight="1">
      <c r="A404" s="33">
        <v>394</v>
      </c>
      <c r="B404" s="58" t="s">
        <v>212</v>
      </c>
      <c r="C404" s="31">
        <v>2615.6999999999998</v>
      </c>
      <c r="D404" s="38">
        <v>2597.6833333333329</v>
      </c>
      <c r="E404" s="38">
        <v>2573.3666666666659</v>
      </c>
      <c r="F404" s="38">
        <v>2531.0333333333328</v>
      </c>
      <c r="G404" s="38">
        <v>2506.7166666666658</v>
      </c>
      <c r="H404" s="38">
        <v>2640.016666666666</v>
      </c>
      <c r="I404" s="38">
        <v>2664.3333333333326</v>
      </c>
      <c r="J404" s="38">
        <v>2706.6666666666661</v>
      </c>
      <c r="K404" s="31">
        <v>2622</v>
      </c>
      <c r="L404" s="31">
        <v>2555.35</v>
      </c>
      <c r="M404" s="31">
        <v>56.092480000000002</v>
      </c>
      <c r="N404" s="1"/>
      <c r="O404" s="1"/>
    </row>
    <row r="405" spans="1:15" ht="12.75" customHeight="1">
      <c r="A405" s="33">
        <v>395</v>
      </c>
      <c r="B405" s="58" t="s">
        <v>513</v>
      </c>
      <c r="C405" s="31">
        <v>43.15</v>
      </c>
      <c r="D405" s="38">
        <v>43.333333333333336</v>
      </c>
      <c r="E405" s="38">
        <v>42.81666666666667</v>
      </c>
      <c r="F405" s="38">
        <v>42.483333333333334</v>
      </c>
      <c r="G405" s="38">
        <v>41.966666666666669</v>
      </c>
      <c r="H405" s="38">
        <v>43.666666666666671</v>
      </c>
      <c r="I405" s="38">
        <v>44.183333333333337</v>
      </c>
      <c r="J405" s="38">
        <v>44.516666666666673</v>
      </c>
      <c r="K405" s="31">
        <v>43.85</v>
      </c>
      <c r="L405" s="31">
        <v>43</v>
      </c>
      <c r="M405" s="31">
        <v>50.773159999999997</v>
      </c>
      <c r="N405" s="1"/>
      <c r="O405" s="1"/>
    </row>
    <row r="406" spans="1:15" ht="12.75" customHeight="1">
      <c r="A406" s="33">
        <v>396</v>
      </c>
      <c r="B406" s="58" t="s">
        <v>490</v>
      </c>
      <c r="C406" s="31">
        <v>628.54999999999995</v>
      </c>
      <c r="D406" s="38">
        <v>635.88333333333333</v>
      </c>
      <c r="E406" s="38">
        <v>618.76666666666665</v>
      </c>
      <c r="F406" s="38">
        <v>608.98333333333335</v>
      </c>
      <c r="G406" s="38">
        <v>591.86666666666667</v>
      </c>
      <c r="H406" s="38">
        <v>645.66666666666663</v>
      </c>
      <c r="I406" s="38">
        <v>662.78333333333319</v>
      </c>
      <c r="J406" s="38">
        <v>672.56666666666661</v>
      </c>
      <c r="K406" s="31">
        <v>653</v>
      </c>
      <c r="L406" s="31">
        <v>626.1</v>
      </c>
      <c r="M406" s="31">
        <v>1.99095</v>
      </c>
      <c r="N406" s="1"/>
      <c r="O406" s="1"/>
    </row>
    <row r="407" spans="1:15" ht="12.75" customHeight="1">
      <c r="A407" s="33">
        <v>397</v>
      </c>
      <c r="B407" s="58" t="s">
        <v>491</v>
      </c>
      <c r="C407" s="31">
        <v>371.55</v>
      </c>
      <c r="D407" s="38">
        <v>372.8</v>
      </c>
      <c r="E407" s="38">
        <v>367.65000000000003</v>
      </c>
      <c r="F407" s="38">
        <v>363.75</v>
      </c>
      <c r="G407" s="38">
        <v>358.6</v>
      </c>
      <c r="H407" s="38">
        <v>376.70000000000005</v>
      </c>
      <c r="I407" s="38">
        <v>381.85</v>
      </c>
      <c r="J407" s="38">
        <v>385.75000000000006</v>
      </c>
      <c r="K407" s="31">
        <v>377.95</v>
      </c>
      <c r="L407" s="31">
        <v>368.9</v>
      </c>
      <c r="M407" s="31">
        <v>6.3345599999999997</v>
      </c>
      <c r="N407" s="1"/>
      <c r="O407" s="1"/>
    </row>
    <row r="408" spans="1:15" ht="12.75" customHeight="1">
      <c r="A408" s="33">
        <v>398</v>
      </c>
      <c r="B408" s="58" t="s">
        <v>504</v>
      </c>
      <c r="C408" s="31">
        <v>859.5</v>
      </c>
      <c r="D408" s="38">
        <v>860.9666666666667</v>
      </c>
      <c r="E408" s="38">
        <v>849.53333333333342</v>
      </c>
      <c r="F408" s="38">
        <v>839.56666666666672</v>
      </c>
      <c r="G408" s="38">
        <v>828.13333333333344</v>
      </c>
      <c r="H408" s="38">
        <v>870.93333333333339</v>
      </c>
      <c r="I408" s="38">
        <v>882.36666666666679</v>
      </c>
      <c r="J408" s="38">
        <v>892.33333333333337</v>
      </c>
      <c r="K408" s="31">
        <v>872.4</v>
      </c>
      <c r="L408" s="31">
        <v>851</v>
      </c>
      <c r="M408" s="31">
        <v>0.72550000000000003</v>
      </c>
      <c r="N408" s="1"/>
      <c r="O408" s="1"/>
    </row>
    <row r="409" spans="1:15" ht="12.75" customHeight="1">
      <c r="A409" s="33">
        <v>399</v>
      </c>
      <c r="B409" s="58" t="s">
        <v>505</v>
      </c>
      <c r="C409" s="31">
        <v>1607.4</v>
      </c>
      <c r="D409" s="38">
        <v>1619.0166666666667</v>
      </c>
      <c r="E409" s="38">
        <v>1590.3333333333333</v>
      </c>
      <c r="F409" s="38">
        <v>1573.2666666666667</v>
      </c>
      <c r="G409" s="38">
        <v>1544.5833333333333</v>
      </c>
      <c r="H409" s="38">
        <v>1636.0833333333333</v>
      </c>
      <c r="I409" s="38">
        <v>1664.7666666666667</v>
      </c>
      <c r="J409" s="38">
        <v>1681.8333333333333</v>
      </c>
      <c r="K409" s="31">
        <v>1647.7</v>
      </c>
      <c r="L409" s="31">
        <v>1601.95</v>
      </c>
      <c r="M409" s="31">
        <v>2.8669899999999999</v>
      </c>
      <c r="N409" s="1"/>
      <c r="O409" s="1"/>
    </row>
    <row r="410" spans="1:15" ht="12.75" customHeight="1">
      <c r="A410" s="33">
        <v>400</v>
      </c>
      <c r="B410" s="58" t="s">
        <v>499</v>
      </c>
      <c r="C410" s="31">
        <v>41.8</v>
      </c>
      <c r="D410" s="38">
        <v>42.05</v>
      </c>
      <c r="E410" s="38">
        <v>41.3</v>
      </c>
      <c r="F410" s="38">
        <v>40.799999999999997</v>
      </c>
      <c r="G410" s="38">
        <v>40.049999999999997</v>
      </c>
      <c r="H410" s="38">
        <v>42.55</v>
      </c>
      <c r="I410" s="38">
        <v>43.3</v>
      </c>
      <c r="J410" s="38">
        <v>43.8</v>
      </c>
      <c r="K410" s="31">
        <v>42.8</v>
      </c>
      <c r="L410" s="31">
        <v>41.55</v>
      </c>
      <c r="M410" s="31">
        <v>20.358910000000002</v>
      </c>
      <c r="N410" s="1"/>
      <c r="O410" s="1"/>
    </row>
    <row r="411" spans="1:15" ht="12.75" customHeight="1">
      <c r="A411" s="33">
        <v>401</v>
      </c>
      <c r="B411" s="58" t="s">
        <v>902</v>
      </c>
      <c r="C411" s="31">
        <v>580.4</v>
      </c>
      <c r="D411" s="38">
        <v>580.26666666666665</v>
      </c>
      <c r="E411" s="38">
        <v>572.18333333333328</v>
      </c>
      <c r="F411" s="38">
        <v>563.96666666666658</v>
      </c>
      <c r="G411" s="38">
        <v>555.88333333333321</v>
      </c>
      <c r="H411" s="38">
        <v>588.48333333333335</v>
      </c>
      <c r="I411" s="38">
        <v>596.56666666666683</v>
      </c>
      <c r="J411" s="38">
        <v>604.78333333333342</v>
      </c>
      <c r="K411" s="31">
        <v>588.35</v>
      </c>
      <c r="L411" s="31">
        <v>572.04999999999995</v>
      </c>
      <c r="M411" s="31">
        <v>0.52734000000000003</v>
      </c>
      <c r="N411" s="1"/>
      <c r="O411" s="1"/>
    </row>
    <row r="412" spans="1:15" ht="12.75" customHeight="1">
      <c r="A412" s="33">
        <v>402</v>
      </c>
      <c r="B412" s="58" t="s">
        <v>493</v>
      </c>
      <c r="C412" s="31">
        <v>121.85</v>
      </c>
      <c r="D412" s="38">
        <v>122.11666666666667</v>
      </c>
      <c r="E412" s="38">
        <v>121.23333333333335</v>
      </c>
      <c r="F412" s="38">
        <v>120.61666666666667</v>
      </c>
      <c r="G412" s="38">
        <v>119.73333333333335</v>
      </c>
      <c r="H412" s="38">
        <v>122.73333333333335</v>
      </c>
      <c r="I412" s="38">
        <v>123.61666666666667</v>
      </c>
      <c r="J412" s="38">
        <v>124.23333333333335</v>
      </c>
      <c r="K412" s="31">
        <v>123</v>
      </c>
      <c r="L412" s="31">
        <v>121.5</v>
      </c>
      <c r="M412" s="31">
        <v>68.822220000000002</v>
      </c>
      <c r="N412" s="1"/>
      <c r="O412" s="1"/>
    </row>
    <row r="413" spans="1:15" ht="12.75" customHeight="1">
      <c r="A413" s="33">
        <v>403</v>
      </c>
      <c r="B413" s="58" t="s">
        <v>213</v>
      </c>
      <c r="C413" s="31">
        <v>87.5</v>
      </c>
      <c r="D413" s="38">
        <v>87.116666666666674</v>
      </c>
      <c r="E413" s="38">
        <v>85.983333333333348</v>
      </c>
      <c r="F413" s="38">
        <v>84.466666666666669</v>
      </c>
      <c r="G413" s="38">
        <v>83.333333333333343</v>
      </c>
      <c r="H413" s="38">
        <v>88.633333333333354</v>
      </c>
      <c r="I413" s="38">
        <v>89.76666666666668</v>
      </c>
      <c r="J413" s="38">
        <v>91.28333333333336</v>
      </c>
      <c r="K413" s="31">
        <v>88.25</v>
      </c>
      <c r="L413" s="31">
        <v>85.6</v>
      </c>
      <c r="M413" s="31">
        <v>214.589</v>
      </c>
      <c r="N413" s="1"/>
      <c r="O413" s="1"/>
    </row>
    <row r="414" spans="1:15" ht="12.75" customHeight="1">
      <c r="A414" s="33">
        <v>404</v>
      </c>
      <c r="B414" t="s">
        <v>508</v>
      </c>
      <c r="C414" s="31">
        <v>6901.3</v>
      </c>
      <c r="D414" s="38">
        <v>6917.0999999999995</v>
      </c>
      <c r="E414" s="38">
        <v>6865.1999999999989</v>
      </c>
      <c r="F414" s="38">
        <v>6829.0999999999995</v>
      </c>
      <c r="G414" s="38">
        <v>6777.1999999999989</v>
      </c>
      <c r="H414" s="38">
        <v>6953.1999999999989</v>
      </c>
      <c r="I414" s="38">
        <v>7005.0999999999985</v>
      </c>
      <c r="J414" s="38">
        <v>7041.1999999999989</v>
      </c>
      <c r="K414" s="31">
        <v>6969</v>
      </c>
      <c r="L414" s="31">
        <v>6881</v>
      </c>
      <c r="M414" s="31">
        <v>9.221E-2</v>
      </c>
      <c r="N414" s="1"/>
      <c r="O414" s="1"/>
    </row>
    <row r="415" spans="1:15" ht="12.75" customHeight="1">
      <c r="A415" s="33">
        <v>405</v>
      </c>
      <c r="B415" s="58" t="s">
        <v>509</v>
      </c>
      <c r="C415" s="31">
        <v>1370.9</v>
      </c>
      <c r="D415" s="38">
        <v>1368.5333333333335</v>
      </c>
      <c r="E415" s="38">
        <v>1347.4666666666672</v>
      </c>
      <c r="F415" s="38">
        <v>1324.0333333333335</v>
      </c>
      <c r="G415" s="38">
        <v>1302.9666666666672</v>
      </c>
      <c r="H415" s="38">
        <v>1391.9666666666672</v>
      </c>
      <c r="I415" s="38">
        <v>1413.0333333333333</v>
      </c>
      <c r="J415" s="38">
        <v>1436.4666666666672</v>
      </c>
      <c r="K415" s="31">
        <v>1389.6</v>
      </c>
      <c r="L415" s="31">
        <v>1345.1</v>
      </c>
      <c r="M415" s="31">
        <v>1.1194599999999999</v>
      </c>
      <c r="N415" s="1"/>
      <c r="O415" s="1"/>
    </row>
    <row r="416" spans="1:15" ht="12.75" customHeight="1">
      <c r="A416" s="33">
        <v>406</v>
      </c>
      <c r="B416" s="58" t="s">
        <v>214</v>
      </c>
      <c r="C416" s="31">
        <v>842.55</v>
      </c>
      <c r="D416" s="38">
        <v>845.15</v>
      </c>
      <c r="E416" s="38">
        <v>834.55</v>
      </c>
      <c r="F416" s="38">
        <v>826.55</v>
      </c>
      <c r="G416" s="38">
        <v>815.94999999999993</v>
      </c>
      <c r="H416" s="38">
        <v>853.15</v>
      </c>
      <c r="I416" s="38">
        <v>863.75000000000011</v>
      </c>
      <c r="J416" s="38">
        <v>871.75</v>
      </c>
      <c r="K416" s="31">
        <v>855.75</v>
      </c>
      <c r="L416" s="31">
        <v>837.15</v>
      </c>
      <c r="M416" s="31">
        <v>8.6105099999999997</v>
      </c>
      <c r="N416" s="1"/>
      <c r="O416" s="1"/>
    </row>
    <row r="417" spans="1:15" ht="12.75" customHeight="1">
      <c r="A417" s="33">
        <v>407</v>
      </c>
      <c r="B417" s="58" t="s">
        <v>215</v>
      </c>
      <c r="C417" s="31">
        <v>1297.95</v>
      </c>
      <c r="D417" s="38">
        <v>1300.3166666666666</v>
      </c>
      <c r="E417" s="38">
        <v>1288.6333333333332</v>
      </c>
      <c r="F417" s="38">
        <v>1279.3166666666666</v>
      </c>
      <c r="G417" s="38">
        <v>1267.6333333333332</v>
      </c>
      <c r="H417" s="38">
        <v>1309.6333333333332</v>
      </c>
      <c r="I417" s="38">
        <v>1321.3166666666666</v>
      </c>
      <c r="J417" s="38">
        <v>1330.6333333333332</v>
      </c>
      <c r="K417" s="31">
        <v>1312</v>
      </c>
      <c r="L417" s="31">
        <v>1291</v>
      </c>
      <c r="M417" s="31">
        <v>5.9902499999999996</v>
      </c>
      <c r="N417" s="1"/>
      <c r="O417" s="1"/>
    </row>
    <row r="418" spans="1:15" ht="12.75" customHeight="1">
      <c r="A418" s="33">
        <v>408</v>
      </c>
      <c r="B418" s="58" t="s">
        <v>216</v>
      </c>
      <c r="C418" s="31">
        <v>585.45000000000005</v>
      </c>
      <c r="D418" s="38">
        <v>581.90000000000009</v>
      </c>
      <c r="E418" s="38">
        <v>577.45000000000016</v>
      </c>
      <c r="F418" s="38">
        <v>569.45000000000005</v>
      </c>
      <c r="G418" s="38">
        <v>565.00000000000011</v>
      </c>
      <c r="H418" s="38">
        <v>589.9000000000002</v>
      </c>
      <c r="I418" s="38">
        <v>594.35</v>
      </c>
      <c r="J418" s="38">
        <v>602.35000000000025</v>
      </c>
      <c r="K418" s="31">
        <v>586.35</v>
      </c>
      <c r="L418" s="31">
        <v>573.9</v>
      </c>
      <c r="M418" s="31">
        <v>154.21985000000001</v>
      </c>
      <c r="N418" s="1"/>
      <c r="O418" s="1"/>
    </row>
    <row r="419" spans="1:15" ht="12.75" customHeight="1">
      <c r="A419" s="33">
        <v>409</v>
      </c>
      <c r="B419" s="58" t="s">
        <v>510</v>
      </c>
      <c r="C419" s="31">
        <v>3045.7</v>
      </c>
      <c r="D419" s="38">
        <v>3066.1666666666665</v>
      </c>
      <c r="E419" s="38">
        <v>3015.083333333333</v>
      </c>
      <c r="F419" s="38">
        <v>2984.4666666666667</v>
      </c>
      <c r="G419" s="38">
        <v>2933.3833333333332</v>
      </c>
      <c r="H419" s="38">
        <v>3096.7833333333328</v>
      </c>
      <c r="I419" s="38">
        <v>3147.8666666666659</v>
      </c>
      <c r="J419" s="38">
        <v>3178.4833333333327</v>
      </c>
      <c r="K419" s="31">
        <v>3117.25</v>
      </c>
      <c r="L419" s="31">
        <v>3035.55</v>
      </c>
      <c r="M419" s="31">
        <v>0.96965000000000001</v>
      </c>
      <c r="N419" s="1"/>
      <c r="O419" s="1"/>
    </row>
    <row r="420" spans="1:15" ht="12.75" customHeight="1">
      <c r="A420" s="33">
        <v>410</v>
      </c>
      <c r="B420" s="58" t="s">
        <v>511</v>
      </c>
      <c r="C420" s="31">
        <v>572.20000000000005</v>
      </c>
      <c r="D420" s="38">
        <v>568.04999999999995</v>
      </c>
      <c r="E420" s="38">
        <v>560.69999999999993</v>
      </c>
      <c r="F420" s="38">
        <v>549.19999999999993</v>
      </c>
      <c r="G420" s="38">
        <v>541.84999999999991</v>
      </c>
      <c r="H420" s="38">
        <v>579.54999999999995</v>
      </c>
      <c r="I420" s="38">
        <v>586.89999999999986</v>
      </c>
      <c r="J420" s="38">
        <v>598.4</v>
      </c>
      <c r="K420" s="31">
        <v>575.4</v>
      </c>
      <c r="L420" s="31">
        <v>556.54999999999995</v>
      </c>
      <c r="M420" s="31">
        <v>5.6732199999999997</v>
      </c>
      <c r="N420" s="1"/>
      <c r="O420" s="1"/>
    </row>
    <row r="421" spans="1:15" ht="12.75" customHeight="1">
      <c r="A421" s="33">
        <v>411</v>
      </c>
      <c r="B421" s="58" t="s">
        <v>512</v>
      </c>
      <c r="C421" s="31">
        <v>818.65</v>
      </c>
      <c r="D421" s="38">
        <v>816.2166666666667</v>
      </c>
      <c r="E421" s="38">
        <v>812.43333333333339</v>
      </c>
      <c r="F421" s="38">
        <v>806.2166666666667</v>
      </c>
      <c r="G421" s="38">
        <v>802.43333333333339</v>
      </c>
      <c r="H421" s="38">
        <v>822.43333333333339</v>
      </c>
      <c r="I421" s="38">
        <v>826.2166666666667</v>
      </c>
      <c r="J421" s="38">
        <v>832.43333333333339</v>
      </c>
      <c r="K421" s="31">
        <v>820</v>
      </c>
      <c r="L421" s="31">
        <v>810</v>
      </c>
      <c r="M421" s="31">
        <v>0.30614999999999998</v>
      </c>
      <c r="N421" s="1"/>
      <c r="O421" s="1"/>
    </row>
    <row r="422" spans="1:15" ht="12.75" customHeight="1">
      <c r="A422" s="33">
        <v>412</v>
      </c>
      <c r="B422" s="58" t="s">
        <v>217</v>
      </c>
      <c r="C422" s="31">
        <v>24121</v>
      </c>
      <c r="D422" s="38">
        <v>24093.666666666668</v>
      </c>
      <c r="E422" s="38">
        <v>23977.333333333336</v>
      </c>
      <c r="F422" s="38">
        <v>23833.666666666668</v>
      </c>
      <c r="G422" s="38">
        <v>23717.333333333336</v>
      </c>
      <c r="H422" s="38">
        <v>24237.333333333336</v>
      </c>
      <c r="I422" s="38">
        <v>24353.666666666672</v>
      </c>
      <c r="J422" s="38">
        <v>24497.333333333336</v>
      </c>
      <c r="K422" s="31">
        <v>24210</v>
      </c>
      <c r="L422" s="31">
        <v>23950</v>
      </c>
      <c r="M422" s="31">
        <v>0.30014999999999997</v>
      </c>
      <c r="N422" s="1"/>
      <c r="O422" s="1"/>
    </row>
    <row r="423" spans="1:15" ht="12.75" customHeight="1">
      <c r="A423" s="33">
        <v>413</v>
      </c>
      <c r="B423" s="58" t="s">
        <v>220</v>
      </c>
      <c r="C423" s="31">
        <v>1757.95</v>
      </c>
      <c r="D423" s="38">
        <v>1759.6500000000003</v>
      </c>
      <c r="E423" s="38">
        <v>1741.4000000000005</v>
      </c>
      <c r="F423" s="38">
        <v>1724.8500000000001</v>
      </c>
      <c r="G423" s="38">
        <v>1706.6000000000004</v>
      </c>
      <c r="H423" s="38">
        <v>1776.2000000000007</v>
      </c>
      <c r="I423" s="38">
        <v>1794.4500000000003</v>
      </c>
      <c r="J423" s="38">
        <v>1811.0000000000009</v>
      </c>
      <c r="K423" s="31">
        <v>1777.9</v>
      </c>
      <c r="L423" s="31">
        <v>1743.1</v>
      </c>
      <c r="M423" s="31">
        <v>15.69786</v>
      </c>
      <c r="N423" s="1"/>
      <c r="O423" s="1"/>
    </row>
    <row r="424" spans="1:15" ht="12.75" customHeight="1">
      <c r="A424" s="33">
        <v>414</v>
      </c>
      <c r="B424" s="58" t="s">
        <v>514</v>
      </c>
      <c r="C424" s="31">
        <v>362.5</v>
      </c>
      <c r="D424" s="38">
        <v>363.7833333333333</v>
      </c>
      <c r="E424" s="38">
        <v>357.86666666666662</v>
      </c>
      <c r="F424" s="38">
        <v>353.23333333333329</v>
      </c>
      <c r="G424" s="38">
        <v>347.31666666666661</v>
      </c>
      <c r="H424" s="38">
        <v>368.41666666666663</v>
      </c>
      <c r="I424" s="38">
        <v>374.33333333333337</v>
      </c>
      <c r="J424" s="38">
        <v>378.96666666666664</v>
      </c>
      <c r="K424" s="31">
        <v>369.7</v>
      </c>
      <c r="L424" s="31">
        <v>359.15</v>
      </c>
      <c r="M424" s="31">
        <v>3.3412999999999999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3727.45</v>
      </c>
      <c r="D425" s="38">
        <v>3743.2999999999997</v>
      </c>
      <c r="E425" s="38">
        <v>3698.5999999999995</v>
      </c>
      <c r="F425" s="38">
        <v>3669.7499999999995</v>
      </c>
      <c r="G425" s="38">
        <v>3625.0499999999993</v>
      </c>
      <c r="H425" s="38">
        <v>3772.1499999999996</v>
      </c>
      <c r="I425" s="38">
        <v>3816.8499999999995</v>
      </c>
      <c r="J425" s="38">
        <v>3845.7</v>
      </c>
      <c r="K425" s="31">
        <v>3788</v>
      </c>
      <c r="L425" s="31">
        <v>3714.45</v>
      </c>
      <c r="M425" s="31">
        <v>1.36744</v>
      </c>
      <c r="N425" s="1"/>
      <c r="O425" s="1"/>
    </row>
    <row r="426" spans="1:15" ht="12.75" customHeight="1">
      <c r="A426" s="33">
        <v>416</v>
      </c>
      <c r="B426" s="58" t="s">
        <v>506</v>
      </c>
      <c r="C426" s="31">
        <v>42.35</v>
      </c>
      <c r="D426" s="38">
        <v>42.116666666666667</v>
      </c>
      <c r="E426" s="38">
        <v>40.833333333333336</v>
      </c>
      <c r="F426" s="38">
        <v>39.31666666666667</v>
      </c>
      <c r="G426" s="38">
        <v>38.033333333333339</v>
      </c>
      <c r="H426" s="38">
        <v>43.633333333333333</v>
      </c>
      <c r="I426" s="38">
        <v>44.916666666666664</v>
      </c>
      <c r="J426" s="38">
        <v>46.43333333333333</v>
      </c>
      <c r="K426" s="31">
        <v>43.4</v>
      </c>
      <c r="L426" s="31">
        <v>40.6</v>
      </c>
      <c r="M426" s="31">
        <v>235.0171</v>
      </c>
      <c r="N426" s="1"/>
      <c r="O426" s="1"/>
    </row>
    <row r="427" spans="1:15" ht="12.75" customHeight="1">
      <c r="A427" s="33">
        <v>417</v>
      </c>
      <c r="B427" s="58" t="s">
        <v>507</v>
      </c>
      <c r="C427" s="31">
        <v>5003.75</v>
      </c>
      <c r="D427" s="38">
        <v>4999.4666666666672</v>
      </c>
      <c r="E427" s="38">
        <v>4981.8333333333339</v>
      </c>
      <c r="F427" s="38">
        <v>4959.916666666667</v>
      </c>
      <c r="G427" s="38">
        <v>4942.2833333333338</v>
      </c>
      <c r="H427" s="38">
        <v>5021.3833333333341</v>
      </c>
      <c r="I427" s="38">
        <v>5039.0166666666673</v>
      </c>
      <c r="J427" s="38">
        <v>5060.9333333333343</v>
      </c>
      <c r="K427" s="31">
        <v>5017.1000000000004</v>
      </c>
      <c r="L427" s="31">
        <v>4977.55</v>
      </c>
      <c r="M427" s="31">
        <v>8.3669999999999994E-2</v>
      </c>
      <c r="N427" s="1"/>
      <c r="O427" s="1"/>
    </row>
    <row r="428" spans="1:15" ht="12.75" customHeight="1">
      <c r="A428" s="33">
        <v>418</v>
      </c>
      <c r="B428" s="58" t="s">
        <v>515</v>
      </c>
      <c r="C428" s="31">
        <v>541</v>
      </c>
      <c r="D428" s="38">
        <v>540.9</v>
      </c>
      <c r="E428" s="38">
        <v>535.09999999999991</v>
      </c>
      <c r="F428" s="38">
        <v>529.19999999999993</v>
      </c>
      <c r="G428" s="38">
        <v>523.39999999999986</v>
      </c>
      <c r="H428" s="38">
        <v>546.79999999999995</v>
      </c>
      <c r="I428" s="38">
        <v>552.59999999999991</v>
      </c>
      <c r="J428" s="38">
        <v>558.5</v>
      </c>
      <c r="K428" s="31">
        <v>546.70000000000005</v>
      </c>
      <c r="L428" s="31">
        <v>535</v>
      </c>
      <c r="M428" s="31">
        <v>6.6461600000000001</v>
      </c>
      <c r="N428" s="1"/>
      <c r="O428" s="1"/>
    </row>
    <row r="429" spans="1:15" ht="12.75" customHeight="1">
      <c r="A429" s="33">
        <v>419</v>
      </c>
      <c r="B429" s="58" t="s">
        <v>516</v>
      </c>
      <c r="C429" s="31">
        <v>3724.6</v>
      </c>
      <c r="D429" s="38">
        <v>3741.5333333333333</v>
      </c>
      <c r="E429" s="38">
        <v>3703.0666666666666</v>
      </c>
      <c r="F429" s="38">
        <v>3681.5333333333333</v>
      </c>
      <c r="G429" s="38">
        <v>3643.0666666666666</v>
      </c>
      <c r="H429" s="38">
        <v>3763.0666666666666</v>
      </c>
      <c r="I429" s="38">
        <v>3801.5333333333328</v>
      </c>
      <c r="J429" s="38">
        <v>3823.0666666666666</v>
      </c>
      <c r="K429" s="31">
        <v>3780</v>
      </c>
      <c r="L429" s="31">
        <v>3720</v>
      </c>
      <c r="M429" s="31">
        <v>0.49858000000000002</v>
      </c>
      <c r="N429" s="1"/>
      <c r="O429" s="1"/>
    </row>
    <row r="430" spans="1:15" ht="12.75" customHeight="1">
      <c r="A430" s="33">
        <v>420</v>
      </c>
      <c r="B430" s="58" t="s">
        <v>298</v>
      </c>
      <c r="C430" s="31">
        <v>514.85</v>
      </c>
      <c r="D430" s="38">
        <v>516.29999999999995</v>
      </c>
      <c r="E430" s="38">
        <v>512.59999999999991</v>
      </c>
      <c r="F430" s="38">
        <v>510.34999999999991</v>
      </c>
      <c r="G430" s="38">
        <v>506.64999999999986</v>
      </c>
      <c r="H430" s="38">
        <v>518.54999999999995</v>
      </c>
      <c r="I430" s="38">
        <v>522.25</v>
      </c>
      <c r="J430" s="38">
        <v>524.5</v>
      </c>
      <c r="K430" s="31">
        <v>520</v>
      </c>
      <c r="L430" s="31">
        <v>514.04999999999995</v>
      </c>
      <c r="M430" s="31">
        <v>7.8822400000000004</v>
      </c>
      <c r="N430" s="1"/>
      <c r="O430" s="1"/>
    </row>
    <row r="431" spans="1:15" ht="12.75" customHeight="1">
      <c r="A431" s="33">
        <v>421</v>
      </c>
      <c r="B431" s="58" t="s">
        <v>517</v>
      </c>
      <c r="C431" s="31">
        <v>998.4</v>
      </c>
      <c r="D431" s="38">
        <v>1007.15</v>
      </c>
      <c r="E431" s="38">
        <v>986.3</v>
      </c>
      <c r="F431" s="38">
        <v>974.19999999999993</v>
      </c>
      <c r="G431" s="38">
        <v>953.34999999999991</v>
      </c>
      <c r="H431" s="38">
        <v>1019.25</v>
      </c>
      <c r="I431" s="38">
        <v>1040.1000000000001</v>
      </c>
      <c r="J431" s="38">
        <v>1052.2</v>
      </c>
      <c r="K431" s="31">
        <v>1028</v>
      </c>
      <c r="L431" s="31">
        <v>995.05</v>
      </c>
      <c r="M431" s="31">
        <v>1.7864100000000001</v>
      </c>
      <c r="N431" s="1"/>
      <c r="O431" s="1"/>
    </row>
    <row r="432" spans="1:15" ht="12.75" customHeight="1">
      <c r="A432" s="33">
        <v>422</v>
      </c>
      <c r="B432" s="58" t="s">
        <v>522</v>
      </c>
      <c r="C432" s="31">
        <v>205.65</v>
      </c>
      <c r="D432" s="38">
        <v>206.65</v>
      </c>
      <c r="E432" s="38">
        <v>203.25</v>
      </c>
      <c r="F432" s="38">
        <v>200.85</v>
      </c>
      <c r="G432" s="38">
        <v>197.45</v>
      </c>
      <c r="H432" s="38">
        <v>209.05</v>
      </c>
      <c r="I432" s="38">
        <v>212.45000000000005</v>
      </c>
      <c r="J432" s="38">
        <v>214.85000000000002</v>
      </c>
      <c r="K432" s="31">
        <v>210.05</v>
      </c>
      <c r="L432" s="31">
        <v>204.25</v>
      </c>
      <c r="M432" s="31">
        <v>3.5674399999999999</v>
      </c>
      <c r="N432" s="1"/>
      <c r="O432" s="1"/>
    </row>
    <row r="433" spans="1:15" ht="12.75" customHeight="1">
      <c r="A433" s="33">
        <v>423</v>
      </c>
      <c r="B433" s="58" t="s">
        <v>219</v>
      </c>
      <c r="C433" s="31">
        <v>2274.35</v>
      </c>
      <c r="D433" s="38">
        <v>2282.4</v>
      </c>
      <c r="E433" s="38">
        <v>2256.9500000000003</v>
      </c>
      <c r="F433" s="38">
        <v>2239.5500000000002</v>
      </c>
      <c r="G433" s="38">
        <v>2214.1000000000004</v>
      </c>
      <c r="H433" s="38">
        <v>2299.8000000000002</v>
      </c>
      <c r="I433" s="38">
        <v>2325.25</v>
      </c>
      <c r="J433" s="38">
        <v>2342.65</v>
      </c>
      <c r="K433" s="31">
        <v>2307.85</v>
      </c>
      <c r="L433" s="31">
        <v>2265</v>
      </c>
      <c r="M433" s="31">
        <v>10.30599</v>
      </c>
      <c r="N433" s="1"/>
      <c r="O433" s="1"/>
    </row>
    <row r="434" spans="1:15" ht="12.75" customHeight="1">
      <c r="A434" s="33">
        <v>424</v>
      </c>
      <c r="B434" s="58" t="s">
        <v>518</v>
      </c>
      <c r="C434" s="31">
        <v>593.15</v>
      </c>
      <c r="D434" s="38">
        <v>591.76666666666677</v>
      </c>
      <c r="E434" s="38">
        <v>585.28333333333353</v>
      </c>
      <c r="F434" s="38">
        <v>577.41666666666674</v>
      </c>
      <c r="G434" s="38">
        <v>570.93333333333351</v>
      </c>
      <c r="H434" s="38">
        <v>599.63333333333355</v>
      </c>
      <c r="I434" s="38">
        <v>606.1166666666669</v>
      </c>
      <c r="J434" s="38">
        <v>613.98333333333358</v>
      </c>
      <c r="K434" s="31">
        <v>598.25</v>
      </c>
      <c r="L434" s="31">
        <v>583.9</v>
      </c>
      <c r="M434" s="31">
        <v>7.4909400000000002</v>
      </c>
      <c r="N434" s="1"/>
      <c r="O434" s="1"/>
    </row>
    <row r="435" spans="1:15" ht="12.75" customHeight="1">
      <c r="A435" s="33">
        <v>425</v>
      </c>
      <c r="B435" s="58" t="s">
        <v>520</v>
      </c>
      <c r="C435" s="31">
        <v>153.5</v>
      </c>
      <c r="D435" s="38">
        <v>152.4</v>
      </c>
      <c r="E435" s="38">
        <v>150.10000000000002</v>
      </c>
      <c r="F435" s="38">
        <v>146.70000000000002</v>
      </c>
      <c r="G435" s="38">
        <v>144.40000000000003</v>
      </c>
      <c r="H435" s="38">
        <v>155.80000000000001</v>
      </c>
      <c r="I435" s="38">
        <v>158.10000000000002</v>
      </c>
      <c r="J435" s="38">
        <v>161.5</v>
      </c>
      <c r="K435" s="31">
        <v>154.69999999999999</v>
      </c>
      <c r="L435" s="31">
        <v>149</v>
      </c>
      <c r="M435" s="31">
        <v>33.674779999999998</v>
      </c>
      <c r="N435" s="1"/>
      <c r="O435" s="1"/>
    </row>
    <row r="436" spans="1:15" ht="12.75" customHeight="1">
      <c r="A436" s="33">
        <v>426</v>
      </c>
      <c r="B436" s="58" t="s">
        <v>521</v>
      </c>
      <c r="C436" s="31">
        <v>436.15</v>
      </c>
      <c r="D436" s="38">
        <v>437.56666666666666</v>
      </c>
      <c r="E436" s="38">
        <v>432.13333333333333</v>
      </c>
      <c r="F436" s="38">
        <v>428.11666666666667</v>
      </c>
      <c r="G436" s="38">
        <v>422.68333333333334</v>
      </c>
      <c r="H436" s="38">
        <v>441.58333333333331</v>
      </c>
      <c r="I436" s="38">
        <v>447.01666666666659</v>
      </c>
      <c r="J436" s="38">
        <v>451.0333333333333</v>
      </c>
      <c r="K436" s="31">
        <v>443</v>
      </c>
      <c r="L436" s="31">
        <v>433.55</v>
      </c>
      <c r="M436" s="31">
        <v>1.8758900000000001</v>
      </c>
      <c r="N436" s="1"/>
      <c r="O436" s="1"/>
    </row>
    <row r="437" spans="1:15" ht="12.75" customHeight="1">
      <c r="A437" s="33">
        <v>427</v>
      </c>
      <c r="B437" s="58" t="s">
        <v>523</v>
      </c>
      <c r="C437" s="31">
        <v>2636.45</v>
      </c>
      <c r="D437" s="38">
        <v>2635.3166666666666</v>
      </c>
      <c r="E437" s="38">
        <v>2621.1833333333334</v>
      </c>
      <c r="F437" s="38">
        <v>2605.916666666667</v>
      </c>
      <c r="G437" s="38">
        <v>2591.7833333333338</v>
      </c>
      <c r="H437" s="38">
        <v>2650.583333333333</v>
      </c>
      <c r="I437" s="38">
        <v>2664.7166666666662</v>
      </c>
      <c r="J437" s="38">
        <v>2679.9833333333327</v>
      </c>
      <c r="K437" s="31">
        <v>2649.45</v>
      </c>
      <c r="L437" s="31">
        <v>2620.0500000000002</v>
      </c>
      <c r="M437" s="31">
        <v>0.50604000000000005</v>
      </c>
      <c r="N437" s="1"/>
      <c r="O437" s="1"/>
    </row>
    <row r="438" spans="1:15" ht="12.75" customHeight="1">
      <c r="A438" s="33">
        <v>428</v>
      </c>
      <c r="B438" s="58" t="s">
        <v>524</v>
      </c>
      <c r="C438" s="31">
        <v>1209.6500000000001</v>
      </c>
      <c r="D438" s="38">
        <v>1217.6166666666668</v>
      </c>
      <c r="E438" s="38">
        <v>1192.2333333333336</v>
      </c>
      <c r="F438" s="38">
        <v>1174.8166666666668</v>
      </c>
      <c r="G438" s="38">
        <v>1149.4333333333336</v>
      </c>
      <c r="H438" s="38">
        <v>1235.0333333333335</v>
      </c>
      <c r="I438" s="38">
        <v>1260.4166666666667</v>
      </c>
      <c r="J438" s="38">
        <v>1277.8333333333335</v>
      </c>
      <c r="K438" s="31">
        <v>1243</v>
      </c>
      <c r="L438" s="31">
        <v>1200.2</v>
      </c>
      <c r="M438" s="31">
        <v>0.70972999999999997</v>
      </c>
      <c r="N438" s="1"/>
      <c r="O438" s="1"/>
    </row>
    <row r="439" spans="1:15" ht="12.75" customHeight="1">
      <c r="A439" s="33">
        <v>429</v>
      </c>
      <c r="B439" s="58" t="s">
        <v>221</v>
      </c>
      <c r="C439" s="31">
        <v>1032.7</v>
      </c>
      <c r="D439" s="38">
        <v>1038.7833333333335</v>
      </c>
      <c r="E439" s="38">
        <v>1023.916666666667</v>
      </c>
      <c r="F439" s="38">
        <v>1015.1333333333334</v>
      </c>
      <c r="G439" s="38">
        <v>1000.2666666666669</v>
      </c>
      <c r="H439" s="38">
        <v>1047.5666666666671</v>
      </c>
      <c r="I439" s="38">
        <v>1062.4333333333334</v>
      </c>
      <c r="J439" s="38">
        <v>1071.2166666666672</v>
      </c>
      <c r="K439" s="31">
        <v>1053.6500000000001</v>
      </c>
      <c r="L439" s="31">
        <v>1030</v>
      </c>
      <c r="M439" s="31">
        <v>23.383559999999999</v>
      </c>
      <c r="N439" s="1"/>
      <c r="O439" s="1"/>
    </row>
    <row r="440" spans="1:15" ht="12.75" customHeight="1">
      <c r="A440" s="33">
        <v>430</v>
      </c>
      <c r="B440" s="58" t="s">
        <v>525</v>
      </c>
      <c r="C440" s="31">
        <v>283.2</v>
      </c>
      <c r="D440" s="38">
        <v>283.68333333333334</v>
      </c>
      <c r="E440" s="38">
        <v>281.7166666666667</v>
      </c>
      <c r="F440" s="38">
        <v>280.23333333333335</v>
      </c>
      <c r="G440" s="38">
        <v>278.26666666666671</v>
      </c>
      <c r="H440" s="38">
        <v>285.16666666666669</v>
      </c>
      <c r="I440" s="38">
        <v>287.13333333333327</v>
      </c>
      <c r="J440" s="38">
        <v>288.61666666666667</v>
      </c>
      <c r="K440" s="31">
        <v>285.64999999999998</v>
      </c>
      <c r="L440" s="31">
        <v>282.2</v>
      </c>
      <c r="M440" s="31">
        <v>3.5025300000000001</v>
      </c>
      <c r="N440" s="1"/>
      <c r="O440" s="1"/>
    </row>
    <row r="441" spans="1:15" ht="12.75" customHeight="1">
      <c r="A441" s="33">
        <v>431</v>
      </c>
      <c r="B441" s="58" t="s">
        <v>222</v>
      </c>
      <c r="C441" s="31">
        <v>440.05</v>
      </c>
      <c r="D441" s="38">
        <v>440.48333333333335</v>
      </c>
      <c r="E441" s="38">
        <v>436.01666666666671</v>
      </c>
      <c r="F441" s="38">
        <v>431.98333333333335</v>
      </c>
      <c r="G441" s="38">
        <v>427.51666666666671</v>
      </c>
      <c r="H441" s="38">
        <v>444.51666666666671</v>
      </c>
      <c r="I441" s="38">
        <v>448.98333333333341</v>
      </c>
      <c r="J441" s="38">
        <v>453.01666666666671</v>
      </c>
      <c r="K441" s="31">
        <v>444.95</v>
      </c>
      <c r="L441" s="31">
        <v>436.45</v>
      </c>
      <c r="M441" s="31">
        <v>5.2362000000000002</v>
      </c>
      <c r="N441" s="1"/>
      <c r="O441" s="1"/>
    </row>
    <row r="442" spans="1:15" ht="12.75" customHeight="1">
      <c r="A442" s="33">
        <v>432</v>
      </c>
      <c r="B442" s="58" t="s">
        <v>526</v>
      </c>
      <c r="C442" s="31">
        <v>419.25</v>
      </c>
      <c r="D442" s="38">
        <v>418.13333333333338</v>
      </c>
      <c r="E442" s="38">
        <v>413.46666666666675</v>
      </c>
      <c r="F442" s="38">
        <v>407.68333333333339</v>
      </c>
      <c r="G442" s="38">
        <v>403.01666666666677</v>
      </c>
      <c r="H442" s="38">
        <v>423.91666666666674</v>
      </c>
      <c r="I442" s="38">
        <v>428.58333333333337</v>
      </c>
      <c r="J442" s="38">
        <v>434.36666666666673</v>
      </c>
      <c r="K442" s="31">
        <v>422.8</v>
      </c>
      <c r="L442" s="31">
        <v>412.35</v>
      </c>
      <c r="M442" s="31">
        <v>4.9283099999999997</v>
      </c>
      <c r="N442" s="1"/>
      <c r="O442" s="1"/>
    </row>
    <row r="443" spans="1:15" ht="12.75" customHeight="1">
      <c r="A443" s="33">
        <v>433</v>
      </c>
      <c r="B443" s="58" t="s">
        <v>527</v>
      </c>
      <c r="C443" s="31">
        <v>3171.4</v>
      </c>
      <c r="D443" s="38">
        <v>3185.0666666666671</v>
      </c>
      <c r="E443" s="38">
        <v>3140.1833333333343</v>
      </c>
      <c r="F443" s="38">
        <v>3108.9666666666672</v>
      </c>
      <c r="G443" s="38">
        <v>3064.0833333333344</v>
      </c>
      <c r="H443" s="38">
        <v>3216.2833333333342</v>
      </c>
      <c r="I443" s="38">
        <v>3261.1666666666665</v>
      </c>
      <c r="J443" s="38">
        <v>3292.3833333333341</v>
      </c>
      <c r="K443" s="31">
        <v>3229.95</v>
      </c>
      <c r="L443" s="31">
        <v>3153.85</v>
      </c>
      <c r="M443" s="31">
        <v>0.62731999999999999</v>
      </c>
      <c r="N443" s="1"/>
      <c r="O443" s="1"/>
    </row>
    <row r="444" spans="1:15" ht="12.75" customHeight="1">
      <c r="A444" s="33">
        <v>434</v>
      </c>
      <c r="B444" s="58" t="s">
        <v>528</v>
      </c>
      <c r="C444" s="31">
        <v>480.75</v>
      </c>
      <c r="D444" s="38">
        <v>482.75</v>
      </c>
      <c r="E444" s="38">
        <v>477</v>
      </c>
      <c r="F444" s="38">
        <v>473.25</v>
      </c>
      <c r="G444" s="38">
        <v>467.5</v>
      </c>
      <c r="H444" s="38">
        <v>486.5</v>
      </c>
      <c r="I444" s="38">
        <v>492.25</v>
      </c>
      <c r="J444" s="38">
        <v>496</v>
      </c>
      <c r="K444" s="31">
        <v>488.5</v>
      </c>
      <c r="L444" s="31">
        <v>479</v>
      </c>
      <c r="M444" s="31">
        <v>3.2527900000000001</v>
      </c>
      <c r="N444" s="1"/>
      <c r="O444" s="1"/>
    </row>
    <row r="445" spans="1:15" ht="12.75" customHeight="1">
      <c r="A445" s="33">
        <v>435</v>
      </c>
      <c r="B445" s="58" t="s">
        <v>529</v>
      </c>
      <c r="C445" s="31">
        <v>16.8</v>
      </c>
      <c r="D445" s="38">
        <v>16.45</v>
      </c>
      <c r="E445" s="38">
        <v>16.099999999999998</v>
      </c>
      <c r="F445" s="38">
        <v>15.399999999999999</v>
      </c>
      <c r="G445" s="38">
        <v>15.049999999999997</v>
      </c>
      <c r="H445" s="38">
        <v>17.149999999999999</v>
      </c>
      <c r="I445" s="38">
        <v>17.5</v>
      </c>
      <c r="J445" s="38">
        <v>18.2</v>
      </c>
      <c r="K445" s="31">
        <v>16.8</v>
      </c>
      <c r="L445" s="31">
        <v>15.75</v>
      </c>
      <c r="M445" s="31">
        <v>3899.2092600000001</v>
      </c>
      <c r="N445" s="1"/>
      <c r="O445" s="1"/>
    </row>
    <row r="446" spans="1:15" ht="12.75" customHeight="1">
      <c r="A446" s="33">
        <v>436</v>
      </c>
      <c r="B446" s="58" t="s">
        <v>530</v>
      </c>
      <c r="C446" s="31">
        <v>261.75</v>
      </c>
      <c r="D446" s="38">
        <v>262.35000000000002</v>
      </c>
      <c r="E446" s="38">
        <v>259.75000000000006</v>
      </c>
      <c r="F446" s="38">
        <v>257.75000000000006</v>
      </c>
      <c r="G446" s="38">
        <v>255.15000000000009</v>
      </c>
      <c r="H446" s="38">
        <v>264.35000000000002</v>
      </c>
      <c r="I446" s="38">
        <v>266.94999999999993</v>
      </c>
      <c r="J446" s="38">
        <v>268.95</v>
      </c>
      <c r="K446" s="31">
        <v>264.95</v>
      </c>
      <c r="L446" s="31">
        <v>260.35000000000002</v>
      </c>
      <c r="M446" s="31">
        <v>2.2691400000000002</v>
      </c>
      <c r="N446" s="1"/>
      <c r="O446" s="1"/>
    </row>
    <row r="447" spans="1:15" ht="12.75" customHeight="1">
      <c r="A447" s="33">
        <v>437</v>
      </c>
      <c r="B447" s="58" t="s">
        <v>519</v>
      </c>
      <c r="C447" s="31">
        <v>291</v>
      </c>
      <c r="D447" s="38">
        <v>291.08333333333331</v>
      </c>
      <c r="E447" s="38">
        <v>287.36666666666662</v>
      </c>
      <c r="F447" s="38">
        <v>283.73333333333329</v>
      </c>
      <c r="G447" s="38">
        <v>280.01666666666659</v>
      </c>
      <c r="H447" s="38">
        <v>294.71666666666664</v>
      </c>
      <c r="I447" s="38">
        <v>298.43333333333334</v>
      </c>
      <c r="J447" s="38">
        <v>302.06666666666666</v>
      </c>
      <c r="K447" s="31">
        <v>294.8</v>
      </c>
      <c r="L447" s="31">
        <v>287.45</v>
      </c>
      <c r="M447" s="31">
        <v>6.2688100000000002</v>
      </c>
      <c r="N447" s="1"/>
      <c r="O447" s="1"/>
    </row>
    <row r="448" spans="1:15" ht="12.75" customHeight="1">
      <c r="A448" s="33">
        <v>438</v>
      </c>
      <c r="B448" s="58" t="s">
        <v>223</v>
      </c>
      <c r="C448" s="31">
        <v>759.6</v>
      </c>
      <c r="D448" s="38">
        <v>760.5333333333333</v>
      </c>
      <c r="E448" s="38">
        <v>752.96666666666658</v>
      </c>
      <c r="F448" s="38">
        <v>746.33333333333326</v>
      </c>
      <c r="G448" s="38">
        <v>738.76666666666654</v>
      </c>
      <c r="H448" s="38">
        <v>767.16666666666663</v>
      </c>
      <c r="I448" s="38">
        <v>774.73333333333323</v>
      </c>
      <c r="J448" s="38">
        <v>781.36666666666667</v>
      </c>
      <c r="K448" s="31">
        <v>768.1</v>
      </c>
      <c r="L448" s="31">
        <v>753.9</v>
      </c>
      <c r="M448" s="31">
        <v>3.1628599999999998</v>
      </c>
      <c r="N448" s="1"/>
      <c r="O448" s="1"/>
    </row>
    <row r="449" spans="1:15" ht="12.75" customHeight="1">
      <c r="A449" s="33">
        <v>439</v>
      </c>
      <c r="B449" s="58" t="s">
        <v>535</v>
      </c>
      <c r="C449" s="31">
        <v>1019.05</v>
      </c>
      <c r="D449" s="38">
        <v>1018.5</v>
      </c>
      <c r="E449" s="38">
        <v>1001.5999999999999</v>
      </c>
      <c r="F449" s="38">
        <v>984.14999999999986</v>
      </c>
      <c r="G449" s="38">
        <v>967.24999999999977</v>
      </c>
      <c r="H449" s="38">
        <v>1035.95</v>
      </c>
      <c r="I449" s="38">
        <v>1052.8500000000001</v>
      </c>
      <c r="J449" s="38">
        <v>1070.3000000000002</v>
      </c>
      <c r="K449" s="31">
        <v>1035.4000000000001</v>
      </c>
      <c r="L449" s="31">
        <v>1001.05</v>
      </c>
      <c r="M449" s="31">
        <v>5.4048100000000003</v>
      </c>
      <c r="N449" s="1"/>
      <c r="O449" s="1"/>
    </row>
    <row r="450" spans="1:15" ht="12.75" customHeight="1">
      <c r="A450" s="33">
        <v>440</v>
      </c>
      <c r="B450" s="58" t="s">
        <v>224</v>
      </c>
      <c r="C450" s="31">
        <v>1008.05</v>
      </c>
      <c r="D450" s="38">
        <v>1008.5166666666668</v>
      </c>
      <c r="E450" s="38">
        <v>1000.5333333333335</v>
      </c>
      <c r="F450" s="38">
        <v>993.01666666666677</v>
      </c>
      <c r="G450" s="38">
        <v>985.03333333333353</v>
      </c>
      <c r="H450" s="38">
        <v>1016.0333333333335</v>
      </c>
      <c r="I450" s="38">
        <v>1024.0166666666669</v>
      </c>
      <c r="J450" s="38">
        <v>1031.5333333333335</v>
      </c>
      <c r="K450" s="31">
        <v>1016.5</v>
      </c>
      <c r="L450" s="31">
        <v>1001</v>
      </c>
      <c r="M450" s="31">
        <v>8.1703200000000002</v>
      </c>
      <c r="N450" s="1"/>
      <c r="O450" s="1"/>
    </row>
    <row r="451" spans="1:15" ht="12.75" customHeight="1">
      <c r="A451" s="33">
        <v>441</v>
      </c>
      <c r="B451" s="58" t="s">
        <v>225</v>
      </c>
      <c r="C451" s="31">
        <v>1590.2</v>
      </c>
      <c r="D451" s="38">
        <v>1595.05</v>
      </c>
      <c r="E451" s="38">
        <v>1576.3999999999999</v>
      </c>
      <c r="F451" s="38">
        <v>1562.6</v>
      </c>
      <c r="G451" s="38">
        <v>1543.9499999999998</v>
      </c>
      <c r="H451" s="38">
        <v>1608.85</v>
      </c>
      <c r="I451" s="38">
        <v>1627.5</v>
      </c>
      <c r="J451" s="38">
        <v>1641.3</v>
      </c>
      <c r="K451" s="31">
        <v>1613.7</v>
      </c>
      <c r="L451" s="31">
        <v>1581.25</v>
      </c>
      <c r="M451" s="31">
        <v>4.6482799999999997</v>
      </c>
      <c r="N451" s="1"/>
      <c r="O451" s="1"/>
    </row>
    <row r="452" spans="1:15" ht="12.75" customHeight="1">
      <c r="A452" s="33">
        <v>442</v>
      </c>
      <c r="B452" s="58" t="s">
        <v>226</v>
      </c>
      <c r="C452" s="31">
        <v>858.85</v>
      </c>
      <c r="D452" s="38">
        <v>860.75</v>
      </c>
      <c r="E452" s="38">
        <v>854.55</v>
      </c>
      <c r="F452" s="38">
        <v>850.25</v>
      </c>
      <c r="G452" s="38">
        <v>844.05</v>
      </c>
      <c r="H452" s="38">
        <v>865.05</v>
      </c>
      <c r="I452" s="38">
        <v>871.25</v>
      </c>
      <c r="J452" s="38">
        <v>875.55</v>
      </c>
      <c r="K452" s="31">
        <v>866.95</v>
      </c>
      <c r="L452" s="31">
        <v>856.45</v>
      </c>
      <c r="M452" s="31">
        <v>12.26135</v>
      </c>
      <c r="N452" s="1"/>
      <c r="O452" s="1"/>
    </row>
    <row r="453" spans="1:15" ht="12.75" customHeight="1">
      <c r="A453" s="33">
        <v>443</v>
      </c>
      <c r="B453" s="58" t="s">
        <v>299</v>
      </c>
      <c r="C453" s="31">
        <v>7546.3</v>
      </c>
      <c r="D453" s="38">
        <v>7568.2666666666664</v>
      </c>
      <c r="E453" s="38">
        <v>7498.9833333333327</v>
      </c>
      <c r="F453" s="38">
        <v>7451.6666666666661</v>
      </c>
      <c r="G453" s="38">
        <v>7382.3833333333323</v>
      </c>
      <c r="H453" s="38">
        <v>7615.583333333333</v>
      </c>
      <c r="I453" s="38">
        <v>7684.8666666666659</v>
      </c>
      <c r="J453" s="38">
        <v>7732.1833333333334</v>
      </c>
      <c r="K453" s="31">
        <v>7637.55</v>
      </c>
      <c r="L453" s="31">
        <v>7520.95</v>
      </c>
      <c r="M453" s="31">
        <v>1.0654600000000001</v>
      </c>
      <c r="N453" s="1"/>
      <c r="O453" s="1"/>
    </row>
    <row r="454" spans="1:15" ht="12.75" customHeight="1">
      <c r="A454" s="33">
        <v>444</v>
      </c>
      <c r="B454" s="58" t="s">
        <v>536</v>
      </c>
      <c r="C454" s="31">
        <v>2342.1999999999998</v>
      </c>
      <c r="D454" s="38">
        <v>2347.1</v>
      </c>
      <c r="E454" s="38">
        <v>2326.1999999999998</v>
      </c>
      <c r="F454" s="38">
        <v>2310.1999999999998</v>
      </c>
      <c r="G454" s="38">
        <v>2289.2999999999997</v>
      </c>
      <c r="H454" s="38">
        <v>2363.1</v>
      </c>
      <c r="I454" s="38">
        <v>2384.0000000000005</v>
      </c>
      <c r="J454" s="38">
        <v>2400</v>
      </c>
      <c r="K454" s="31">
        <v>2368</v>
      </c>
      <c r="L454" s="31">
        <v>2331.1</v>
      </c>
      <c r="M454" s="31">
        <v>0.36359000000000002</v>
      </c>
      <c r="N454" s="1"/>
      <c r="O454" s="1"/>
    </row>
    <row r="455" spans="1:15" ht="12.75" customHeight="1">
      <c r="A455" s="33">
        <v>445</v>
      </c>
      <c r="B455" s="58" t="s">
        <v>227</v>
      </c>
      <c r="C455" s="31">
        <v>590.79999999999995</v>
      </c>
      <c r="D455" s="38">
        <v>594.36666666666667</v>
      </c>
      <c r="E455" s="38">
        <v>586.43333333333339</v>
      </c>
      <c r="F455" s="38">
        <v>582.06666666666672</v>
      </c>
      <c r="G455" s="38">
        <v>574.13333333333344</v>
      </c>
      <c r="H455" s="38">
        <v>598.73333333333335</v>
      </c>
      <c r="I455" s="38">
        <v>606.66666666666652</v>
      </c>
      <c r="J455" s="38">
        <v>611.0333333333333</v>
      </c>
      <c r="K455" s="31">
        <v>602.29999999999995</v>
      </c>
      <c r="L455" s="31">
        <v>590</v>
      </c>
      <c r="M455" s="31">
        <v>111.31048</v>
      </c>
      <c r="N455" s="1"/>
      <c r="O455" s="1"/>
    </row>
    <row r="456" spans="1:15" ht="12.75" customHeight="1">
      <c r="A456" s="33">
        <v>446</v>
      </c>
      <c r="B456" s="58" t="s">
        <v>537</v>
      </c>
      <c r="C456" s="31">
        <v>307.5</v>
      </c>
      <c r="D456" s="38">
        <v>310.01666666666665</v>
      </c>
      <c r="E456" s="38">
        <v>303.63333333333333</v>
      </c>
      <c r="F456" s="38">
        <v>299.76666666666665</v>
      </c>
      <c r="G456" s="38">
        <v>293.38333333333333</v>
      </c>
      <c r="H456" s="38">
        <v>313.88333333333333</v>
      </c>
      <c r="I456" s="38">
        <v>320.26666666666665</v>
      </c>
      <c r="J456" s="38">
        <v>324.13333333333333</v>
      </c>
      <c r="K456" s="31">
        <v>316.39999999999998</v>
      </c>
      <c r="L456" s="31">
        <v>306.14999999999998</v>
      </c>
      <c r="M456" s="31">
        <v>17.975349999999999</v>
      </c>
      <c r="N456" s="1"/>
      <c r="O456" s="1"/>
    </row>
    <row r="457" spans="1:15" ht="12.75" customHeight="1">
      <c r="A457" s="33">
        <v>447</v>
      </c>
      <c r="B457" s="58" t="s">
        <v>228</v>
      </c>
      <c r="C457" s="31">
        <v>221.9</v>
      </c>
      <c r="D457" s="38">
        <v>222.56666666666669</v>
      </c>
      <c r="E457" s="38">
        <v>220.93333333333339</v>
      </c>
      <c r="F457" s="38">
        <v>219.9666666666667</v>
      </c>
      <c r="G457" s="38">
        <v>218.3333333333334</v>
      </c>
      <c r="H457" s="38">
        <v>223.53333333333339</v>
      </c>
      <c r="I457" s="38">
        <v>225.16666666666666</v>
      </c>
      <c r="J457" s="38">
        <v>226.13333333333338</v>
      </c>
      <c r="K457" s="31">
        <v>224.2</v>
      </c>
      <c r="L457" s="31">
        <v>221.6</v>
      </c>
      <c r="M457" s="31">
        <v>57.929560000000002</v>
      </c>
      <c r="N457" s="1"/>
      <c r="O457" s="1"/>
    </row>
    <row r="458" spans="1:15" ht="12.75" customHeight="1">
      <c r="A458" s="33">
        <v>448</v>
      </c>
      <c r="B458" s="58" t="s">
        <v>229</v>
      </c>
      <c r="C458" s="31">
        <v>113.1</v>
      </c>
      <c r="D458" s="38">
        <v>113.13333333333333</v>
      </c>
      <c r="E458" s="38">
        <v>112.01666666666665</v>
      </c>
      <c r="F458" s="38">
        <v>110.93333333333332</v>
      </c>
      <c r="G458" s="38">
        <v>109.81666666666665</v>
      </c>
      <c r="H458" s="38">
        <v>114.21666666666665</v>
      </c>
      <c r="I458" s="38">
        <v>115.33333333333333</v>
      </c>
      <c r="J458" s="38">
        <v>116.41666666666666</v>
      </c>
      <c r="K458" s="31">
        <v>114.25</v>
      </c>
      <c r="L458" s="31">
        <v>112.05</v>
      </c>
      <c r="M458" s="31">
        <v>309.79255999999998</v>
      </c>
      <c r="N458" s="1"/>
      <c r="O458" s="1"/>
    </row>
    <row r="459" spans="1:15" ht="12.75" customHeight="1">
      <c r="A459" s="33">
        <v>449</v>
      </c>
      <c r="B459" s="58" t="s">
        <v>543</v>
      </c>
      <c r="C459" s="31">
        <v>733</v>
      </c>
      <c r="D459" s="38">
        <v>728.66666666666663</v>
      </c>
      <c r="E459" s="38">
        <v>722.33333333333326</v>
      </c>
      <c r="F459" s="38">
        <v>711.66666666666663</v>
      </c>
      <c r="G459" s="38">
        <v>705.33333333333326</v>
      </c>
      <c r="H459" s="38">
        <v>739.33333333333326</v>
      </c>
      <c r="I459" s="38">
        <v>745.66666666666652</v>
      </c>
      <c r="J459" s="38">
        <v>756.33333333333326</v>
      </c>
      <c r="K459" s="31">
        <v>735</v>
      </c>
      <c r="L459" s="31">
        <v>718</v>
      </c>
      <c r="M459" s="31">
        <v>0.70809</v>
      </c>
      <c r="N459" s="1"/>
      <c r="O459" s="1"/>
    </row>
    <row r="460" spans="1:15" ht="12.75" customHeight="1">
      <c r="A460" s="33">
        <v>450</v>
      </c>
      <c r="B460" s="58" t="s">
        <v>531</v>
      </c>
      <c r="C460" s="31">
        <v>1578.25</v>
      </c>
      <c r="D460" s="38">
        <v>1578.4833333333336</v>
      </c>
      <c r="E460" s="38">
        <v>1560.9166666666672</v>
      </c>
      <c r="F460" s="38">
        <v>1543.5833333333337</v>
      </c>
      <c r="G460" s="38">
        <v>1526.0166666666673</v>
      </c>
      <c r="H460" s="38">
        <v>1595.8166666666671</v>
      </c>
      <c r="I460" s="38">
        <v>1613.3833333333337</v>
      </c>
      <c r="J460" s="38">
        <v>1630.7166666666669</v>
      </c>
      <c r="K460" s="31">
        <v>1596.05</v>
      </c>
      <c r="L460" s="31">
        <v>1561.15</v>
      </c>
      <c r="M460" s="31">
        <v>0.21138000000000001</v>
      </c>
      <c r="N460" s="1"/>
      <c r="O460" s="1"/>
    </row>
    <row r="461" spans="1:15" ht="12.75" customHeight="1">
      <c r="A461" s="33">
        <v>451</v>
      </c>
      <c r="B461" s="58" t="s">
        <v>532</v>
      </c>
      <c r="C461" s="31">
        <v>415.8</v>
      </c>
      <c r="D461" s="38">
        <v>416.09999999999997</v>
      </c>
      <c r="E461" s="38">
        <v>414.69999999999993</v>
      </c>
      <c r="F461" s="38">
        <v>413.59999999999997</v>
      </c>
      <c r="G461" s="38">
        <v>412.19999999999993</v>
      </c>
      <c r="H461" s="38">
        <v>417.19999999999993</v>
      </c>
      <c r="I461" s="38">
        <v>418.59999999999991</v>
      </c>
      <c r="J461" s="38">
        <v>419.69999999999993</v>
      </c>
      <c r="K461" s="31">
        <v>417.5</v>
      </c>
      <c r="L461" s="31">
        <v>415</v>
      </c>
      <c r="M461" s="31">
        <v>0.59689000000000003</v>
      </c>
      <c r="N461" s="1"/>
      <c r="O461" s="1"/>
    </row>
    <row r="462" spans="1:15" ht="12.75" customHeight="1">
      <c r="A462" s="33">
        <v>452</v>
      </c>
      <c r="B462" s="58" t="s">
        <v>230</v>
      </c>
      <c r="C462" s="31">
        <v>3272.3</v>
      </c>
      <c r="D462" s="38">
        <v>3286.6166666666668</v>
      </c>
      <c r="E462" s="38">
        <v>3254.4333333333334</v>
      </c>
      <c r="F462" s="38">
        <v>3236.5666666666666</v>
      </c>
      <c r="G462" s="38">
        <v>3204.3833333333332</v>
      </c>
      <c r="H462" s="38">
        <v>3304.4833333333336</v>
      </c>
      <c r="I462" s="38">
        <v>3336.666666666667</v>
      </c>
      <c r="J462" s="38">
        <v>3354.5333333333338</v>
      </c>
      <c r="K462" s="31">
        <v>3318.8</v>
      </c>
      <c r="L462" s="31">
        <v>3268.75</v>
      </c>
      <c r="M462" s="31">
        <v>16.872640000000001</v>
      </c>
      <c r="N462" s="1"/>
      <c r="O462" s="1"/>
    </row>
    <row r="463" spans="1:15" ht="12.75" customHeight="1">
      <c r="A463" s="33">
        <v>453</v>
      </c>
      <c r="B463" s="58" t="s">
        <v>538</v>
      </c>
      <c r="C463" s="31">
        <v>2459.6999999999998</v>
      </c>
      <c r="D463" s="38">
        <v>2482.1333333333332</v>
      </c>
      <c r="E463" s="38">
        <v>2425.5666666666666</v>
      </c>
      <c r="F463" s="38">
        <v>2391.4333333333334</v>
      </c>
      <c r="G463" s="38">
        <v>2334.8666666666668</v>
      </c>
      <c r="H463" s="38">
        <v>2516.2666666666664</v>
      </c>
      <c r="I463" s="38">
        <v>2572.833333333333</v>
      </c>
      <c r="J463" s="38">
        <v>2606.9666666666662</v>
      </c>
      <c r="K463" s="31">
        <v>2538.6999999999998</v>
      </c>
      <c r="L463" s="31">
        <v>2448</v>
      </c>
      <c r="M463" s="31">
        <v>0.18193999999999999</v>
      </c>
      <c r="N463" s="1"/>
      <c r="O463" s="1"/>
    </row>
    <row r="464" spans="1:15" ht="12.75" customHeight="1">
      <c r="A464" s="33">
        <v>454</v>
      </c>
      <c r="B464" s="58" t="s">
        <v>231</v>
      </c>
      <c r="C464" s="31">
        <v>1121.45</v>
      </c>
      <c r="D464" s="38">
        <v>1124.4833333333333</v>
      </c>
      <c r="E464" s="38">
        <v>1112.0666666666666</v>
      </c>
      <c r="F464" s="38">
        <v>1102.6833333333332</v>
      </c>
      <c r="G464" s="38">
        <v>1090.2666666666664</v>
      </c>
      <c r="H464" s="38">
        <v>1133.8666666666668</v>
      </c>
      <c r="I464" s="38">
        <v>1146.2833333333333</v>
      </c>
      <c r="J464" s="38">
        <v>1155.666666666667</v>
      </c>
      <c r="K464" s="31">
        <v>1136.9000000000001</v>
      </c>
      <c r="L464" s="31">
        <v>1115.0999999999999</v>
      </c>
      <c r="M464" s="31">
        <v>18.996559999999999</v>
      </c>
      <c r="N464" s="1"/>
      <c r="O464" s="1"/>
    </row>
    <row r="465" spans="1:15" ht="12.75" customHeight="1">
      <c r="A465" s="33">
        <v>455</v>
      </c>
      <c r="B465" s="58" t="s">
        <v>539</v>
      </c>
      <c r="C465" s="31">
        <v>719.05</v>
      </c>
      <c r="D465" s="38">
        <v>723.01666666666677</v>
      </c>
      <c r="E465" s="38">
        <v>711.03333333333353</v>
      </c>
      <c r="F465" s="38">
        <v>703.01666666666677</v>
      </c>
      <c r="G465" s="38">
        <v>691.03333333333353</v>
      </c>
      <c r="H465" s="38">
        <v>731.03333333333353</v>
      </c>
      <c r="I465" s="38">
        <v>743.01666666666688</v>
      </c>
      <c r="J465" s="38">
        <v>751.03333333333353</v>
      </c>
      <c r="K465" s="31">
        <v>735</v>
      </c>
      <c r="L465" s="31">
        <v>715</v>
      </c>
      <c r="M465" s="31">
        <v>2.6771799999999999</v>
      </c>
      <c r="N465" s="1"/>
      <c r="O465" s="1"/>
    </row>
    <row r="466" spans="1:15" ht="12.75" customHeight="1">
      <c r="A466" s="33">
        <v>456</v>
      </c>
      <c r="B466" s="58" t="s">
        <v>541</v>
      </c>
      <c r="C466" s="31">
        <v>2267.35</v>
      </c>
      <c r="D466" s="38">
        <v>2275.0333333333333</v>
      </c>
      <c r="E466" s="38">
        <v>2244.1666666666665</v>
      </c>
      <c r="F466" s="38">
        <v>2220.9833333333331</v>
      </c>
      <c r="G466" s="38">
        <v>2190.1166666666663</v>
      </c>
      <c r="H466" s="38">
        <v>2298.2166666666667</v>
      </c>
      <c r="I466" s="38">
        <v>2329.0833333333335</v>
      </c>
      <c r="J466" s="38">
        <v>2352.2666666666669</v>
      </c>
      <c r="K466" s="31">
        <v>2305.9</v>
      </c>
      <c r="L466" s="31">
        <v>2251.85</v>
      </c>
      <c r="M466" s="31">
        <v>0.28845999999999999</v>
      </c>
      <c r="N466" s="1"/>
      <c r="O466" s="1"/>
    </row>
    <row r="467" spans="1:15" ht="12.75" customHeight="1">
      <c r="A467" s="33">
        <v>457</v>
      </c>
      <c r="B467" s="58" t="s">
        <v>303</v>
      </c>
      <c r="C467" s="31">
        <v>3181.9</v>
      </c>
      <c r="D467" s="38">
        <v>3184.35</v>
      </c>
      <c r="E467" s="38">
        <v>3143.5499999999997</v>
      </c>
      <c r="F467" s="38">
        <v>3105.2</v>
      </c>
      <c r="G467" s="38">
        <v>3064.3999999999996</v>
      </c>
      <c r="H467" s="38">
        <v>3222.7</v>
      </c>
      <c r="I467" s="38">
        <v>3263.5</v>
      </c>
      <c r="J467" s="38">
        <v>3301.85</v>
      </c>
      <c r="K467" s="31">
        <v>3225.15</v>
      </c>
      <c r="L467" s="31">
        <v>3146</v>
      </c>
      <c r="M467" s="31">
        <v>3.8826499999999999</v>
      </c>
      <c r="N467" s="1"/>
      <c r="O467" s="1"/>
    </row>
    <row r="468" spans="1:15" ht="12.75" customHeight="1">
      <c r="A468" s="33">
        <v>458</v>
      </c>
      <c r="B468" s="58" t="s">
        <v>542</v>
      </c>
      <c r="C468" s="31">
        <v>3388.9</v>
      </c>
      <c r="D468" s="38">
        <v>3402.1333333333332</v>
      </c>
      <c r="E468" s="38">
        <v>3362.6666666666665</v>
      </c>
      <c r="F468" s="38">
        <v>3336.4333333333334</v>
      </c>
      <c r="G468" s="38">
        <v>3296.9666666666667</v>
      </c>
      <c r="H468" s="38">
        <v>3428.3666666666663</v>
      </c>
      <c r="I468" s="38">
        <v>3467.8333333333335</v>
      </c>
      <c r="J468" s="38">
        <v>3494.0666666666662</v>
      </c>
      <c r="K468" s="31">
        <v>3441.6</v>
      </c>
      <c r="L468" s="31">
        <v>3375.9</v>
      </c>
      <c r="M468" s="31">
        <v>0.43858999999999998</v>
      </c>
      <c r="N468" s="1"/>
      <c r="O468" s="1"/>
    </row>
    <row r="469" spans="1:15" ht="12.75" customHeight="1">
      <c r="A469" s="33">
        <v>459</v>
      </c>
      <c r="B469" s="58" t="s">
        <v>232</v>
      </c>
      <c r="C469" s="31">
        <v>3038.3</v>
      </c>
      <c r="D469" s="38">
        <v>3039.5333333333333</v>
      </c>
      <c r="E469" s="38">
        <v>3025.0666666666666</v>
      </c>
      <c r="F469" s="38">
        <v>3011.8333333333335</v>
      </c>
      <c r="G469" s="38">
        <v>2997.3666666666668</v>
      </c>
      <c r="H469" s="38">
        <v>3052.7666666666664</v>
      </c>
      <c r="I469" s="38">
        <v>3067.2333333333327</v>
      </c>
      <c r="J469" s="38">
        <v>3080.4666666666662</v>
      </c>
      <c r="K469" s="31">
        <v>3054</v>
      </c>
      <c r="L469" s="31">
        <v>3026.3</v>
      </c>
      <c r="M469" s="31">
        <v>4.2910000000000004</v>
      </c>
      <c r="N469" s="1"/>
      <c r="O469" s="1"/>
    </row>
    <row r="470" spans="1:15" ht="12.75" customHeight="1">
      <c r="A470" s="33">
        <v>460</v>
      </c>
      <c r="B470" s="58" t="s">
        <v>903</v>
      </c>
      <c r="C470" s="31">
        <v>437.05</v>
      </c>
      <c r="D470" s="38">
        <v>430.4666666666667</v>
      </c>
      <c r="E470" s="38">
        <v>408.93333333333339</v>
      </c>
      <c r="F470" s="38">
        <v>380.81666666666672</v>
      </c>
      <c r="G470" s="38">
        <v>359.28333333333342</v>
      </c>
      <c r="H470" s="38">
        <v>458.58333333333337</v>
      </c>
      <c r="I470" s="38">
        <v>480.11666666666667</v>
      </c>
      <c r="J470" s="38">
        <v>508.23333333333335</v>
      </c>
      <c r="K470" s="31">
        <v>452</v>
      </c>
      <c r="L470" s="31">
        <v>402.35</v>
      </c>
      <c r="M470" s="31">
        <v>5.7495799999999999</v>
      </c>
      <c r="N470" s="1"/>
      <c r="O470" s="1"/>
    </row>
    <row r="471" spans="1:15" ht="12.75" customHeight="1">
      <c r="A471" s="33">
        <v>461</v>
      </c>
      <c r="B471" s="58" t="s">
        <v>233</v>
      </c>
      <c r="C471" s="31">
        <v>1890.9</v>
      </c>
      <c r="D471" s="38">
        <v>1898.7</v>
      </c>
      <c r="E471" s="38">
        <v>1875.3500000000001</v>
      </c>
      <c r="F471" s="38">
        <v>1859.8000000000002</v>
      </c>
      <c r="G471" s="38">
        <v>1836.4500000000003</v>
      </c>
      <c r="H471" s="38">
        <v>1914.25</v>
      </c>
      <c r="I471" s="38">
        <v>1937.6</v>
      </c>
      <c r="J471" s="38">
        <v>1953.1499999999999</v>
      </c>
      <c r="K471" s="31">
        <v>1922.05</v>
      </c>
      <c r="L471" s="31">
        <v>1883.15</v>
      </c>
      <c r="M471" s="31">
        <v>2.2120899999999999</v>
      </c>
      <c r="N471" s="1"/>
      <c r="O471" s="1"/>
    </row>
    <row r="472" spans="1:15" ht="12.75" customHeight="1">
      <c r="A472" s="33">
        <v>462</v>
      </c>
      <c r="B472" s="58" t="s">
        <v>301</v>
      </c>
      <c r="C472" s="31">
        <v>606.15</v>
      </c>
      <c r="D472" s="38">
        <v>610.1</v>
      </c>
      <c r="E472" s="38">
        <v>600.30000000000007</v>
      </c>
      <c r="F472" s="38">
        <v>594.45000000000005</v>
      </c>
      <c r="G472" s="38">
        <v>584.65000000000009</v>
      </c>
      <c r="H472" s="38">
        <v>615.95000000000005</v>
      </c>
      <c r="I472" s="38">
        <v>625.75</v>
      </c>
      <c r="J472" s="38">
        <v>631.6</v>
      </c>
      <c r="K472" s="31">
        <v>619.9</v>
      </c>
      <c r="L472" s="31">
        <v>604.25</v>
      </c>
      <c r="M472" s="31">
        <v>3.5116700000000001</v>
      </c>
      <c r="N472" s="1"/>
      <c r="O472" s="1"/>
    </row>
    <row r="473" spans="1:15" ht="12.75" customHeight="1">
      <c r="A473" s="33">
        <v>463</v>
      </c>
      <c r="B473" s="58" t="s">
        <v>234</v>
      </c>
      <c r="C473" s="31">
        <v>1751.55</v>
      </c>
      <c r="D473" s="38">
        <v>1759.1500000000003</v>
      </c>
      <c r="E473" s="38">
        <v>1738.3000000000006</v>
      </c>
      <c r="F473" s="38">
        <v>1725.0500000000004</v>
      </c>
      <c r="G473" s="38">
        <v>1704.2000000000007</v>
      </c>
      <c r="H473" s="38">
        <v>1772.4000000000005</v>
      </c>
      <c r="I473" s="38">
        <v>1793.2500000000005</v>
      </c>
      <c r="J473" s="38">
        <v>1806.5000000000005</v>
      </c>
      <c r="K473" s="31">
        <v>1780</v>
      </c>
      <c r="L473" s="31">
        <v>1745.9</v>
      </c>
      <c r="M473" s="31">
        <v>2.3841800000000002</v>
      </c>
      <c r="N473" s="1"/>
      <c r="O473" s="1"/>
    </row>
    <row r="474" spans="1:15" ht="12.75" customHeight="1">
      <c r="A474" s="33">
        <v>464</v>
      </c>
      <c r="B474" s="58" t="s">
        <v>302</v>
      </c>
      <c r="C474" s="31">
        <v>33.35</v>
      </c>
      <c r="D474" s="38">
        <v>33.383333333333333</v>
      </c>
      <c r="E474" s="38">
        <v>33.216666666666669</v>
      </c>
      <c r="F474" s="38">
        <v>33.083333333333336</v>
      </c>
      <c r="G474" s="38">
        <v>32.916666666666671</v>
      </c>
      <c r="H474" s="38">
        <v>33.516666666666666</v>
      </c>
      <c r="I474" s="38">
        <v>33.683333333333337</v>
      </c>
      <c r="J474" s="38">
        <v>33.816666666666663</v>
      </c>
      <c r="K474" s="31">
        <v>33.549999999999997</v>
      </c>
      <c r="L474" s="31">
        <v>33.25</v>
      </c>
      <c r="M474" s="31">
        <v>42.497729999999997</v>
      </c>
      <c r="N474" s="1"/>
      <c r="O474" s="1"/>
    </row>
    <row r="475" spans="1:15" ht="12.75" customHeight="1">
      <c r="A475" s="33">
        <v>465</v>
      </c>
      <c r="B475" s="58" t="s">
        <v>545</v>
      </c>
      <c r="C475" s="31">
        <v>400.2</v>
      </c>
      <c r="D475" s="38">
        <v>402.34999999999997</v>
      </c>
      <c r="E475" s="38">
        <v>395.89999999999992</v>
      </c>
      <c r="F475" s="38">
        <v>391.59999999999997</v>
      </c>
      <c r="G475" s="38">
        <v>385.14999999999992</v>
      </c>
      <c r="H475" s="38">
        <v>406.64999999999992</v>
      </c>
      <c r="I475" s="38">
        <v>413.09999999999997</v>
      </c>
      <c r="J475" s="38">
        <v>417.39999999999992</v>
      </c>
      <c r="K475" s="31">
        <v>408.8</v>
      </c>
      <c r="L475" s="31">
        <v>398.05</v>
      </c>
      <c r="M475" s="31">
        <v>3.4919500000000001</v>
      </c>
      <c r="N475" s="1"/>
      <c r="O475" s="1"/>
    </row>
    <row r="476" spans="1:15" ht="12.75" customHeight="1">
      <c r="A476" s="33">
        <v>466</v>
      </c>
      <c r="B476" s="58" t="s">
        <v>544</v>
      </c>
      <c r="C476" s="31">
        <v>280.5</v>
      </c>
      <c r="D476" s="38">
        <v>281.95</v>
      </c>
      <c r="E476" s="38">
        <v>278.54999999999995</v>
      </c>
      <c r="F476" s="38">
        <v>276.59999999999997</v>
      </c>
      <c r="G476" s="38">
        <v>273.19999999999993</v>
      </c>
      <c r="H476" s="38">
        <v>283.89999999999998</v>
      </c>
      <c r="I476" s="38">
        <v>287.29999999999995</v>
      </c>
      <c r="J476" s="38">
        <v>289.25</v>
      </c>
      <c r="K476" s="31">
        <v>285.35000000000002</v>
      </c>
      <c r="L476" s="31">
        <v>280</v>
      </c>
      <c r="M476" s="31">
        <v>2.4742700000000002</v>
      </c>
      <c r="N476" s="1"/>
      <c r="O476" s="1"/>
    </row>
    <row r="477" spans="1:15" ht="12.75" customHeight="1">
      <c r="A477" s="33">
        <v>467</v>
      </c>
      <c r="B477" s="58" t="s">
        <v>533</v>
      </c>
      <c r="C477" s="31">
        <v>749.35</v>
      </c>
      <c r="D477" s="38">
        <v>750.35</v>
      </c>
      <c r="E477" s="38">
        <v>742.75</v>
      </c>
      <c r="F477" s="38">
        <v>736.15</v>
      </c>
      <c r="G477" s="38">
        <v>728.55</v>
      </c>
      <c r="H477" s="38">
        <v>756.95</v>
      </c>
      <c r="I477" s="38">
        <v>764.55000000000018</v>
      </c>
      <c r="J477" s="38">
        <v>771.15000000000009</v>
      </c>
      <c r="K477" s="31">
        <v>757.95</v>
      </c>
      <c r="L477" s="31">
        <v>743.75</v>
      </c>
      <c r="M477" s="31">
        <v>0.61980000000000002</v>
      </c>
      <c r="N477" s="1"/>
      <c r="O477" s="1"/>
    </row>
    <row r="478" spans="1:15" ht="12.75" customHeight="1">
      <c r="A478" s="33">
        <v>468</v>
      </c>
      <c r="B478" s="58" t="s">
        <v>300</v>
      </c>
      <c r="C478" s="31">
        <v>71.099999999999994</v>
      </c>
      <c r="D478" s="38">
        <v>71.433333333333337</v>
      </c>
      <c r="E478" s="38">
        <v>70.366666666666674</v>
      </c>
      <c r="F478" s="38">
        <v>69.63333333333334</v>
      </c>
      <c r="G478" s="38">
        <v>68.566666666666677</v>
      </c>
      <c r="H478" s="38">
        <v>72.166666666666671</v>
      </c>
      <c r="I478" s="38">
        <v>73.233333333333334</v>
      </c>
      <c r="J478" s="38">
        <v>73.966666666666669</v>
      </c>
      <c r="K478" s="31">
        <v>72.5</v>
      </c>
      <c r="L478" s="31">
        <v>70.7</v>
      </c>
      <c r="M478" s="31">
        <v>19.890319999999999</v>
      </c>
      <c r="N478" s="1"/>
      <c r="O478" s="1"/>
    </row>
    <row r="479" spans="1:15" ht="12.75" customHeight="1">
      <c r="A479" s="33">
        <v>469</v>
      </c>
      <c r="B479" s="58" t="s">
        <v>534</v>
      </c>
      <c r="C479" s="31">
        <v>37.4</v>
      </c>
      <c r="D479" s="38">
        <v>37.4</v>
      </c>
      <c r="E479" s="38">
        <v>37.15</v>
      </c>
      <c r="F479" s="38">
        <v>36.9</v>
      </c>
      <c r="G479" s="38">
        <v>36.65</v>
      </c>
      <c r="H479" s="38">
        <v>37.65</v>
      </c>
      <c r="I479" s="38">
        <v>37.9</v>
      </c>
      <c r="J479" s="38">
        <v>38.15</v>
      </c>
      <c r="K479" s="31">
        <v>37.65</v>
      </c>
      <c r="L479" s="31">
        <v>37.15</v>
      </c>
      <c r="M479" s="31">
        <v>46.809669999999997</v>
      </c>
      <c r="N479" s="1"/>
      <c r="O479" s="1"/>
    </row>
    <row r="480" spans="1:15" ht="12.75" customHeight="1">
      <c r="A480" s="33">
        <v>470</v>
      </c>
      <c r="B480" s="58" t="s">
        <v>235</v>
      </c>
      <c r="C480" s="31">
        <v>1318.35</v>
      </c>
      <c r="D480" s="38">
        <v>1323.2833333333333</v>
      </c>
      <c r="E480" s="38">
        <v>1308.0666666666666</v>
      </c>
      <c r="F480" s="38">
        <v>1297.7833333333333</v>
      </c>
      <c r="G480" s="38">
        <v>1282.5666666666666</v>
      </c>
      <c r="H480" s="38">
        <v>1333.5666666666666</v>
      </c>
      <c r="I480" s="38">
        <v>1348.7833333333333</v>
      </c>
      <c r="J480" s="38">
        <v>1359.0666666666666</v>
      </c>
      <c r="K480" s="31">
        <v>1338.5</v>
      </c>
      <c r="L480" s="31">
        <v>1313</v>
      </c>
      <c r="M480" s="31">
        <v>6.5103999999999997</v>
      </c>
      <c r="N480" s="1"/>
      <c r="O480" s="1"/>
    </row>
    <row r="481" spans="1:15" ht="12.75" customHeight="1">
      <c r="A481" s="33">
        <v>471</v>
      </c>
      <c r="B481" s="58" t="s">
        <v>236</v>
      </c>
      <c r="C481" s="31">
        <v>1510.1</v>
      </c>
      <c r="D481" s="38">
        <v>1512.3333333333333</v>
      </c>
      <c r="E481" s="38">
        <v>1503.7666666666664</v>
      </c>
      <c r="F481" s="38">
        <v>1497.4333333333332</v>
      </c>
      <c r="G481" s="38">
        <v>1488.8666666666663</v>
      </c>
      <c r="H481" s="38">
        <v>1518.6666666666665</v>
      </c>
      <c r="I481" s="38">
        <v>1527.2333333333336</v>
      </c>
      <c r="J481" s="38">
        <v>1533.5666666666666</v>
      </c>
      <c r="K481" s="31">
        <v>1520.9</v>
      </c>
      <c r="L481" s="31">
        <v>1506</v>
      </c>
      <c r="M481" s="31">
        <v>1.3737900000000001</v>
      </c>
      <c r="N481" s="1"/>
      <c r="O481" s="1"/>
    </row>
    <row r="482" spans="1:15" ht="12.75" customHeight="1">
      <c r="A482" s="33">
        <v>472</v>
      </c>
      <c r="B482" s="58" t="s">
        <v>546</v>
      </c>
      <c r="C482" s="31">
        <v>28.1</v>
      </c>
      <c r="D482" s="38">
        <v>28.100000000000005</v>
      </c>
      <c r="E482" s="38">
        <v>27.400000000000009</v>
      </c>
      <c r="F482" s="38">
        <v>26.700000000000003</v>
      </c>
      <c r="G482" s="38">
        <v>26.000000000000007</v>
      </c>
      <c r="H482" s="38">
        <v>28.800000000000011</v>
      </c>
      <c r="I482" s="38">
        <v>29.500000000000007</v>
      </c>
      <c r="J482" s="38">
        <v>30.200000000000014</v>
      </c>
      <c r="K482" s="31">
        <v>28.8</v>
      </c>
      <c r="L482" s="31">
        <v>27.4</v>
      </c>
      <c r="M482" s="31">
        <v>243.69987</v>
      </c>
      <c r="N482" s="1"/>
      <c r="O482" s="1"/>
    </row>
    <row r="483" spans="1:15" ht="12.75" customHeight="1">
      <c r="A483" s="33">
        <v>473</v>
      </c>
      <c r="B483" s="31" t="s">
        <v>547</v>
      </c>
      <c r="C483" s="38">
        <v>418.65</v>
      </c>
      <c r="D483" s="38">
        <v>418.7833333333333</v>
      </c>
      <c r="E483" s="38">
        <v>414.16666666666663</v>
      </c>
      <c r="F483" s="38">
        <v>409.68333333333334</v>
      </c>
      <c r="G483" s="38">
        <v>405.06666666666666</v>
      </c>
      <c r="H483" s="38">
        <v>423.26666666666659</v>
      </c>
      <c r="I483" s="38">
        <v>427.88333333333327</v>
      </c>
      <c r="J483" s="31">
        <v>432.36666666666656</v>
      </c>
      <c r="K483" s="31">
        <v>423.4</v>
      </c>
      <c r="L483" s="31">
        <v>414.3</v>
      </c>
      <c r="M483" s="58">
        <v>1.26088</v>
      </c>
      <c r="N483" s="1"/>
      <c r="O483" s="1"/>
    </row>
    <row r="484" spans="1:15" ht="12.75" customHeight="1">
      <c r="A484" s="33">
        <v>474</v>
      </c>
      <c r="B484" s="31" t="s">
        <v>237</v>
      </c>
      <c r="C484" s="38">
        <v>8463.7999999999993</v>
      </c>
      <c r="D484" s="38">
        <v>8442.0333333333328</v>
      </c>
      <c r="E484" s="38">
        <v>8385.0666666666657</v>
      </c>
      <c r="F484" s="38">
        <v>8306.3333333333321</v>
      </c>
      <c r="G484" s="38">
        <v>8249.366666666665</v>
      </c>
      <c r="H484" s="38">
        <v>8520.7666666666664</v>
      </c>
      <c r="I484" s="38">
        <v>8577.7333333333336</v>
      </c>
      <c r="J484" s="31">
        <v>8656.4666666666672</v>
      </c>
      <c r="K484" s="31">
        <v>8499</v>
      </c>
      <c r="L484" s="31">
        <v>8363.2999999999993</v>
      </c>
      <c r="M484" s="58">
        <v>3.7370299999999999</v>
      </c>
      <c r="N484" s="1"/>
      <c r="O484" s="1"/>
    </row>
    <row r="485" spans="1:15" ht="12.75" customHeight="1">
      <c r="A485" s="33">
        <v>475</v>
      </c>
      <c r="B485" s="31" t="s">
        <v>304</v>
      </c>
      <c r="C485" s="31">
        <v>74.900000000000006</v>
      </c>
      <c r="D485" s="38">
        <v>74.13333333333334</v>
      </c>
      <c r="E485" s="38">
        <v>73.166666666666686</v>
      </c>
      <c r="F485" s="38">
        <v>71.433333333333351</v>
      </c>
      <c r="G485" s="38">
        <v>70.466666666666697</v>
      </c>
      <c r="H485" s="38">
        <v>75.866666666666674</v>
      </c>
      <c r="I485" s="38">
        <v>76.833333333333343</v>
      </c>
      <c r="J485" s="38">
        <v>78.566666666666663</v>
      </c>
      <c r="K485" s="31">
        <v>75.099999999999994</v>
      </c>
      <c r="L485" s="31">
        <v>72.400000000000006</v>
      </c>
      <c r="M485" s="31">
        <v>222.72363000000001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570.29999999999995</v>
      </c>
      <c r="D486" s="38">
        <v>575.29999999999995</v>
      </c>
      <c r="E486" s="38">
        <v>563.44999999999993</v>
      </c>
      <c r="F486" s="38">
        <v>556.6</v>
      </c>
      <c r="G486" s="38">
        <v>544.75</v>
      </c>
      <c r="H486" s="38">
        <v>582.14999999999986</v>
      </c>
      <c r="I486" s="38">
        <v>593.99999999999977</v>
      </c>
      <c r="J486" s="31">
        <v>600.8499999999998</v>
      </c>
      <c r="K486" s="31">
        <v>587.15</v>
      </c>
      <c r="L486" s="31">
        <v>568.45000000000005</v>
      </c>
      <c r="M486" s="58">
        <v>2.18851</v>
      </c>
      <c r="N486" s="1"/>
      <c r="O486" s="1"/>
    </row>
    <row r="487" spans="1:15" ht="12.75" customHeight="1">
      <c r="A487" s="33">
        <v>477</v>
      </c>
      <c r="B487" s="31" t="s">
        <v>238</v>
      </c>
      <c r="C487" s="31">
        <v>680.3</v>
      </c>
      <c r="D487" s="38">
        <v>682.41666666666663</v>
      </c>
      <c r="E487" s="38">
        <v>675.88333333333321</v>
      </c>
      <c r="F487" s="38">
        <v>671.46666666666658</v>
      </c>
      <c r="G487" s="38">
        <v>664.93333333333317</v>
      </c>
      <c r="H487" s="38">
        <v>686.83333333333326</v>
      </c>
      <c r="I487" s="38">
        <v>693.36666666666679</v>
      </c>
      <c r="J487" s="38">
        <v>697.7833333333333</v>
      </c>
      <c r="K487" s="31">
        <v>688.95</v>
      </c>
      <c r="L487" s="31">
        <v>678</v>
      </c>
      <c r="M487" s="31">
        <v>16.508800000000001</v>
      </c>
      <c r="N487" s="1"/>
      <c r="O487" s="1"/>
    </row>
    <row r="488" spans="1:15" ht="12.75" customHeight="1">
      <c r="A488" s="33">
        <v>478</v>
      </c>
      <c r="B488" s="31" t="s">
        <v>549</v>
      </c>
      <c r="C488" s="38">
        <v>782.55</v>
      </c>
      <c r="D488" s="38">
        <v>777.9</v>
      </c>
      <c r="E488" s="38">
        <v>765.9</v>
      </c>
      <c r="F488" s="38">
        <v>749.25</v>
      </c>
      <c r="G488" s="38">
        <v>737.25</v>
      </c>
      <c r="H488" s="38">
        <v>794.55</v>
      </c>
      <c r="I488" s="38">
        <v>806.55</v>
      </c>
      <c r="J488" s="38">
        <v>823.19999999999993</v>
      </c>
      <c r="K488" s="31">
        <v>789.9</v>
      </c>
      <c r="L488" s="31">
        <v>761.25</v>
      </c>
      <c r="M488" s="31">
        <v>5.7642199999999999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311.64999999999998</v>
      </c>
      <c r="D489" s="38">
        <v>312.61666666666662</v>
      </c>
      <c r="E489" s="38">
        <v>309.03333333333325</v>
      </c>
      <c r="F489" s="38">
        <v>306.41666666666663</v>
      </c>
      <c r="G489" s="38">
        <v>302.83333333333326</v>
      </c>
      <c r="H489" s="38">
        <v>315.23333333333323</v>
      </c>
      <c r="I489" s="38">
        <v>318.81666666666661</v>
      </c>
      <c r="J489" s="38">
        <v>321.43333333333322</v>
      </c>
      <c r="K489" s="31">
        <v>316.2</v>
      </c>
      <c r="L489" s="31">
        <v>310</v>
      </c>
      <c r="M489" s="31">
        <v>1.13754</v>
      </c>
      <c r="N489" s="1"/>
      <c r="O489" s="1"/>
    </row>
    <row r="490" spans="1:15" ht="12.75" customHeight="1">
      <c r="A490" s="33">
        <v>480</v>
      </c>
      <c r="B490" s="31" t="s">
        <v>555</v>
      </c>
      <c r="C490" s="38">
        <v>337.7</v>
      </c>
      <c r="D490" s="38">
        <v>338.21666666666664</v>
      </c>
      <c r="E490" s="38">
        <v>334.5333333333333</v>
      </c>
      <c r="F490" s="38">
        <v>331.36666666666667</v>
      </c>
      <c r="G490" s="38">
        <v>327.68333333333334</v>
      </c>
      <c r="H490" s="38">
        <v>341.38333333333327</v>
      </c>
      <c r="I490" s="38">
        <v>345.06666666666655</v>
      </c>
      <c r="J490" s="38">
        <v>348.23333333333323</v>
      </c>
      <c r="K490" s="31">
        <v>341.9</v>
      </c>
      <c r="L490" s="31">
        <v>335.05</v>
      </c>
      <c r="M490" s="31">
        <v>1.3123800000000001</v>
      </c>
      <c r="N490" s="1"/>
      <c r="O490" s="1"/>
    </row>
    <row r="491" spans="1:15" ht="12.75" customHeight="1">
      <c r="A491" s="33">
        <v>481</v>
      </c>
      <c r="B491" s="58" t="s">
        <v>305</v>
      </c>
      <c r="C491" s="31">
        <v>818.35</v>
      </c>
      <c r="D491" s="38">
        <v>811.83333333333337</v>
      </c>
      <c r="E491" s="38">
        <v>800.06666666666672</v>
      </c>
      <c r="F491" s="38">
        <v>781.7833333333333</v>
      </c>
      <c r="G491" s="38">
        <v>770.01666666666665</v>
      </c>
      <c r="H491" s="38">
        <v>830.11666666666679</v>
      </c>
      <c r="I491" s="38">
        <v>841.88333333333344</v>
      </c>
      <c r="J491" s="38">
        <v>860.16666666666686</v>
      </c>
      <c r="K491" s="31">
        <v>823.6</v>
      </c>
      <c r="L491" s="31">
        <v>793.55</v>
      </c>
      <c r="M491" s="31">
        <v>19.334610000000001</v>
      </c>
      <c r="N491" s="1"/>
      <c r="O491" s="1"/>
    </row>
    <row r="492" spans="1:15" ht="12.75" customHeight="1">
      <c r="A492" s="33">
        <v>482</v>
      </c>
      <c r="B492" s="58" t="s">
        <v>239</v>
      </c>
      <c r="C492" s="38">
        <v>278.10000000000002</v>
      </c>
      <c r="D492" s="38">
        <v>278.75</v>
      </c>
      <c r="E492" s="38">
        <v>277.14999999999998</v>
      </c>
      <c r="F492" s="38">
        <v>276.2</v>
      </c>
      <c r="G492" s="38">
        <v>274.59999999999997</v>
      </c>
      <c r="H492" s="38">
        <v>279.7</v>
      </c>
      <c r="I492" s="38">
        <v>281.3</v>
      </c>
      <c r="J492" s="38">
        <v>282.25</v>
      </c>
      <c r="K492" s="31">
        <v>280.35000000000002</v>
      </c>
      <c r="L492" s="31">
        <v>277.8</v>
      </c>
      <c r="M492" s="31">
        <v>37.177869999999999</v>
      </c>
      <c r="N492" s="1"/>
      <c r="O492" s="1"/>
    </row>
    <row r="493" spans="1:15" ht="12.75" customHeight="1">
      <c r="A493" s="33">
        <v>483</v>
      </c>
      <c r="B493" s="58" t="s">
        <v>550</v>
      </c>
      <c r="C493" s="31">
        <v>287.2</v>
      </c>
      <c r="D493" s="38">
        <v>284.23333333333335</v>
      </c>
      <c r="E493" s="38">
        <v>280.26666666666671</v>
      </c>
      <c r="F493" s="38">
        <v>273.33333333333337</v>
      </c>
      <c r="G493" s="38">
        <v>269.36666666666673</v>
      </c>
      <c r="H493" s="38">
        <v>291.16666666666669</v>
      </c>
      <c r="I493" s="38">
        <v>295.13333333333338</v>
      </c>
      <c r="J493" s="38">
        <v>302.06666666666666</v>
      </c>
      <c r="K493" s="31">
        <v>288.2</v>
      </c>
      <c r="L493" s="31">
        <v>277.3</v>
      </c>
      <c r="M493" s="31">
        <v>4.5976499999999998</v>
      </c>
      <c r="N493" s="1"/>
      <c r="O493" s="1"/>
    </row>
    <row r="494" spans="1:15" ht="12.75" customHeight="1">
      <c r="A494" s="33">
        <v>484</v>
      </c>
      <c r="B494" s="58" t="s">
        <v>557</v>
      </c>
      <c r="C494" s="38">
        <v>478.05</v>
      </c>
      <c r="D494" s="38">
        <v>478.55</v>
      </c>
      <c r="E494" s="38">
        <v>468.15000000000003</v>
      </c>
      <c r="F494" s="38">
        <v>458.25</v>
      </c>
      <c r="G494" s="38">
        <v>447.85</v>
      </c>
      <c r="H494" s="38">
        <v>488.45000000000005</v>
      </c>
      <c r="I494" s="38">
        <v>498.85</v>
      </c>
      <c r="J494" s="38">
        <v>508.75000000000006</v>
      </c>
      <c r="K494" s="31">
        <v>488.95</v>
      </c>
      <c r="L494" s="31">
        <v>468.65</v>
      </c>
      <c r="M494" s="31">
        <v>1.53477</v>
      </c>
      <c r="N494" s="1"/>
      <c r="O494" s="1"/>
    </row>
    <row r="495" spans="1:15" ht="12.75" customHeight="1">
      <c r="A495" s="33">
        <v>485</v>
      </c>
      <c r="B495" s="58" t="s">
        <v>558</v>
      </c>
      <c r="C495" s="38">
        <v>1829.35</v>
      </c>
      <c r="D495" s="38">
        <v>1829.5</v>
      </c>
      <c r="E495" s="38">
        <v>1818</v>
      </c>
      <c r="F495" s="38">
        <v>1806.65</v>
      </c>
      <c r="G495" s="38">
        <v>1795.15</v>
      </c>
      <c r="H495" s="38">
        <v>1840.85</v>
      </c>
      <c r="I495" s="38">
        <v>1852.35</v>
      </c>
      <c r="J495" s="38">
        <v>1863.6999999999998</v>
      </c>
      <c r="K495" s="31">
        <v>1841</v>
      </c>
      <c r="L495" s="31">
        <v>1818.15</v>
      </c>
      <c r="M495" s="31">
        <v>0.26511000000000001</v>
      </c>
      <c r="N495" s="1"/>
      <c r="O495" s="1"/>
    </row>
    <row r="496" spans="1:15" ht="12.75" customHeight="1">
      <c r="A496" s="33">
        <v>486</v>
      </c>
      <c r="B496" s="58" t="s">
        <v>552</v>
      </c>
      <c r="C496" s="38">
        <v>611.04999999999995</v>
      </c>
      <c r="D496" s="38">
        <v>612.56666666666661</v>
      </c>
      <c r="E496" s="38">
        <v>605.48333333333323</v>
      </c>
      <c r="F496" s="38">
        <v>599.91666666666663</v>
      </c>
      <c r="G496" s="38">
        <v>592.83333333333326</v>
      </c>
      <c r="H496" s="38">
        <v>618.13333333333321</v>
      </c>
      <c r="I496" s="38">
        <v>625.2166666666667</v>
      </c>
      <c r="J496" s="38">
        <v>630.78333333333319</v>
      </c>
      <c r="K496" s="31">
        <v>619.65</v>
      </c>
      <c r="L496" s="31">
        <v>607</v>
      </c>
      <c r="M496" s="31">
        <v>2.9912700000000001</v>
      </c>
      <c r="N496" s="1"/>
      <c r="O496" s="1"/>
    </row>
    <row r="497" spans="1:15" ht="12.75" customHeight="1">
      <c r="A497" s="33">
        <v>487</v>
      </c>
      <c r="B497" s="58" t="s">
        <v>551</v>
      </c>
      <c r="C497" s="38">
        <v>2288.65</v>
      </c>
      <c r="D497" s="38">
        <v>2263.8666666666668</v>
      </c>
      <c r="E497" s="38">
        <v>2229.7833333333338</v>
      </c>
      <c r="F497" s="38">
        <v>2170.916666666667</v>
      </c>
      <c r="G497" s="38">
        <v>2136.8333333333339</v>
      </c>
      <c r="H497" s="38">
        <v>2322.7333333333336</v>
      </c>
      <c r="I497" s="38">
        <v>2356.8166666666666</v>
      </c>
      <c r="J497" s="38">
        <v>2415.6833333333334</v>
      </c>
      <c r="K497" s="31">
        <v>2297.9499999999998</v>
      </c>
      <c r="L497" s="31">
        <v>2205</v>
      </c>
      <c r="M497" s="31">
        <v>0.68023999999999996</v>
      </c>
      <c r="N497" s="1"/>
      <c r="O497" s="1"/>
    </row>
    <row r="498" spans="1:15" ht="12.75" customHeight="1">
      <c r="A498" s="33">
        <v>488</v>
      </c>
      <c r="B498" s="58" t="s">
        <v>240</v>
      </c>
      <c r="C498" s="38">
        <v>762.6</v>
      </c>
      <c r="D498" s="38">
        <v>763.93333333333339</v>
      </c>
      <c r="E498" s="38">
        <v>758.41666666666674</v>
      </c>
      <c r="F498" s="38">
        <v>754.23333333333335</v>
      </c>
      <c r="G498" s="38">
        <v>748.7166666666667</v>
      </c>
      <c r="H498" s="38">
        <v>768.11666666666679</v>
      </c>
      <c r="I498" s="38">
        <v>773.63333333333344</v>
      </c>
      <c r="J498" s="38">
        <v>777.81666666666683</v>
      </c>
      <c r="K498" s="31">
        <v>769.45</v>
      </c>
      <c r="L498" s="31">
        <v>759.75</v>
      </c>
      <c r="M498" s="31">
        <v>11.72805</v>
      </c>
      <c r="N498" s="1"/>
      <c r="O498" s="1"/>
    </row>
    <row r="499" spans="1:15" ht="12.75" customHeight="1">
      <c r="A499" s="33">
        <v>489</v>
      </c>
      <c r="B499" s="58" t="s">
        <v>554</v>
      </c>
      <c r="C499" s="38">
        <v>370.4</v>
      </c>
      <c r="D499" s="38">
        <v>370.26666666666665</v>
      </c>
      <c r="E499" s="38">
        <v>363.63333333333333</v>
      </c>
      <c r="F499" s="38">
        <v>356.86666666666667</v>
      </c>
      <c r="G499" s="38">
        <v>350.23333333333335</v>
      </c>
      <c r="H499" s="38">
        <v>377.0333333333333</v>
      </c>
      <c r="I499" s="38">
        <v>383.66666666666663</v>
      </c>
      <c r="J499" s="38">
        <v>390.43333333333328</v>
      </c>
      <c r="K499" s="31">
        <v>376.9</v>
      </c>
      <c r="L499" s="31">
        <v>363.5</v>
      </c>
      <c r="M499" s="31">
        <v>1.7166300000000001</v>
      </c>
      <c r="N499" s="1"/>
      <c r="O499" s="1"/>
    </row>
    <row r="500" spans="1:15" ht="12.75" customHeight="1">
      <c r="A500" s="33">
        <v>490</v>
      </c>
      <c r="B500" s="58" t="s">
        <v>559</v>
      </c>
      <c r="C500" s="38">
        <v>270.35000000000002</v>
      </c>
      <c r="D500" s="38">
        <v>268.11666666666667</v>
      </c>
      <c r="E500" s="38">
        <v>264.23333333333335</v>
      </c>
      <c r="F500" s="38">
        <v>258.11666666666667</v>
      </c>
      <c r="G500" s="38">
        <v>254.23333333333335</v>
      </c>
      <c r="H500" s="38">
        <v>274.23333333333335</v>
      </c>
      <c r="I500" s="38">
        <v>278.11666666666667</v>
      </c>
      <c r="J500" s="38">
        <v>284.23333333333335</v>
      </c>
      <c r="K500" s="31">
        <v>272</v>
      </c>
      <c r="L500" s="31">
        <v>262</v>
      </c>
      <c r="M500" s="31">
        <v>12.80528</v>
      </c>
      <c r="N500" s="1"/>
      <c r="O500" s="1"/>
    </row>
    <row r="501" spans="1:15" ht="12.75" customHeight="1">
      <c r="A501" s="33">
        <v>491</v>
      </c>
      <c r="B501" s="58" t="s">
        <v>560</v>
      </c>
      <c r="C501" s="58">
        <v>94.15</v>
      </c>
      <c r="D501" s="38">
        <v>93.666666666666671</v>
      </c>
      <c r="E501" s="38">
        <v>92.983333333333348</v>
      </c>
      <c r="F501" s="38">
        <v>91.816666666666677</v>
      </c>
      <c r="G501" s="38">
        <v>91.133333333333354</v>
      </c>
      <c r="H501" s="38">
        <v>94.833333333333343</v>
      </c>
      <c r="I501" s="38">
        <v>95.516666666666652</v>
      </c>
      <c r="J501" s="38">
        <v>96.683333333333337</v>
      </c>
      <c r="K501" s="31">
        <v>94.35</v>
      </c>
      <c r="L501" s="31">
        <v>92.5</v>
      </c>
      <c r="M501" s="31">
        <v>12.431979999999999</v>
      </c>
      <c r="N501" s="1"/>
      <c r="O501" s="1"/>
    </row>
    <row r="502" spans="1:15" ht="12.75" customHeight="1">
      <c r="A502" s="33">
        <v>492</v>
      </c>
      <c r="B502" s="58" t="s">
        <v>561</v>
      </c>
      <c r="C502" s="58">
        <v>845.3</v>
      </c>
      <c r="D502" s="38">
        <v>851.41666666666663</v>
      </c>
      <c r="E502" s="38">
        <v>836.33333333333326</v>
      </c>
      <c r="F502" s="38">
        <v>827.36666666666667</v>
      </c>
      <c r="G502" s="38">
        <v>812.2833333333333</v>
      </c>
      <c r="H502" s="38">
        <v>860.38333333333321</v>
      </c>
      <c r="I502" s="38">
        <v>875.46666666666647</v>
      </c>
      <c r="J502" s="38">
        <v>884.43333333333317</v>
      </c>
      <c r="K502" s="31">
        <v>866.5</v>
      </c>
      <c r="L502" s="31">
        <v>842.45</v>
      </c>
      <c r="M502" s="31">
        <v>1.1147800000000001</v>
      </c>
      <c r="N502" s="1"/>
      <c r="O502" s="1"/>
    </row>
    <row r="503" spans="1:15" ht="12.75" customHeight="1">
      <c r="A503" s="33">
        <v>493</v>
      </c>
      <c r="B503" s="58" t="s">
        <v>306</v>
      </c>
      <c r="C503" s="58">
        <v>1488.3</v>
      </c>
      <c r="D503" s="38">
        <v>1487.0666666666668</v>
      </c>
      <c r="E503" s="38">
        <v>1478.1333333333337</v>
      </c>
      <c r="F503" s="38">
        <v>1467.9666666666669</v>
      </c>
      <c r="G503" s="38">
        <v>1459.0333333333338</v>
      </c>
      <c r="H503" s="38">
        <v>1497.2333333333336</v>
      </c>
      <c r="I503" s="38">
        <v>1506.1666666666665</v>
      </c>
      <c r="J503" s="38">
        <v>1516.3333333333335</v>
      </c>
      <c r="K503" s="31">
        <v>1496</v>
      </c>
      <c r="L503" s="31">
        <v>1476.9</v>
      </c>
      <c r="M503" s="31">
        <v>0.50226999999999999</v>
      </c>
      <c r="N503" s="1"/>
      <c r="O503" s="1"/>
    </row>
    <row r="504" spans="1:15" ht="12.75" customHeight="1">
      <c r="A504" s="33">
        <v>494</v>
      </c>
      <c r="B504" s="58" t="s">
        <v>241</v>
      </c>
      <c r="C504" s="58">
        <v>391.6</v>
      </c>
      <c r="D504" s="38">
        <v>391.66666666666669</v>
      </c>
      <c r="E504" s="38">
        <v>389.43333333333339</v>
      </c>
      <c r="F504" s="38">
        <v>387.26666666666671</v>
      </c>
      <c r="G504" s="38">
        <v>385.03333333333342</v>
      </c>
      <c r="H504" s="38">
        <v>393.83333333333337</v>
      </c>
      <c r="I504" s="38">
        <v>396.06666666666661</v>
      </c>
      <c r="J504" s="38">
        <v>398.23333333333335</v>
      </c>
      <c r="K504" s="31">
        <v>393.9</v>
      </c>
      <c r="L504" s="31">
        <v>389.5</v>
      </c>
      <c r="M504" s="31">
        <v>45.184620000000002</v>
      </c>
      <c r="N504" s="1"/>
      <c r="O504" s="1"/>
    </row>
    <row r="505" spans="1:15" ht="12.75" customHeight="1">
      <c r="A505" s="33">
        <v>495</v>
      </c>
      <c r="B505" s="58" t="s">
        <v>307</v>
      </c>
      <c r="C505" s="38">
        <v>16.350000000000001</v>
      </c>
      <c r="D505" s="38">
        <v>16.400000000000002</v>
      </c>
      <c r="E505" s="38">
        <v>16.250000000000004</v>
      </c>
      <c r="F505" s="38">
        <v>16.150000000000002</v>
      </c>
      <c r="G505" s="38">
        <v>16.000000000000004</v>
      </c>
      <c r="H505" s="38">
        <v>16.500000000000004</v>
      </c>
      <c r="I505" s="38">
        <v>16.650000000000002</v>
      </c>
      <c r="J505" s="31">
        <v>16.750000000000004</v>
      </c>
      <c r="K505" s="31">
        <v>16.55</v>
      </c>
      <c r="L505" s="31">
        <v>16.3</v>
      </c>
      <c r="M505" s="58">
        <v>1083.2141200000001</v>
      </c>
      <c r="N505" s="1"/>
      <c r="O505" s="1"/>
    </row>
    <row r="506" spans="1:15" ht="12.75" customHeight="1">
      <c r="A506" s="33">
        <v>496</v>
      </c>
      <c r="B506" s="58" t="s">
        <v>242</v>
      </c>
      <c r="C506" s="38">
        <v>180.85</v>
      </c>
      <c r="D506" s="38">
        <v>180.7166666666667</v>
      </c>
      <c r="E506" s="38">
        <v>176.43333333333339</v>
      </c>
      <c r="F506" s="38">
        <v>172.01666666666671</v>
      </c>
      <c r="G506" s="38">
        <v>167.73333333333341</v>
      </c>
      <c r="H506" s="38">
        <v>185.13333333333338</v>
      </c>
      <c r="I506" s="38">
        <v>189.41666666666669</v>
      </c>
      <c r="J506" s="31">
        <v>193.83333333333337</v>
      </c>
      <c r="K506" s="31">
        <v>185</v>
      </c>
      <c r="L506" s="31">
        <v>176.3</v>
      </c>
      <c r="M506" s="58">
        <v>158.27828</v>
      </c>
      <c r="N506" s="1"/>
      <c r="O506" s="1"/>
    </row>
    <row r="507" spans="1:15" ht="12.75" customHeight="1">
      <c r="A507" s="33">
        <v>497</v>
      </c>
      <c r="B507" s="58" t="s">
        <v>563</v>
      </c>
      <c r="C507" s="58">
        <v>385.75</v>
      </c>
      <c r="D507" s="38">
        <v>387.56666666666666</v>
      </c>
      <c r="E507" s="38">
        <v>382.13333333333333</v>
      </c>
      <c r="F507" s="38">
        <v>378.51666666666665</v>
      </c>
      <c r="G507" s="38">
        <v>373.08333333333331</v>
      </c>
      <c r="H507" s="38">
        <v>391.18333333333334</v>
      </c>
      <c r="I507" s="38">
        <v>396.61666666666662</v>
      </c>
      <c r="J507" s="38">
        <v>400.23333333333335</v>
      </c>
      <c r="K507" s="31">
        <v>393</v>
      </c>
      <c r="L507" s="31">
        <v>383.95</v>
      </c>
      <c r="M507" s="31">
        <v>7.0022200000000003</v>
      </c>
      <c r="N507" s="1"/>
      <c r="O507" s="1"/>
    </row>
    <row r="508" spans="1:15" ht="12.75" customHeight="1">
      <c r="A508" s="33">
        <v>498</v>
      </c>
      <c r="B508" s="58" t="s">
        <v>562</v>
      </c>
      <c r="C508" s="58">
        <v>12297.45</v>
      </c>
      <c r="D508" s="38">
        <v>12270.166666666666</v>
      </c>
      <c r="E508" s="38">
        <v>12161.083333333332</v>
      </c>
      <c r="F508" s="38">
        <v>12024.716666666665</v>
      </c>
      <c r="G508" s="38">
        <v>11915.633333333331</v>
      </c>
      <c r="H508" s="38">
        <v>12406.533333333333</v>
      </c>
      <c r="I508" s="38">
        <v>12515.616666666665</v>
      </c>
      <c r="J508" s="38">
        <v>12651.983333333334</v>
      </c>
      <c r="K508" s="31">
        <v>12379.25</v>
      </c>
      <c r="L508" s="31">
        <v>12133.8</v>
      </c>
      <c r="M508" s="31">
        <v>4.8980000000000003E-2</v>
      </c>
      <c r="N508" s="1"/>
      <c r="O508" s="1"/>
    </row>
    <row r="509" spans="1:15" ht="12.75" customHeight="1">
      <c r="A509" s="33">
        <v>499</v>
      </c>
      <c r="B509" s="58" t="s">
        <v>308</v>
      </c>
      <c r="C509" s="38">
        <v>75.650000000000006</v>
      </c>
      <c r="D509" s="38">
        <v>75.816666666666663</v>
      </c>
      <c r="E509" s="38">
        <v>74.383333333333326</v>
      </c>
      <c r="F509" s="38">
        <v>73.11666666666666</v>
      </c>
      <c r="G509" s="38">
        <v>71.683333333333323</v>
      </c>
      <c r="H509" s="38">
        <v>77.083333333333329</v>
      </c>
      <c r="I509" s="38">
        <v>78.516666666666666</v>
      </c>
      <c r="J509" s="31">
        <v>79.783333333333331</v>
      </c>
      <c r="K509" s="31">
        <v>77.25</v>
      </c>
      <c r="L509" s="31">
        <v>74.55</v>
      </c>
      <c r="M509" s="58">
        <v>492.43205</v>
      </c>
      <c r="N509" s="1"/>
      <c r="O509" s="1"/>
    </row>
    <row r="510" spans="1:15" ht="12.75" customHeight="1">
      <c r="A510" s="33">
        <v>500</v>
      </c>
      <c r="B510" s="58" t="s">
        <v>243</v>
      </c>
      <c r="C510" s="58">
        <v>578.4</v>
      </c>
      <c r="D510" s="38">
        <v>583.4</v>
      </c>
      <c r="E510" s="38">
        <v>572.5</v>
      </c>
      <c r="F510" s="38">
        <v>566.6</v>
      </c>
      <c r="G510" s="38">
        <v>555.70000000000005</v>
      </c>
      <c r="H510" s="38">
        <v>589.29999999999995</v>
      </c>
      <c r="I510" s="38">
        <v>600.19999999999982</v>
      </c>
      <c r="J510" s="38">
        <v>606.09999999999991</v>
      </c>
      <c r="K510" s="31">
        <v>594.29999999999995</v>
      </c>
      <c r="L510" s="31">
        <v>577.5</v>
      </c>
      <c r="M510" s="31">
        <v>11.2385</v>
      </c>
      <c r="N510" s="1"/>
      <c r="O510" s="1"/>
    </row>
    <row r="511" spans="1:15" ht="12.75" customHeight="1">
      <c r="B511" s="1" t="s">
        <v>564</v>
      </c>
      <c r="C511" s="1">
        <v>1480.35</v>
      </c>
      <c r="D511" s="1">
        <v>1483.0999999999997</v>
      </c>
      <c r="E511" s="1">
        <v>1474.3499999999995</v>
      </c>
      <c r="F511" s="1">
        <v>1468.3499999999997</v>
      </c>
      <c r="G511" s="1">
        <v>1459.5999999999995</v>
      </c>
      <c r="H511" s="1">
        <v>1489.0999999999995</v>
      </c>
      <c r="I511" s="1">
        <v>1497.85</v>
      </c>
      <c r="J511" s="1">
        <v>1503.8499999999995</v>
      </c>
      <c r="K511" s="1">
        <v>1491.85</v>
      </c>
      <c r="L511" s="1">
        <v>1477.1</v>
      </c>
      <c r="M511" s="1">
        <v>0.37275999999999998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255</v>
      </c>
      <c r="N528" s="1"/>
      <c r="O528" s="1"/>
    </row>
    <row r="529" spans="1:15" ht="12.75" customHeight="1">
      <c r="A529" s="73" t="s">
        <v>256</v>
      </c>
      <c r="N529" s="1"/>
      <c r="O529" s="1"/>
    </row>
    <row r="530" spans="1:15" ht="12.75" customHeight="1">
      <c r="A530" s="73" t="s">
        <v>257</v>
      </c>
      <c r="N530" s="1"/>
      <c r="O530" s="1"/>
    </row>
    <row r="531" spans="1:15" ht="12.75" customHeight="1">
      <c r="A531" s="73" t="s">
        <v>258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2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313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30"/>
      <c r="B5" s="331"/>
      <c r="C5" s="330"/>
      <c r="D5" s="331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312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567</v>
      </c>
      <c r="B7" s="332" t="s">
        <v>568</v>
      </c>
      <c r="C7" s="331"/>
      <c r="D7" s="7">
        <f>Main!B10</f>
        <v>45111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569</v>
      </c>
      <c r="B9" s="91" t="s">
        <v>570</v>
      </c>
      <c r="C9" s="91" t="s">
        <v>571</v>
      </c>
      <c r="D9" s="91" t="s">
        <v>572</v>
      </c>
      <c r="E9" s="91" t="s">
        <v>573</v>
      </c>
      <c r="F9" s="91" t="s">
        <v>574</v>
      </c>
      <c r="G9" s="91" t="s">
        <v>575</v>
      </c>
      <c r="H9" s="91" t="s">
        <v>576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45110</v>
      </c>
      <c r="B10" s="32">
        <v>539773</v>
      </c>
      <c r="C10" s="31" t="s">
        <v>929</v>
      </c>
      <c r="D10" s="31" t="s">
        <v>930</v>
      </c>
      <c r="E10" s="31" t="s">
        <v>578</v>
      </c>
      <c r="F10" s="93">
        <v>198243</v>
      </c>
      <c r="G10" s="32">
        <v>2.14</v>
      </c>
      <c r="H10" s="32" t="s">
        <v>336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45110</v>
      </c>
      <c r="B11" s="32">
        <v>539773</v>
      </c>
      <c r="C11" s="31" t="s">
        <v>929</v>
      </c>
      <c r="D11" s="31" t="s">
        <v>930</v>
      </c>
      <c r="E11" s="31" t="s">
        <v>577</v>
      </c>
      <c r="F11" s="93">
        <v>1520000</v>
      </c>
      <c r="G11" s="32">
        <v>2.13</v>
      </c>
      <c r="H11" s="32" t="s">
        <v>336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45110</v>
      </c>
      <c r="B12" s="32">
        <v>538465</v>
      </c>
      <c r="C12" s="31" t="s">
        <v>904</v>
      </c>
      <c r="D12" s="31" t="s">
        <v>980</v>
      </c>
      <c r="E12" s="31" t="s">
        <v>577</v>
      </c>
      <c r="F12" s="93">
        <v>54000</v>
      </c>
      <c r="G12" s="32">
        <v>28</v>
      </c>
      <c r="H12" s="32" t="s">
        <v>336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45110</v>
      </c>
      <c r="B13" s="32">
        <v>538465</v>
      </c>
      <c r="C13" s="31" t="s">
        <v>904</v>
      </c>
      <c r="D13" s="31" t="s">
        <v>981</v>
      </c>
      <c r="E13" s="31" t="s">
        <v>577</v>
      </c>
      <c r="F13" s="93">
        <v>20010</v>
      </c>
      <c r="G13" s="32">
        <v>28</v>
      </c>
      <c r="H13" s="32" t="s">
        <v>336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45110</v>
      </c>
      <c r="B14" s="32">
        <v>538465</v>
      </c>
      <c r="C14" s="31" t="s">
        <v>904</v>
      </c>
      <c r="D14" s="31" t="s">
        <v>982</v>
      </c>
      <c r="E14" s="31" t="s">
        <v>577</v>
      </c>
      <c r="F14" s="93">
        <v>20000</v>
      </c>
      <c r="G14" s="32">
        <v>28</v>
      </c>
      <c r="H14" s="32" t="s">
        <v>336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45110</v>
      </c>
      <c r="B15" s="32">
        <v>538465</v>
      </c>
      <c r="C15" s="31" t="s">
        <v>904</v>
      </c>
      <c r="D15" s="31" t="s">
        <v>983</v>
      </c>
      <c r="E15" s="31" t="s">
        <v>578</v>
      </c>
      <c r="F15" s="93">
        <v>94010</v>
      </c>
      <c r="G15" s="32">
        <v>28</v>
      </c>
      <c r="H15" s="32" t="s">
        <v>336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45110</v>
      </c>
      <c r="B16" s="32">
        <v>531681</v>
      </c>
      <c r="C16" s="31" t="s">
        <v>984</v>
      </c>
      <c r="D16" s="31" t="s">
        <v>985</v>
      </c>
      <c r="E16" s="31" t="s">
        <v>578</v>
      </c>
      <c r="F16" s="93">
        <v>413202</v>
      </c>
      <c r="G16" s="32">
        <v>0.75</v>
      </c>
      <c r="H16" s="32" t="s">
        <v>336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45110</v>
      </c>
      <c r="B17" s="32">
        <v>531681</v>
      </c>
      <c r="C17" s="31" t="s">
        <v>984</v>
      </c>
      <c r="D17" s="31" t="s">
        <v>985</v>
      </c>
      <c r="E17" s="31" t="s">
        <v>577</v>
      </c>
      <c r="F17" s="93">
        <v>108</v>
      </c>
      <c r="G17" s="32">
        <v>0.74</v>
      </c>
      <c r="H17" s="32" t="s">
        <v>336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45110</v>
      </c>
      <c r="B18" s="32">
        <v>543443</v>
      </c>
      <c r="C18" s="31" t="s">
        <v>986</v>
      </c>
      <c r="D18" s="31" t="s">
        <v>987</v>
      </c>
      <c r="E18" s="31" t="s">
        <v>577</v>
      </c>
      <c r="F18" s="93">
        <v>20000</v>
      </c>
      <c r="G18" s="32">
        <v>42.78</v>
      </c>
      <c r="H18" s="32" t="s">
        <v>336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45110</v>
      </c>
      <c r="B19" s="32">
        <v>543443</v>
      </c>
      <c r="C19" s="31" t="s">
        <v>986</v>
      </c>
      <c r="D19" s="31" t="s">
        <v>987</v>
      </c>
      <c r="E19" s="31" t="s">
        <v>578</v>
      </c>
      <c r="F19" s="93">
        <v>4000</v>
      </c>
      <c r="G19" s="32">
        <v>42.5</v>
      </c>
      <c r="H19" s="32" t="s">
        <v>336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45110</v>
      </c>
      <c r="B20" s="32">
        <v>539770</v>
      </c>
      <c r="C20" s="31" t="s">
        <v>988</v>
      </c>
      <c r="D20" s="31" t="s">
        <v>989</v>
      </c>
      <c r="E20" s="31" t="s">
        <v>577</v>
      </c>
      <c r="F20" s="93">
        <v>18500</v>
      </c>
      <c r="G20" s="32">
        <v>4.37</v>
      </c>
      <c r="H20" s="32" t="s">
        <v>336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45110</v>
      </c>
      <c r="B21" s="32">
        <v>539559</v>
      </c>
      <c r="C21" s="31" t="s">
        <v>931</v>
      </c>
      <c r="D21" s="31" t="s">
        <v>932</v>
      </c>
      <c r="E21" s="31" t="s">
        <v>577</v>
      </c>
      <c r="F21" s="93">
        <v>466651</v>
      </c>
      <c r="G21" s="32">
        <v>9.32</v>
      </c>
      <c r="H21" s="32" t="s">
        <v>336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45110</v>
      </c>
      <c r="B22" s="32">
        <v>539559</v>
      </c>
      <c r="C22" s="31" t="s">
        <v>931</v>
      </c>
      <c r="D22" s="31" t="s">
        <v>932</v>
      </c>
      <c r="E22" s="31" t="s">
        <v>578</v>
      </c>
      <c r="F22" s="93">
        <v>4654</v>
      </c>
      <c r="G22" s="32">
        <v>9.3699999999999992</v>
      </c>
      <c r="H22" s="32" t="s">
        <v>336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45110</v>
      </c>
      <c r="B23" s="32">
        <v>539559</v>
      </c>
      <c r="C23" s="31" t="s">
        <v>931</v>
      </c>
      <c r="D23" s="31" t="s">
        <v>990</v>
      </c>
      <c r="E23" s="31" t="s">
        <v>578</v>
      </c>
      <c r="F23" s="93">
        <v>180000</v>
      </c>
      <c r="G23" s="32">
        <v>9.3699999999999992</v>
      </c>
      <c r="H23" s="32" t="s">
        <v>336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45110</v>
      </c>
      <c r="B24" s="32">
        <v>539559</v>
      </c>
      <c r="C24" s="31" t="s">
        <v>931</v>
      </c>
      <c r="D24" s="31" t="s">
        <v>991</v>
      </c>
      <c r="E24" s="31" t="s">
        <v>578</v>
      </c>
      <c r="F24" s="93">
        <v>175345</v>
      </c>
      <c r="G24" s="32">
        <v>8.99</v>
      </c>
      <c r="H24" s="32" t="s">
        <v>336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45110</v>
      </c>
      <c r="B25" s="32">
        <v>542724</v>
      </c>
      <c r="C25" s="31" t="s">
        <v>884</v>
      </c>
      <c r="D25" s="31" t="s">
        <v>933</v>
      </c>
      <c r="E25" s="31" t="s">
        <v>578</v>
      </c>
      <c r="F25" s="93">
        <v>5100000</v>
      </c>
      <c r="G25" s="32">
        <v>1.83</v>
      </c>
      <c r="H25" s="32" t="s">
        <v>336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45110</v>
      </c>
      <c r="B26" s="32">
        <v>542724</v>
      </c>
      <c r="C26" s="31" t="s">
        <v>884</v>
      </c>
      <c r="D26" s="31" t="s">
        <v>934</v>
      </c>
      <c r="E26" s="31" t="s">
        <v>578</v>
      </c>
      <c r="F26" s="93">
        <v>3944822</v>
      </c>
      <c r="G26" s="32">
        <v>1.91</v>
      </c>
      <c r="H26" s="32" t="s">
        <v>336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45110</v>
      </c>
      <c r="B27" s="32">
        <v>542724</v>
      </c>
      <c r="C27" s="31" t="s">
        <v>884</v>
      </c>
      <c r="D27" s="31" t="s">
        <v>934</v>
      </c>
      <c r="E27" s="31" t="s">
        <v>577</v>
      </c>
      <c r="F27" s="93">
        <v>4055343</v>
      </c>
      <c r="G27" s="32">
        <v>1.83</v>
      </c>
      <c r="H27" s="32" t="s">
        <v>336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45110</v>
      </c>
      <c r="B28" s="32">
        <v>517170</v>
      </c>
      <c r="C28" s="31" t="s">
        <v>992</v>
      </c>
      <c r="D28" s="31" t="s">
        <v>993</v>
      </c>
      <c r="E28" s="31" t="s">
        <v>578</v>
      </c>
      <c r="F28" s="93">
        <v>130000</v>
      </c>
      <c r="G28" s="32">
        <v>44.7</v>
      </c>
      <c r="H28" s="32" t="s">
        <v>336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45110</v>
      </c>
      <c r="B29" s="32">
        <v>542918</v>
      </c>
      <c r="C29" s="31" t="s">
        <v>994</v>
      </c>
      <c r="D29" s="31" t="s">
        <v>995</v>
      </c>
      <c r="E29" s="31" t="s">
        <v>577</v>
      </c>
      <c r="F29" s="93">
        <v>100000</v>
      </c>
      <c r="G29" s="32">
        <v>21.33</v>
      </c>
      <c r="H29" s="32" t="s">
        <v>336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45110</v>
      </c>
      <c r="B30" s="32">
        <v>542918</v>
      </c>
      <c r="C30" s="31" t="s">
        <v>994</v>
      </c>
      <c r="D30" s="31" t="s">
        <v>996</v>
      </c>
      <c r="E30" s="31" t="s">
        <v>577</v>
      </c>
      <c r="F30" s="93">
        <v>10</v>
      </c>
      <c r="G30" s="32">
        <v>21.25</v>
      </c>
      <c r="H30" s="32" t="s">
        <v>336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45110</v>
      </c>
      <c r="B31" s="32">
        <v>542918</v>
      </c>
      <c r="C31" s="31" t="s">
        <v>994</v>
      </c>
      <c r="D31" s="31" t="s">
        <v>996</v>
      </c>
      <c r="E31" s="31" t="s">
        <v>578</v>
      </c>
      <c r="F31" s="93">
        <v>84648</v>
      </c>
      <c r="G31" s="32">
        <v>21.24</v>
      </c>
      <c r="H31" s="32" t="s">
        <v>336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45110</v>
      </c>
      <c r="B32" s="32">
        <v>524614</v>
      </c>
      <c r="C32" s="31" t="s">
        <v>997</v>
      </c>
      <c r="D32" s="31" t="s">
        <v>998</v>
      </c>
      <c r="E32" s="31" t="s">
        <v>577</v>
      </c>
      <c r="F32" s="93">
        <v>17500</v>
      </c>
      <c r="G32" s="32">
        <v>135.55000000000001</v>
      </c>
      <c r="H32" s="32" t="s">
        <v>336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45110</v>
      </c>
      <c r="B33" s="32">
        <v>539997</v>
      </c>
      <c r="C33" s="31" t="s">
        <v>935</v>
      </c>
      <c r="D33" s="31" t="s">
        <v>999</v>
      </c>
      <c r="E33" s="31" t="s">
        <v>577</v>
      </c>
      <c r="F33" s="93">
        <v>75000</v>
      </c>
      <c r="G33" s="32">
        <v>295</v>
      </c>
      <c r="H33" s="32" t="s">
        <v>336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45110</v>
      </c>
      <c r="B34" s="32">
        <v>539997</v>
      </c>
      <c r="C34" s="31" t="s">
        <v>935</v>
      </c>
      <c r="D34" s="31" t="s">
        <v>936</v>
      </c>
      <c r="E34" s="31" t="s">
        <v>578</v>
      </c>
      <c r="F34" s="93">
        <v>150000</v>
      </c>
      <c r="G34" s="32">
        <v>295.10000000000002</v>
      </c>
      <c r="H34" s="32" t="s">
        <v>336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45110</v>
      </c>
      <c r="B35" s="32">
        <v>514332</v>
      </c>
      <c r="C35" s="31" t="s">
        <v>937</v>
      </c>
      <c r="D35" s="31" t="s">
        <v>1000</v>
      </c>
      <c r="E35" s="31" t="s">
        <v>577</v>
      </c>
      <c r="F35" s="93">
        <v>30000</v>
      </c>
      <c r="G35" s="32">
        <v>10.4</v>
      </c>
      <c r="H35" s="32" t="s">
        <v>336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45110</v>
      </c>
      <c r="B36" s="32">
        <v>514332</v>
      </c>
      <c r="C36" s="31" t="s">
        <v>937</v>
      </c>
      <c r="D36" s="31" t="s">
        <v>1001</v>
      </c>
      <c r="E36" s="31" t="s">
        <v>578</v>
      </c>
      <c r="F36" s="93">
        <v>34334</v>
      </c>
      <c r="G36" s="32">
        <v>10.4</v>
      </c>
      <c r="H36" s="32" t="s">
        <v>336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45110</v>
      </c>
      <c r="B37" s="32">
        <v>538452</v>
      </c>
      <c r="C37" s="31" t="s">
        <v>1002</v>
      </c>
      <c r="D37" s="31" t="s">
        <v>1003</v>
      </c>
      <c r="E37" s="31" t="s">
        <v>578</v>
      </c>
      <c r="F37" s="93">
        <v>29418</v>
      </c>
      <c r="G37" s="32">
        <v>21.12</v>
      </c>
      <c r="H37" s="32" t="s">
        <v>336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45110</v>
      </c>
      <c r="B38" s="32">
        <v>538452</v>
      </c>
      <c r="C38" s="31" t="s">
        <v>1002</v>
      </c>
      <c r="D38" s="31" t="s">
        <v>1004</v>
      </c>
      <c r="E38" s="31" t="s">
        <v>577</v>
      </c>
      <c r="F38" s="93">
        <v>29177</v>
      </c>
      <c r="G38" s="32">
        <v>21.12</v>
      </c>
      <c r="H38" s="32" t="s">
        <v>336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45110</v>
      </c>
      <c r="B39" s="32">
        <v>530111</v>
      </c>
      <c r="C39" s="31" t="s">
        <v>938</v>
      </c>
      <c r="D39" s="31" t="s">
        <v>1005</v>
      </c>
      <c r="E39" s="31" t="s">
        <v>578</v>
      </c>
      <c r="F39" s="93">
        <v>47000</v>
      </c>
      <c r="G39" s="32">
        <v>48.5</v>
      </c>
      <c r="H39" s="32" t="s">
        <v>336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45110</v>
      </c>
      <c r="B40" s="32">
        <v>530111</v>
      </c>
      <c r="C40" s="31" t="s">
        <v>938</v>
      </c>
      <c r="D40" s="31" t="s">
        <v>939</v>
      </c>
      <c r="E40" s="31" t="s">
        <v>577</v>
      </c>
      <c r="F40" s="93">
        <v>48000</v>
      </c>
      <c r="G40" s="32">
        <v>48.5</v>
      </c>
      <c r="H40" s="32" t="s">
        <v>336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45110</v>
      </c>
      <c r="B41" s="32">
        <v>540796</v>
      </c>
      <c r="C41" s="31" t="s">
        <v>1006</v>
      </c>
      <c r="D41" s="31" t="s">
        <v>1007</v>
      </c>
      <c r="E41" s="31" t="s">
        <v>578</v>
      </c>
      <c r="F41" s="93">
        <v>69134</v>
      </c>
      <c r="G41" s="32">
        <v>90.76</v>
      </c>
      <c r="H41" s="32" t="s">
        <v>336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45110</v>
      </c>
      <c r="B42" s="32">
        <v>512499</v>
      </c>
      <c r="C42" s="31" t="s">
        <v>1008</v>
      </c>
      <c r="D42" s="31" t="s">
        <v>914</v>
      </c>
      <c r="E42" s="31" t="s">
        <v>577</v>
      </c>
      <c r="F42" s="93">
        <v>5000000</v>
      </c>
      <c r="G42" s="32">
        <v>0.5</v>
      </c>
      <c r="H42" s="32" t="s">
        <v>336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45110</v>
      </c>
      <c r="B43" s="32">
        <v>512499</v>
      </c>
      <c r="C43" s="31" t="s">
        <v>1008</v>
      </c>
      <c r="D43" s="31" t="s">
        <v>914</v>
      </c>
      <c r="E43" s="31" t="s">
        <v>578</v>
      </c>
      <c r="F43" s="93">
        <v>127309</v>
      </c>
      <c r="G43" s="32">
        <v>0.5</v>
      </c>
      <c r="H43" s="32" t="s">
        <v>336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45110</v>
      </c>
      <c r="B44" s="32">
        <v>540914</v>
      </c>
      <c r="C44" s="31" t="s">
        <v>940</v>
      </c>
      <c r="D44" s="31" t="s">
        <v>914</v>
      </c>
      <c r="E44" s="31" t="s">
        <v>578</v>
      </c>
      <c r="F44" s="93">
        <v>98000</v>
      </c>
      <c r="G44" s="32">
        <v>22.44</v>
      </c>
      <c r="H44" s="32" t="s">
        <v>336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45110</v>
      </c>
      <c r="B45" s="32">
        <v>530611</v>
      </c>
      <c r="C45" s="31" t="s">
        <v>1009</v>
      </c>
      <c r="D45" s="31" t="s">
        <v>1010</v>
      </c>
      <c r="E45" s="31" t="s">
        <v>578</v>
      </c>
      <c r="F45" s="93">
        <v>1000000</v>
      </c>
      <c r="G45" s="32">
        <v>0.37</v>
      </c>
      <c r="H45" s="32" t="s">
        <v>336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45110</v>
      </c>
      <c r="B46" s="32">
        <v>543799</v>
      </c>
      <c r="C46" s="31" t="s">
        <v>941</v>
      </c>
      <c r="D46" s="31" t="s">
        <v>942</v>
      </c>
      <c r="E46" s="31" t="s">
        <v>577</v>
      </c>
      <c r="F46" s="93">
        <v>42000</v>
      </c>
      <c r="G46" s="32">
        <v>63.31</v>
      </c>
      <c r="H46" s="32" t="s">
        <v>336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45110</v>
      </c>
      <c r="B47" s="32">
        <v>543799</v>
      </c>
      <c r="C47" s="31" t="s">
        <v>941</v>
      </c>
      <c r="D47" s="31" t="s">
        <v>942</v>
      </c>
      <c r="E47" s="31" t="s">
        <v>578</v>
      </c>
      <c r="F47" s="93">
        <v>33000</v>
      </c>
      <c r="G47" s="32">
        <v>63.35</v>
      </c>
      <c r="H47" s="32" t="s">
        <v>336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45110</v>
      </c>
      <c r="B48" s="32">
        <v>512359</v>
      </c>
      <c r="C48" s="31" t="s">
        <v>1011</v>
      </c>
      <c r="D48" s="31" t="s">
        <v>914</v>
      </c>
      <c r="E48" s="31" t="s">
        <v>577</v>
      </c>
      <c r="F48" s="93">
        <v>2500000</v>
      </c>
      <c r="G48" s="32">
        <v>0.32</v>
      </c>
      <c r="H48" s="32" t="s">
        <v>336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45110</v>
      </c>
      <c r="B49" s="32">
        <v>539278</v>
      </c>
      <c r="C49" s="31" t="s">
        <v>1012</v>
      </c>
      <c r="D49" s="31" t="s">
        <v>1013</v>
      </c>
      <c r="E49" s="31" t="s">
        <v>578</v>
      </c>
      <c r="F49" s="93">
        <v>223323</v>
      </c>
      <c r="G49" s="32">
        <v>3.31</v>
      </c>
      <c r="H49" s="32" t="s">
        <v>336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45110</v>
      </c>
      <c r="B50" s="32">
        <v>539402</v>
      </c>
      <c r="C50" s="31" t="s">
        <v>1014</v>
      </c>
      <c r="D50" s="31" t="s">
        <v>1015</v>
      </c>
      <c r="E50" s="31" t="s">
        <v>578</v>
      </c>
      <c r="F50" s="93">
        <v>150000</v>
      </c>
      <c r="G50" s="32">
        <v>17.13</v>
      </c>
      <c r="H50" s="32" t="s">
        <v>336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45110</v>
      </c>
      <c r="B51" s="32">
        <v>539402</v>
      </c>
      <c r="C51" s="31" t="s">
        <v>1014</v>
      </c>
      <c r="D51" s="31" t="s">
        <v>1016</v>
      </c>
      <c r="E51" s="31" t="s">
        <v>577</v>
      </c>
      <c r="F51" s="93">
        <v>115000</v>
      </c>
      <c r="G51" s="32">
        <v>17.11</v>
      </c>
      <c r="H51" s="32" t="s">
        <v>336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45110</v>
      </c>
      <c r="B52" s="32" t="s">
        <v>1017</v>
      </c>
      <c r="C52" s="31" t="s">
        <v>1018</v>
      </c>
      <c r="D52" s="31" t="s">
        <v>1019</v>
      </c>
      <c r="E52" s="31" t="s">
        <v>577</v>
      </c>
      <c r="F52" s="93">
        <v>193433</v>
      </c>
      <c r="G52" s="32">
        <v>1095.3399999999999</v>
      </c>
      <c r="H52" s="32" t="s">
        <v>579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45110</v>
      </c>
      <c r="B53" s="32" t="s">
        <v>1020</v>
      </c>
      <c r="C53" s="31" t="s">
        <v>1021</v>
      </c>
      <c r="D53" s="31" t="s">
        <v>914</v>
      </c>
      <c r="E53" s="31" t="s">
        <v>577</v>
      </c>
      <c r="F53" s="93">
        <v>261185</v>
      </c>
      <c r="G53" s="32">
        <v>257.39</v>
      </c>
      <c r="H53" s="32" t="s">
        <v>579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45110</v>
      </c>
      <c r="B54" s="32" t="s">
        <v>1020</v>
      </c>
      <c r="C54" s="31" t="s">
        <v>1021</v>
      </c>
      <c r="D54" s="31" t="s">
        <v>1022</v>
      </c>
      <c r="E54" s="31" t="s">
        <v>577</v>
      </c>
      <c r="F54" s="93">
        <v>314591</v>
      </c>
      <c r="G54" s="32">
        <v>257.05</v>
      </c>
      <c r="H54" s="32" t="s">
        <v>579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45110</v>
      </c>
      <c r="B55" s="32" t="s">
        <v>1020</v>
      </c>
      <c r="C55" s="31" t="s">
        <v>1021</v>
      </c>
      <c r="D55" s="31" t="s">
        <v>1023</v>
      </c>
      <c r="E55" s="31" t="s">
        <v>577</v>
      </c>
      <c r="F55" s="93">
        <v>352661</v>
      </c>
      <c r="G55" s="32">
        <v>265.89</v>
      </c>
      <c r="H55" s="32" t="s">
        <v>579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45110</v>
      </c>
      <c r="B56" s="32" t="s">
        <v>1020</v>
      </c>
      <c r="C56" s="31" t="s">
        <v>1021</v>
      </c>
      <c r="D56" s="31" t="s">
        <v>1024</v>
      </c>
      <c r="E56" s="31" t="s">
        <v>577</v>
      </c>
      <c r="F56" s="93">
        <v>347424</v>
      </c>
      <c r="G56" s="32">
        <v>256.88</v>
      </c>
      <c r="H56" s="32" t="s">
        <v>579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45110</v>
      </c>
      <c r="B57" s="32" t="s">
        <v>1020</v>
      </c>
      <c r="C57" s="31" t="s">
        <v>1021</v>
      </c>
      <c r="D57" s="31" t="s">
        <v>915</v>
      </c>
      <c r="E57" s="31" t="s">
        <v>577</v>
      </c>
      <c r="F57" s="93">
        <v>3218020</v>
      </c>
      <c r="G57" s="32">
        <v>265.8</v>
      </c>
      <c r="H57" s="32" t="s">
        <v>579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45110</v>
      </c>
      <c r="B58" s="32" t="s">
        <v>1020</v>
      </c>
      <c r="C58" s="31" t="s">
        <v>1021</v>
      </c>
      <c r="D58" s="31" t="s">
        <v>946</v>
      </c>
      <c r="E58" s="31" t="s">
        <v>577</v>
      </c>
      <c r="F58" s="93">
        <v>395360</v>
      </c>
      <c r="G58" s="32">
        <v>291.12</v>
      </c>
      <c r="H58" s="32" t="s">
        <v>579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45110</v>
      </c>
      <c r="B59" s="32" t="s">
        <v>1020</v>
      </c>
      <c r="C59" s="31" t="s">
        <v>1021</v>
      </c>
      <c r="D59" s="31" t="s">
        <v>1025</v>
      </c>
      <c r="E59" s="31" t="s">
        <v>577</v>
      </c>
      <c r="F59" s="93">
        <v>417443</v>
      </c>
      <c r="G59" s="32">
        <v>261.8</v>
      </c>
      <c r="H59" s="32" t="s">
        <v>579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45110</v>
      </c>
      <c r="B60" s="32" t="s">
        <v>1020</v>
      </c>
      <c r="C60" s="31" t="s">
        <v>1021</v>
      </c>
      <c r="D60" s="31" t="s">
        <v>944</v>
      </c>
      <c r="E60" s="31" t="s">
        <v>577</v>
      </c>
      <c r="F60" s="93">
        <v>581615</v>
      </c>
      <c r="G60" s="32">
        <v>257.05</v>
      </c>
      <c r="H60" s="32" t="s">
        <v>579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45110</v>
      </c>
      <c r="B61" s="32" t="s">
        <v>1026</v>
      </c>
      <c r="C61" s="31" t="s">
        <v>1027</v>
      </c>
      <c r="D61" s="31" t="s">
        <v>1028</v>
      </c>
      <c r="E61" s="31" t="s">
        <v>577</v>
      </c>
      <c r="F61" s="93">
        <v>92810</v>
      </c>
      <c r="G61" s="32">
        <v>118.61</v>
      </c>
      <c r="H61" s="32" t="s">
        <v>579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45110</v>
      </c>
      <c r="B62" s="32" t="s">
        <v>1029</v>
      </c>
      <c r="C62" s="31" t="s">
        <v>1030</v>
      </c>
      <c r="D62" s="31" t="s">
        <v>581</v>
      </c>
      <c r="E62" s="31" t="s">
        <v>577</v>
      </c>
      <c r="F62" s="93">
        <v>1164637</v>
      </c>
      <c r="G62" s="32">
        <v>40.97</v>
      </c>
      <c r="H62" s="32" t="s">
        <v>579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45110</v>
      </c>
      <c r="B63" s="32" t="s">
        <v>336</v>
      </c>
      <c r="C63" s="31" t="s">
        <v>1031</v>
      </c>
      <c r="D63" s="31" t="s">
        <v>580</v>
      </c>
      <c r="E63" s="31" t="s">
        <v>577</v>
      </c>
      <c r="F63" s="93">
        <v>751375</v>
      </c>
      <c r="G63" s="32">
        <v>649.85</v>
      </c>
      <c r="H63" s="32" t="s">
        <v>579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45110</v>
      </c>
      <c r="B64" s="32" t="s">
        <v>1032</v>
      </c>
      <c r="C64" s="31" t="s">
        <v>1033</v>
      </c>
      <c r="D64" s="31" t="s">
        <v>1034</v>
      </c>
      <c r="E64" s="31" t="s">
        <v>577</v>
      </c>
      <c r="F64" s="93">
        <v>72000</v>
      </c>
      <c r="G64" s="32">
        <v>79.95</v>
      </c>
      <c r="H64" s="32" t="s">
        <v>579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45110</v>
      </c>
      <c r="B65" s="32" t="s">
        <v>773</v>
      </c>
      <c r="C65" s="31" t="s">
        <v>1035</v>
      </c>
      <c r="D65" s="31" t="s">
        <v>580</v>
      </c>
      <c r="E65" s="31" t="s">
        <v>577</v>
      </c>
      <c r="F65" s="93">
        <v>136778</v>
      </c>
      <c r="G65" s="32">
        <v>867.58</v>
      </c>
      <c r="H65" s="32" t="s">
        <v>579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45110</v>
      </c>
      <c r="B66" s="32" t="s">
        <v>1036</v>
      </c>
      <c r="C66" s="31" t="s">
        <v>1037</v>
      </c>
      <c r="D66" s="31" t="s">
        <v>915</v>
      </c>
      <c r="E66" s="31" t="s">
        <v>577</v>
      </c>
      <c r="F66" s="93">
        <v>208500</v>
      </c>
      <c r="G66" s="32">
        <v>299.22000000000003</v>
      </c>
      <c r="H66" s="32" t="s">
        <v>579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45110</v>
      </c>
      <c r="B67" s="32" t="s">
        <v>1036</v>
      </c>
      <c r="C67" s="31" t="s">
        <v>1037</v>
      </c>
      <c r="D67" s="31" t="s">
        <v>580</v>
      </c>
      <c r="E67" s="31" t="s">
        <v>577</v>
      </c>
      <c r="F67" s="93">
        <v>223457</v>
      </c>
      <c r="G67" s="32">
        <v>295.24</v>
      </c>
      <c r="H67" s="32" t="s">
        <v>579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45110</v>
      </c>
      <c r="B68" s="32" t="s">
        <v>1036</v>
      </c>
      <c r="C68" s="31" t="s">
        <v>1037</v>
      </c>
      <c r="D68" s="31" t="s">
        <v>1038</v>
      </c>
      <c r="E68" s="31" t="s">
        <v>577</v>
      </c>
      <c r="F68" s="93">
        <v>388421</v>
      </c>
      <c r="G68" s="32">
        <v>294.73</v>
      </c>
      <c r="H68" s="32" t="s">
        <v>579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45110</v>
      </c>
      <c r="B69" s="32" t="s">
        <v>1036</v>
      </c>
      <c r="C69" s="31" t="s">
        <v>1037</v>
      </c>
      <c r="D69" s="31" t="s">
        <v>943</v>
      </c>
      <c r="E69" s="31" t="s">
        <v>577</v>
      </c>
      <c r="F69" s="93">
        <v>693860</v>
      </c>
      <c r="G69" s="32">
        <v>299.48</v>
      </c>
      <c r="H69" s="32" t="s">
        <v>579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45110</v>
      </c>
      <c r="B70" s="32" t="s">
        <v>1036</v>
      </c>
      <c r="C70" s="31" t="s">
        <v>1037</v>
      </c>
      <c r="D70" s="31" t="s">
        <v>1039</v>
      </c>
      <c r="E70" s="31" t="s">
        <v>577</v>
      </c>
      <c r="F70" s="93">
        <v>206563</v>
      </c>
      <c r="G70" s="32">
        <v>299.89999999999998</v>
      </c>
      <c r="H70" s="32" t="s">
        <v>579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45110</v>
      </c>
      <c r="B71" s="32" t="s">
        <v>1040</v>
      </c>
      <c r="C71" s="31" t="s">
        <v>1041</v>
      </c>
      <c r="D71" s="31" t="s">
        <v>1042</v>
      </c>
      <c r="E71" s="31" t="s">
        <v>577</v>
      </c>
      <c r="F71" s="93">
        <v>22400</v>
      </c>
      <c r="G71" s="32">
        <v>177.56</v>
      </c>
      <c r="H71" s="32" t="s">
        <v>579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45110</v>
      </c>
      <c r="B72" s="32" t="s">
        <v>1040</v>
      </c>
      <c r="C72" s="31" t="s">
        <v>1041</v>
      </c>
      <c r="D72" s="31" t="s">
        <v>1043</v>
      </c>
      <c r="E72" s="31" t="s">
        <v>577</v>
      </c>
      <c r="F72" s="93">
        <v>20000</v>
      </c>
      <c r="G72" s="32">
        <v>173.86</v>
      </c>
      <c r="H72" s="32" t="s">
        <v>579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45110</v>
      </c>
      <c r="B73" s="32" t="s">
        <v>1044</v>
      </c>
      <c r="C73" s="31" t="s">
        <v>1045</v>
      </c>
      <c r="D73" s="31" t="s">
        <v>1046</v>
      </c>
      <c r="E73" s="31" t="s">
        <v>577</v>
      </c>
      <c r="F73" s="93">
        <v>85000</v>
      </c>
      <c r="G73" s="32">
        <v>41.16</v>
      </c>
      <c r="H73" s="32" t="s">
        <v>579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45110</v>
      </c>
      <c r="B74" s="32" t="s">
        <v>1047</v>
      </c>
      <c r="C74" s="31" t="s">
        <v>1048</v>
      </c>
      <c r="D74" s="31" t="s">
        <v>580</v>
      </c>
      <c r="E74" s="31" t="s">
        <v>577</v>
      </c>
      <c r="F74" s="93">
        <v>75899</v>
      </c>
      <c r="G74" s="32">
        <v>222.09</v>
      </c>
      <c r="H74" s="32" t="s">
        <v>579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45110</v>
      </c>
      <c r="B75" s="32" t="s">
        <v>1049</v>
      </c>
      <c r="C75" s="31" t="s">
        <v>1050</v>
      </c>
      <c r="D75" s="31" t="s">
        <v>1051</v>
      </c>
      <c r="E75" s="31" t="s">
        <v>577</v>
      </c>
      <c r="F75" s="93">
        <v>60000</v>
      </c>
      <c r="G75" s="32">
        <v>62.19</v>
      </c>
      <c r="H75" s="32" t="s">
        <v>579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45110</v>
      </c>
      <c r="B76" s="32" t="s">
        <v>1052</v>
      </c>
      <c r="C76" s="31" t="s">
        <v>1053</v>
      </c>
      <c r="D76" s="31" t="s">
        <v>945</v>
      </c>
      <c r="E76" s="31" t="s">
        <v>577</v>
      </c>
      <c r="F76" s="93">
        <v>23178400</v>
      </c>
      <c r="G76" s="32">
        <v>14.68</v>
      </c>
      <c r="H76" s="32" t="s">
        <v>579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45110</v>
      </c>
      <c r="B77" s="32" t="s">
        <v>1054</v>
      </c>
      <c r="C77" s="31" t="s">
        <v>1055</v>
      </c>
      <c r="D77" s="31" t="s">
        <v>1056</v>
      </c>
      <c r="E77" s="31" t="s">
        <v>577</v>
      </c>
      <c r="F77" s="93">
        <v>69000</v>
      </c>
      <c r="G77" s="32">
        <v>161.69999999999999</v>
      </c>
      <c r="H77" s="32" t="s">
        <v>579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45110</v>
      </c>
      <c r="B78" s="32" t="s">
        <v>1054</v>
      </c>
      <c r="C78" s="31" t="s">
        <v>1055</v>
      </c>
      <c r="D78" s="31" t="s">
        <v>1057</v>
      </c>
      <c r="E78" s="31" t="s">
        <v>577</v>
      </c>
      <c r="F78" s="93">
        <v>40000</v>
      </c>
      <c r="G78" s="32">
        <v>168.23</v>
      </c>
      <c r="H78" s="32" t="s">
        <v>579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45110</v>
      </c>
      <c r="B79" s="32" t="s">
        <v>947</v>
      </c>
      <c r="C79" s="31" t="s">
        <v>948</v>
      </c>
      <c r="D79" s="31" t="s">
        <v>945</v>
      </c>
      <c r="E79" s="31" t="s">
        <v>577</v>
      </c>
      <c r="F79" s="93">
        <v>14267969</v>
      </c>
      <c r="G79" s="32">
        <v>19.97</v>
      </c>
      <c r="H79" s="32" t="s">
        <v>579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45110</v>
      </c>
      <c r="B80" s="32" t="s">
        <v>947</v>
      </c>
      <c r="C80" s="31" t="s">
        <v>948</v>
      </c>
      <c r="D80" s="31" t="s">
        <v>1058</v>
      </c>
      <c r="E80" s="31" t="s">
        <v>577</v>
      </c>
      <c r="F80" s="93">
        <v>12235201</v>
      </c>
      <c r="G80" s="32">
        <v>20</v>
      </c>
      <c r="H80" s="32" t="s">
        <v>579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45110</v>
      </c>
      <c r="B81" s="32" t="s">
        <v>947</v>
      </c>
      <c r="C81" s="31" t="s">
        <v>948</v>
      </c>
      <c r="D81" s="31" t="s">
        <v>916</v>
      </c>
      <c r="E81" s="31" t="s">
        <v>577</v>
      </c>
      <c r="F81" s="93">
        <v>22207398</v>
      </c>
      <c r="G81" s="32">
        <v>20.16</v>
      </c>
      <c r="H81" s="32" t="s">
        <v>579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45110</v>
      </c>
      <c r="B82" s="32" t="s">
        <v>1059</v>
      </c>
      <c r="C82" s="31" t="s">
        <v>1060</v>
      </c>
      <c r="D82" s="31" t="s">
        <v>1061</v>
      </c>
      <c r="E82" s="31" t="s">
        <v>577</v>
      </c>
      <c r="F82" s="93">
        <v>75000</v>
      </c>
      <c r="G82" s="32">
        <v>171.48</v>
      </c>
      <c r="H82" s="32" t="s">
        <v>579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45110</v>
      </c>
      <c r="B83" s="32" t="s">
        <v>1062</v>
      </c>
      <c r="C83" s="31" t="s">
        <v>1063</v>
      </c>
      <c r="D83" s="31" t="s">
        <v>1064</v>
      </c>
      <c r="E83" s="31" t="s">
        <v>577</v>
      </c>
      <c r="F83" s="93">
        <v>300539</v>
      </c>
      <c r="G83" s="32">
        <v>9.7100000000000009</v>
      </c>
      <c r="H83" s="32" t="s">
        <v>579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45110</v>
      </c>
      <c r="B84" s="32" t="s">
        <v>917</v>
      </c>
      <c r="C84" s="31" t="s">
        <v>918</v>
      </c>
      <c r="D84" s="31" t="s">
        <v>581</v>
      </c>
      <c r="E84" s="31" t="s">
        <v>577</v>
      </c>
      <c r="F84" s="93">
        <v>1409718</v>
      </c>
      <c r="G84" s="32">
        <v>64.77</v>
      </c>
      <c r="H84" s="32" t="s">
        <v>579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45110</v>
      </c>
      <c r="B85" s="32" t="s">
        <v>1017</v>
      </c>
      <c r="C85" s="31" t="s">
        <v>1018</v>
      </c>
      <c r="D85" s="31" t="s">
        <v>1019</v>
      </c>
      <c r="E85" s="31" t="s">
        <v>578</v>
      </c>
      <c r="F85" s="93">
        <v>208716</v>
      </c>
      <c r="G85" s="32">
        <v>1109.8900000000001</v>
      </c>
      <c r="H85" s="32" t="s">
        <v>579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45110</v>
      </c>
      <c r="B86" s="32" t="s">
        <v>1020</v>
      </c>
      <c r="C86" s="31" t="s">
        <v>1021</v>
      </c>
      <c r="D86" s="31" t="s">
        <v>914</v>
      </c>
      <c r="E86" s="31" t="s">
        <v>578</v>
      </c>
      <c r="F86" s="93">
        <v>261185</v>
      </c>
      <c r="G86" s="32">
        <v>258.41000000000003</v>
      </c>
      <c r="H86" s="32" t="s">
        <v>579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45110</v>
      </c>
      <c r="B87" s="32" t="s">
        <v>1020</v>
      </c>
      <c r="C87" s="31" t="s">
        <v>1021</v>
      </c>
      <c r="D87" s="31" t="s">
        <v>944</v>
      </c>
      <c r="E87" s="31" t="s">
        <v>578</v>
      </c>
      <c r="F87" s="93">
        <v>561265</v>
      </c>
      <c r="G87" s="32">
        <v>256.95999999999998</v>
      </c>
      <c r="H87" s="32" t="s">
        <v>579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45110</v>
      </c>
      <c r="B88" s="32" t="s">
        <v>1020</v>
      </c>
      <c r="C88" s="31" t="s">
        <v>1021</v>
      </c>
      <c r="D88" s="31" t="s">
        <v>1025</v>
      </c>
      <c r="E88" s="31" t="s">
        <v>578</v>
      </c>
      <c r="F88" s="93">
        <v>417443</v>
      </c>
      <c r="G88" s="32">
        <v>262.13</v>
      </c>
      <c r="H88" s="32" t="s">
        <v>579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45110</v>
      </c>
      <c r="B89" s="32" t="s">
        <v>1020</v>
      </c>
      <c r="C89" s="31" t="s">
        <v>1021</v>
      </c>
      <c r="D89" s="31" t="s">
        <v>915</v>
      </c>
      <c r="E89" s="31" t="s">
        <v>578</v>
      </c>
      <c r="F89" s="93">
        <v>3218020</v>
      </c>
      <c r="G89" s="32">
        <v>267.66000000000003</v>
      </c>
      <c r="H89" s="32" t="s">
        <v>579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45110</v>
      </c>
      <c r="B90" s="32" t="s">
        <v>1020</v>
      </c>
      <c r="C90" s="31" t="s">
        <v>1021</v>
      </c>
      <c r="D90" s="31" t="s">
        <v>1024</v>
      </c>
      <c r="E90" s="31" t="s">
        <v>578</v>
      </c>
      <c r="F90" s="93">
        <v>347424</v>
      </c>
      <c r="G90" s="32">
        <v>256.99</v>
      </c>
      <c r="H90" s="32" t="s">
        <v>579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45110</v>
      </c>
      <c r="B91" s="32" t="s">
        <v>1020</v>
      </c>
      <c r="C91" s="31" t="s">
        <v>1021</v>
      </c>
      <c r="D91" s="31" t="s">
        <v>1022</v>
      </c>
      <c r="E91" s="31" t="s">
        <v>578</v>
      </c>
      <c r="F91" s="93">
        <v>314591</v>
      </c>
      <c r="G91" s="32">
        <v>258.08</v>
      </c>
      <c r="H91" s="32" t="s">
        <v>579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45110</v>
      </c>
      <c r="B92" s="32" t="s">
        <v>1020</v>
      </c>
      <c r="C92" s="31" t="s">
        <v>1021</v>
      </c>
      <c r="D92" s="31" t="s">
        <v>946</v>
      </c>
      <c r="E92" s="31" t="s">
        <v>578</v>
      </c>
      <c r="F92" s="93">
        <v>400959</v>
      </c>
      <c r="G92" s="32">
        <v>277.79000000000002</v>
      </c>
      <c r="H92" s="32" t="s">
        <v>579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45110</v>
      </c>
      <c r="B93" s="32" t="s">
        <v>1020</v>
      </c>
      <c r="C93" s="31" t="s">
        <v>1021</v>
      </c>
      <c r="D93" s="31" t="s">
        <v>1023</v>
      </c>
      <c r="E93" s="31" t="s">
        <v>578</v>
      </c>
      <c r="F93" s="93">
        <v>344298</v>
      </c>
      <c r="G93" s="32">
        <v>265.24</v>
      </c>
      <c r="H93" s="32" t="s">
        <v>579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45110</v>
      </c>
      <c r="B94" s="32" t="s">
        <v>1026</v>
      </c>
      <c r="C94" s="31" t="s">
        <v>1027</v>
      </c>
      <c r="D94" s="31" t="s">
        <v>1065</v>
      </c>
      <c r="E94" s="31" t="s">
        <v>578</v>
      </c>
      <c r="F94" s="93">
        <v>90000</v>
      </c>
      <c r="G94" s="32">
        <v>118.63</v>
      </c>
      <c r="H94" s="32" t="s">
        <v>579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45110</v>
      </c>
      <c r="B95" s="32" t="s">
        <v>1029</v>
      </c>
      <c r="C95" s="31" t="s">
        <v>1030</v>
      </c>
      <c r="D95" s="31" t="s">
        <v>581</v>
      </c>
      <c r="E95" s="31" t="s">
        <v>578</v>
      </c>
      <c r="F95" s="93">
        <v>1164637</v>
      </c>
      <c r="G95" s="32">
        <v>40.9</v>
      </c>
      <c r="H95" s="32" t="s">
        <v>579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45110</v>
      </c>
      <c r="B96" s="32" t="s">
        <v>336</v>
      </c>
      <c r="C96" s="31" t="s">
        <v>1031</v>
      </c>
      <c r="D96" s="31" t="s">
        <v>580</v>
      </c>
      <c r="E96" s="31" t="s">
        <v>578</v>
      </c>
      <c r="F96" s="93">
        <v>751375</v>
      </c>
      <c r="G96" s="32">
        <v>649.86</v>
      </c>
      <c r="H96" s="32" t="s">
        <v>579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45110</v>
      </c>
      <c r="B97" s="32" t="s">
        <v>1066</v>
      </c>
      <c r="C97" s="31" t="s">
        <v>1067</v>
      </c>
      <c r="D97" s="31" t="s">
        <v>1068</v>
      </c>
      <c r="E97" s="31" t="s">
        <v>578</v>
      </c>
      <c r="F97" s="93">
        <v>150000</v>
      </c>
      <c r="G97" s="32">
        <v>151.65</v>
      </c>
      <c r="H97" s="32" t="s">
        <v>579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45110</v>
      </c>
      <c r="B98" s="32" t="s">
        <v>773</v>
      </c>
      <c r="C98" s="31" t="s">
        <v>1035</v>
      </c>
      <c r="D98" s="31" t="s">
        <v>580</v>
      </c>
      <c r="E98" s="31" t="s">
        <v>578</v>
      </c>
      <c r="F98" s="93">
        <v>136778</v>
      </c>
      <c r="G98" s="32">
        <v>868.02</v>
      </c>
      <c r="H98" s="32" t="s">
        <v>579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45110</v>
      </c>
      <c r="B99" s="32" t="s">
        <v>1036</v>
      </c>
      <c r="C99" s="31" t="s">
        <v>1037</v>
      </c>
      <c r="D99" s="31" t="s">
        <v>943</v>
      </c>
      <c r="E99" s="31" t="s">
        <v>578</v>
      </c>
      <c r="F99" s="93">
        <v>717292</v>
      </c>
      <c r="G99" s="32">
        <v>296.42</v>
      </c>
      <c r="H99" s="32" t="s">
        <v>579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45110</v>
      </c>
      <c r="B100" s="32" t="s">
        <v>1036</v>
      </c>
      <c r="C100" s="31" t="s">
        <v>1037</v>
      </c>
      <c r="D100" s="31" t="s">
        <v>915</v>
      </c>
      <c r="E100" s="31" t="s">
        <v>578</v>
      </c>
      <c r="F100" s="93">
        <v>6100</v>
      </c>
      <c r="G100" s="32">
        <v>298.2</v>
      </c>
      <c r="H100" s="32" t="s">
        <v>579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45110</v>
      </c>
      <c r="B101" s="32" t="s">
        <v>1036</v>
      </c>
      <c r="C101" s="31" t="s">
        <v>1037</v>
      </c>
      <c r="D101" s="31" t="s">
        <v>1038</v>
      </c>
      <c r="E101" s="31" t="s">
        <v>578</v>
      </c>
      <c r="F101" s="93">
        <v>514634</v>
      </c>
      <c r="G101" s="32">
        <v>299.85000000000002</v>
      </c>
      <c r="H101" s="32" t="s">
        <v>579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45110</v>
      </c>
      <c r="B102" s="32" t="s">
        <v>1036</v>
      </c>
      <c r="C102" s="31" t="s">
        <v>1037</v>
      </c>
      <c r="D102" s="31" t="s">
        <v>1039</v>
      </c>
      <c r="E102" s="31" t="s">
        <v>578</v>
      </c>
      <c r="F102" s="93">
        <v>6563</v>
      </c>
      <c r="G102" s="32">
        <v>305.5</v>
      </c>
      <c r="H102" s="32" t="s">
        <v>579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45110</v>
      </c>
      <c r="B103" s="32" t="s">
        <v>1036</v>
      </c>
      <c r="C103" s="31" t="s">
        <v>1037</v>
      </c>
      <c r="D103" s="31" t="s">
        <v>580</v>
      </c>
      <c r="E103" s="31" t="s">
        <v>578</v>
      </c>
      <c r="F103" s="93">
        <v>223457</v>
      </c>
      <c r="G103" s="32">
        <v>295.63</v>
      </c>
      <c r="H103" s="32" t="s">
        <v>579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45110</v>
      </c>
      <c r="B104" s="32" t="s">
        <v>1040</v>
      </c>
      <c r="C104" s="31" t="s">
        <v>1041</v>
      </c>
      <c r="D104" s="31" t="s">
        <v>1069</v>
      </c>
      <c r="E104" s="31" t="s">
        <v>578</v>
      </c>
      <c r="F104" s="93">
        <v>21600</v>
      </c>
      <c r="G104" s="32">
        <v>168.37</v>
      </c>
      <c r="H104" s="32" t="s">
        <v>579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45110</v>
      </c>
      <c r="B105" s="32" t="s">
        <v>1047</v>
      </c>
      <c r="C105" s="31" t="s">
        <v>1048</v>
      </c>
      <c r="D105" s="31" t="s">
        <v>580</v>
      </c>
      <c r="E105" s="31" t="s">
        <v>578</v>
      </c>
      <c r="F105" s="93">
        <v>75899</v>
      </c>
      <c r="G105" s="32">
        <v>222.44</v>
      </c>
      <c r="H105" s="32" t="s">
        <v>579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45110</v>
      </c>
      <c r="B106" s="32" t="s">
        <v>1049</v>
      </c>
      <c r="C106" s="31" t="s">
        <v>1050</v>
      </c>
      <c r="D106" s="31" t="s">
        <v>1051</v>
      </c>
      <c r="E106" s="31" t="s">
        <v>578</v>
      </c>
      <c r="F106" s="93">
        <v>52000</v>
      </c>
      <c r="G106" s="32">
        <v>60.63</v>
      </c>
      <c r="H106" s="32" t="s">
        <v>579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45110</v>
      </c>
      <c r="B107" s="32" t="s">
        <v>1049</v>
      </c>
      <c r="C107" s="31" t="s">
        <v>1050</v>
      </c>
      <c r="D107" s="31" t="s">
        <v>1070</v>
      </c>
      <c r="E107" s="31" t="s">
        <v>578</v>
      </c>
      <c r="F107" s="93">
        <v>52000</v>
      </c>
      <c r="G107" s="32">
        <v>58.5</v>
      </c>
      <c r="H107" s="32" t="s">
        <v>579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45110</v>
      </c>
      <c r="B108" s="32" t="s">
        <v>1052</v>
      </c>
      <c r="C108" s="31" t="s">
        <v>1053</v>
      </c>
      <c r="D108" s="31" t="s">
        <v>945</v>
      </c>
      <c r="E108" s="31" t="s">
        <v>578</v>
      </c>
      <c r="F108" s="93">
        <v>23657488</v>
      </c>
      <c r="G108" s="32">
        <v>14.68</v>
      </c>
      <c r="H108" s="32" t="s">
        <v>579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45110</v>
      </c>
      <c r="B109" s="32" t="s">
        <v>1054</v>
      </c>
      <c r="C109" s="31" t="s">
        <v>1055</v>
      </c>
      <c r="D109" s="31" t="s">
        <v>1056</v>
      </c>
      <c r="E109" s="31" t="s">
        <v>578</v>
      </c>
      <c r="F109" s="93">
        <v>72000</v>
      </c>
      <c r="G109" s="32">
        <v>159.11000000000001</v>
      </c>
      <c r="H109" s="32" t="s">
        <v>579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45110</v>
      </c>
      <c r="B110" s="32" t="s">
        <v>947</v>
      </c>
      <c r="C110" s="31" t="s">
        <v>948</v>
      </c>
      <c r="D110" s="31" t="s">
        <v>916</v>
      </c>
      <c r="E110" s="31" t="s">
        <v>578</v>
      </c>
      <c r="F110" s="93">
        <v>21468368</v>
      </c>
      <c r="G110" s="32">
        <v>20.13</v>
      </c>
      <c r="H110" s="32" t="s">
        <v>579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45110</v>
      </c>
      <c r="B111" s="32" t="s">
        <v>947</v>
      </c>
      <c r="C111" s="31" t="s">
        <v>948</v>
      </c>
      <c r="D111" s="31" t="s">
        <v>945</v>
      </c>
      <c r="E111" s="31" t="s">
        <v>578</v>
      </c>
      <c r="F111" s="93">
        <v>14341676</v>
      </c>
      <c r="G111" s="32">
        <v>20</v>
      </c>
      <c r="H111" s="32" t="s">
        <v>579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45110</v>
      </c>
      <c r="B112" s="32" t="s">
        <v>947</v>
      </c>
      <c r="C112" s="31" t="s">
        <v>948</v>
      </c>
      <c r="D112" s="31" t="s">
        <v>1058</v>
      </c>
      <c r="E112" s="31" t="s">
        <v>578</v>
      </c>
      <c r="F112" s="93">
        <v>12235201</v>
      </c>
      <c r="G112" s="32">
        <v>20.010000000000002</v>
      </c>
      <c r="H112" s="32" t="s">
        <v>579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45110</v>
      </c>
      <c r="B113" s="32" t="s">
        <v>1071</v>
      </c>
      <c r="C113" s="31" t="s">
        <v>1072</v>
      </c>
      <c r="D113" s="31" t="s">
        <v>1073</v>
      </c>
      <c r="E113" s="31" t="s">
        <v>578</v>
      </c>
      <c r="F113" s="93">
        <v>2000000</v>
      </c>
      <c r="G113" s="32">
        <v>3.4</v>
      </c>
      <c r="H113" s="32" t="s">
        <v>579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45110</v>
      </c>
      <c r="B114" s="32" t="s">
        <v>1059</v>
      </c>
      <c r="C114" s="31" t="s">
        <v>1060</v>
      </c>
      <c r="D114" s="31" t="s">
        <v>949</v>
      </c>
      <c r="E114" s="31" t="s">
        <v>578</v>
      </c>
      <c r="F114" s="93">
        <v>75000</v>
      </c>
      <c r="G114" s="32">
        <v>171.48</v>
      </c>
      <c r="H114" s="32" t="s">
        <v>579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45110</v>
      </c>
      <c r="B115" s="32" t="s">
        <v>1062</v>
      </c>
      <c r="C115" s="31" t="s">
        <v>1063</v>
      </c>
      <c r="D115" s="31" t="s">
        <v>1064</v>
      </c>
      <c r="E115" s="31" t="s">
        <v>578</v>
      </c>
      <c r="F115" s="93">
        <v>285191</v>
      </c>
      <c r="G115" s="32">
        <v>9.66</v>
      </c>
      <c r="H115" s="32" t="s">
        <v>579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45110</v>
      </c>
      <c r="B116" s="32" t="s">
        <v>1074</v>
      </c>
      <c r="C116" s="31" t="s">
        <v>1075</v>
      </c>
      <c r="D116" s="31" t="s">
        <v>1076</v>
      </c>
      <c r="E116" s="31" t="s">
        <v>578</v>
      </c>
      <c r="F116" s="93">
        <v>120000</v>
      </c>
      <c r="G116" s="32">
        <v>102.33</v>
      </c>
      <c r="H116" s="32" t="s">
        <v>579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45110</v>
      </c>
      <c r="B117" s="32" t="s">
        <v>917</v>
      </c>
      <c r="C117" s="31" t="s">
        <v>918</v>
      </c>
      <c r="D117" s="31" t="s">
        <v>581</v>
      </c>
      <c r="E117" s="31" t="s">
        <v>578</v>
      </c>
      <c r="F117" s="93">
        <v>1420718</v>
      </c>
      <c r="G117" s="32">
        <v>64.099999999999994</v>
      </c>
      <c r="H117" s="32" t="s">
        <v>579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/>
      <c r="B118" s="32"/>
      <c r="C118" s="31"/>
      <c r="D118" s="31"/>
      <c r="E118" s="31"/>
      <c r="F118" s="93"/>
      <c r="G118" s="32"/>
      <c r="H118" s="32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/>
      <c r="B119" s="32"/>
      <c r="C119" s="31"/>
      <c r="D119" s="31"/>
      <c r="E119" s="31"/>
      <c r="F119" s="93"/>
      <c r="G119" s="32"/>
      <c r="H119" s="32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/>
      <c r="B120" s="32"/>
      <c r="C120" s="31"/>
      <c r="D120" s="31"/>
      <c r="E120" s="31"/>
      <c r="F120" s="93"/>
      <c r="G120" s="32"/>
      <c r="H120" s="32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/>
      <c r="B121" s="32"/>
      <c r="C121" s="31"/>
      <c r="D121" s="31"/>
      <c r="E121" s="31"/>
      <c r="F121" s="93"/>
      <c r="G121" s="32"/>
      <c r="H121" s="32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/>
      <c r="B122" s="32"/>
      <c r="C122" s="31"/>
      <c r="D122" s="31"/>
      <c r="E122" s="31"/>
      <c r="F122" s="93"/>
      <c r="G122" s="32"/>
      <c r="H122" s="32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/>
      <c r="B123" s="32"/>
      <c r="C123" s="31"/>
      <c r="D123" s="31"/>
      <c r="E123" s="31"/>
      <c r="F123" s="93"/>
      <c r="G123" s="32"/>
      <c r="H123" s="32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/>
      <c r="B124" s="32"/>
      <c r="C124" s="31"/>
      <c r="D124" s="31"/>
      <c r="E124" s="31"/>
      <c r="F124" s="93"/>
      <c r="G124" s="32"/>
      <c r="H124" s="32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/>
      <c r="B125" s="32"/>
      <c r="C125" s="31"/>
      <c r="D125" s="31"/>
      <c r="E125" s="31"/>
      <c r="F125" s="93"/>
      <c r="G125" s="32"/>
      <c r="H125" s="32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/>
      <c r="B126" s="32"/>
      <c r="C126" s="31"/>
      <c r="D126" s="31"/>
      <c r="E126" s="31"/>
      <c r="F126" s="93"/>
      <c r="G126" s="32"/>
      <c r="H126" s="32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/>
      <c r="B127" s="32"/>
      <c r="C127" s="31"/>
      <c r="D127" s="31"/>
      <c r="E127" s="31"/>
      <c r="F127" s="93"/>
      <c r="G127" s="32"/>
      <c r="H127" s="32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/>
      <c r="B128" s="32"/>
      <c r="C128" s="31"/>
      <c r="D128" s="31"/>
      <c r="E128" s="31"/>
      <c r="F128" s="93"/>
      <c r="G128" s="32"/>
      <c r="H128" s="32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/>
      <c r="B129" s="32"/>
      <c r="C129" s="31"/>
      <c r="D129" s="31"/>
      <c r="E129" s="31"/>
      <c r="F129" s="93"/>
      <c r="G129" s="32"/>
      <c r="H129" s="32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/>
      <c r="B130" s="32"/>
      <c r="C130" s="31"/>
      <c r="D130" s="31"/>
      <c r="E130" s="31"/>
      <c r="F130" s="93"/>
      <c r="G130" s="32"/>
      <c r="H130" s="32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/>
      <c r="B131" s="32"/>
      <c r="C131" s="31"/>
      <c r="D131" s="31"/>
      <c r="E131" s="31"/>
      <c r="F131" s="93"/>
      <c r="G131" s="32"/>
      <c r="H131" s="32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/>
      <c r="B132" s="32"/>
      <c r="C132" s="31"/>
      <c r="D132" s="31"/>
      <c r="E132" s="31"/>
      <c r="F132" s="93"/>
      <c r="G132" s="32"/>
      <c r="H132" s="32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/>
      <c r="B133" s="32"/>
      <c r="C133" s="31"/>
      <c r="D133" s="31"/>
      <c r="E133" s="31"/>
      <c r="F133" s="93"/>
      <c r="G133" s="32"/>
      <c r="H133" s="32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/>
      <c r="B134" s="32"/>
      <c r="C134" s="31"/>
      <c r="D134" s="31"/>
      <c r="E134" s="31"/>
      <c r="F134" s="93"/>
      <c r="G134" s="32"/>
      <c r="H134" s="32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/>
      <c r="B135" s="32"/>
      <c r="C135" s="31"/>
      <c r="D135" s="31"/>
      <c r="E135" s="31"/>
      <c r="F135" s="93"/>
      <c r="G135" s="32"/>
      <c r="H135" s="32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/>
      <c r="B136" s="32"/>
      <c r="C136" s="31"/>
      <c r="D136" s="31"/>
      <c r="E136" s="31"/>
      <c r="F136" s="93"/>
      <c r="G136" s="32"/>
      <c r="H136" s="32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/>
      <c r="B137" s="32"/>
      <c r="C137" s="31"/>
      <c r="D137" s="31"/>
      <c r="E137" s="31"/>
      <c r="F137" s="93"/>
      <c r="G137" s="32"/>
      <c r="H137" s="32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/>
      <c r="B138" s="32"/>
      <c r="C138" s="31"/>
      <c r="D138" s="31"/>
      <c r="E138" s="31"/>
      <c r="F138" s="93"/>
      <c r="G138" s="32"/>
      <c r="H138" s="32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/>
      <c r="B139" s="32"/>
      <c r="C139" s="31"/>
      <c r="D139" s="31"/>
      <c r="E139" s="31"/>
      <c r="F139" s="93"/>
      <c r="G139" s="32"/>
      <c r="H139" s="32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/>
      <c r="B140" s="32"/>
      <c r="C140" s="31"/>
      <c r="D140" s="31"/>
      <c r="E140" s="31"/>
      <c r="F140" s="93"/>
      <c r="G140" s="32"/>
      <c r="H140" s="32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/>
      <c r="B141" s="32"/>
      <c r="C141" s="31"/>
      <c r="D141" s="31"/>
      <c r="E141" s="31"/>
      <c r="F141" s="93"/>
      <c r="G141" s="32"/>
      <c r="H141" s="32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/>
      <c r="B142" s="32"/>
      <c r="C142" s="31"/>
      <c r="D142" s="31"/>
      <c r="E142" s="31"/>
      <c r="F142" s="93"/>
      <c r="G142" s="32"/>
      <c r="H142" s="32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/>
      <c r="B143" s="32"/>
      <c r="C143" s="31"/>
      <c r="D143" s="31"/>
      <c r="E143" s="31"/>
      <c r="F143" s="93"/>
      <c r="G143" s="32"/>
      <c r="H143" s="32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/>
      <c r="B144" s="32"/>
      <c r="C144" s="31"/>
      <c r="D144" s="31"/>
      <c r="E144" s="31"/>
      <c r="F144" s="93"/>
      <c r="G144" s="32"/>
      <c r="H144" s="32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/>
      <c r="B145" s="32"/>
      <c r="C145" s="31"/>
      <c r="D145" s="31"/>
      <c r="E145" s="31"/>
      <c r="F145" s="93"/>
      <c r="G145" s="32"/>
      <c r="H145" s="32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/>
      <c r="B146" s="32"/>
      <c r="C146" s="31"/>
      <c r="D146" s="31"/>
      <c r="E146" s="31"/>
      <c r="F146" s="93"/>
      <c r="G146" s="32"/>
      <c r="H146" s="32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/>
      <c r="B147" s="32"/>
      <c r="C147" s="31"/>
      <c r="D147" s="31"/>
      <c r="E147" s="31"/>
      <c r="F147" s="93"/>
      <c r="G147" s="32"/>
      <c r="H147" s="32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/>
      <c r="B148" s="32"/>
      <c r="C148" s="31"/>
      <c r="D148" s="31"/>
      <c r="E148" s="31"/>
      <c r="F148" s="93"/>
      <c r="G148" s="32"/>
      <c r="H148" s="32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/>
      <c r="B149" s="32"/>
      <c r="C149" s="31"/>
      <c r="D149" s="31"/>
      <c r="E149" s="31"/>
      <c r="F149" s="93"/>
      <c r="G149" s="32"/>
      <c r="H149" s="32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/>
      <c r="B150" s="32"/>
      <c r="C150" s="31"/>
      <c r="D150" s="31"/>
      <c r="E150" s="31"/>
      <c r="F150" s="93"/>
      <c r="G150" s="32"/>
      <c r="H150" s="32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/>
      <c r="B151" s="32"/>
      <c r="C151" s="31"/>
      <c r="D151" s="31"/>
      <c r="E151" s="31"/>
      <c r="F151" s="93"/>
      <c r="G151" s="32"/>
      <c r="H151" s="32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/>
      <c r="B152" s="32"/>
      <c r="C152" s="31"/>
      <c r="D152" s="31"/>
      <c r="E152" s="31"/>
      <c r="F152" s="93"/>
      <c r="G152" s="32"/>
      <c r="H152" s="32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/>
      <c r="B153" s="32"/>
      <c r="C153" s="31"/>
      <c r="D153" s="31"/>
      <c r="E153" s="31"/>
      <c r="F153" s="93"/>
      <c r="G153" s="32"/>
      <c r="H153" s="32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/>
      <c r="B154" s="32"/>
      <c r="C154" s="31"/>
      <c r="D154" s="31"/>
      <c r="E154" s="31"/>
      <c r="F154" s="93"/>
      <c r="G154" s="32"/>
      <c r="H154" s="32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/>
      <c r="B155" s="32"/>
      <c r="C155" s="31"/>
      <c r="D155" s="31"/>
      <c r="E155" s="31"/>
      <c r="F155" s="93"/>
      <c r="G155" s="32"/>
      <c r="H155" s="32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/>
      <c r="B156" s="32"/>
      <c r="C156" s="31"/>
      <c r="D156" s="31"/>
      <c r="E156" s="31"/>
      <c r="F156" s="93"/>
      <c r="G156" s="32"/>
      <c r="H156" s="32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/>
      <c r="B157" s="32"/>
      <c r="C157" s="31"/>
      <c r="D157" s="31"/>
      <c r="E157" s="31"/>
      <c r="F157" s="93"/>
      <c r="G157" s="32"/>
      <c r="H157" s="32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/>
      <c r="B158" s="32"/>
      <c r="C158" s="31"/>
      <c r="D158" s="31"/>
      <c r="E158" s="31"/>
      <c r="F158" s="93"/>
      <c r="G158" s="32"/>
      <c r="H158" s="32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/>
      <c r="B159" s="32"/>
      <c r="C159" s="31"/>
      <c r="D159" s="31"/>
      <c r="E159" s="31"/>
      <c r="F159" s="93"/>
      <c r="G159" s="32"/>
      <c r="H159" s="32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/>
      <c r="B160" s="32"/>
      <c r="C160" s="31"/>
      <c r="D160" s="31"/>
      <c r="E160" s="31"/>
      <c r="F160" s="93"/>
      <c r="G160" s="32"/>
      <c r="H160" s="32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/>
      <c r="B161" s="32"/>
      <c r="C161" s="31"/>
      <c r="D161" s="31"/>
      <c r="E161" s="31"/>
      <c r="F161" s="93"/>
      <c r="G161" s="32"/>
      <c r="H161" s="32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/>
      <c r="B162" s="32"/>
      <c r="C162" s="31"/>
      <c r="D162" s="31"/>
      <c r="E162" s="31"/>
      <c r="F162" s="93"/>
      <c r="G162" s="32"/>
      <c r="H162" s="32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/>
      <c r="B163" s="32"/>
      <c r="C163" s="31"/>
      <c r="D163" s="31"/>
      <c r="E163" s="31"/>
      <c r="F163" s="93"/>
      <c r="G163" s="32"/>
      <c r="H163" s="32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/>
      <c r="B164" s="32"/>
      <c r="C164" s="31"/>
      <c r="D164" s="31"/>
      <c r="E164" s="31"/>
      <c r="F164" s="93"/>
      <c r="G164" s="32"/>
      <c r="H164" s="32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/>
      <c r="B165" s="32"/>
      <c r="C165" s="31"/>
      <c r="D165" s="31"/>
      <c r="E165" s="31"/>
      <c r="F165" s="93"/>
      <c r="G165" s="32"/>
      <c r="H165" s="32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/>
      <c r="B166" s="32"/>
      <c r="C166" s="31"/>
      <c r="D166" s="31"/>
      <c r="E166" s="31"/>
      <c r="F166" s="93"/>
      <c r="G166" s="32"/>
      <c r="H166" s="32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/>
      <c r="B167" s="32"/>
      <c r="C167" s="31"/>
      <c r="D167" s="31"/>
      <c r="E167" s="31"/>
      <c r="F167" s="93"/>
      <c r="G167" s="32"/>
      <c r="H167" s="32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/>
      <c r="B168" s="32"/>
      <c r="C168" s="31"/>
      <c r="D168" s="31"/>
      <c r="E168" s="31"/>
      <c r="F168" s="93"/>
      <c r="G168" s="32"/>
      <c r="H168" s="32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/>
      <c r="B169" s="32"/>
      <c r="C169" s="31"/>
      <c r="D169" s="31"/>
      <c r="E169" s="31"/>
      <c r="F169" s="93"/>
      <c r="G169" s="32"/>
      <c r="H169" s="32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/>
      <c r="B170" s="32"/>
      <c r="C170" s="31"/>
      <c r="D170" s="31"/>
      <c r="E170" s="31"/>
      <c r="F170" s="93"/>
      <c r="G170" s="32"/>
      <c r="H170" s="32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/>
      <c r="B171" s="32"/>
      <c r="C171" s="31"/>
      <c r="D171" s="31"/>
      <c r="E171" s="31"/>
      <c r="F171" s="93"/>
      <c r="G171" s="32"/>
      <c r="H171" s="32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/>
      <c r="B172" s="32"/>
      <c r="C172" s="31"/>
      <c r="D172" s="31"/>
      <c r="E172" s="31"/>
      <c r="F172" s="93"/>
      <c r="G172" s="32"/>
      <c r="H172" s="32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/>
      <c r="B173" s="32"/>
      <c r="C173" s="31"/>
      <c r="D173" s="31"/>
      <c r="E173" s="31"/>
      <c r="F173" s="93"/>
      <c r="G173" s="32"/>
      <c r="H173" s="32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/>
      <c r="B174" s="32"/>
      <c r="C174" s="31"/>
      <c r="D174" s="31"/>
      <c r="E174" s="31"/>
      <c r="F174" s="93"/>
      <c r="G174" s="32"/>
      <c r="H174" s="32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/>
      <c r="B175" s="32"/>
      <c r="C175" s="31"/>
      <c r="D175" s="31"/>
      <c r="E175" s="31"/>
      <c r="F175" s="93"/>
      <c r="G175" s="32"/>
      <c r="H175" s="32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/>
      <c r="B176" s="32"/>
      <c r="C176" s="31"/>
      <c r="D176" s="31"/>
      <c r="E176" s="31"/>
      <c r="F176" s="93"/>
      <c r="G176" s="32"/>
      <c r="H176" s="32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/>
      <c r="B177" s="32"/>
      <c r="C177" s="31"/>
      <c r="D177" s="31"/>
      <c r="E177" s="31"/>
      <c r="F177" s="93"/>
      <c r="G177" s="32"/>
      <c r="H177" s="32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/>
      <c r="B178" s="32"/>
      <c r="C178" s="31"/>
      <c r="D178" s="31"/>
      <c r="E178" s="31"/>
      <c r="F178" s="93"/>
      <c r="G178" s="32"/>
      <c r="H178" s="32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32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32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32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32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32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2.75" customHeight="1">
      <c r="A184" s="92"/>
      <c r="B184" s="32"/>
      <c r="C184" s="31"/>
      <c r="D184" s="31"/>
      <c r="E184" s="31"/>
      <c r="F184" s="93"/>
      <c r="G184" s="32"/>
      <c r="H184" s="32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2.75" customHeight="1">
      <c r="A185" s="92"/>
      <c r="B185" s="32"/>
      <c r="C185" s="31"/>
      <c r="D185" s="31"/>
      <c r="E185" s="31"/>
      <c r="F185" s="93"/>
      <c r="G185" s="32"/>
      <c r="H185" s="32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2.75" customHeight="1">
      <c r="A186" s="92"/>
      <c r="B186" s="32"/>
      <c r="C186" s="31"/>
      <c r="D186" s="31"/>
      <c r="E186" s="31"/>
      <c r="F186" s="93"/>
      <c r="G186" s="32"/>
      <c r="H186" s="32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2.75" customHeight="1">
      <c r="A187" s="92"/>
      <c r="B187" s="32"/>
      <c r="C187" s="31"/>
      <c r="D187" s="31"/>
      <c r="E187" s="31"/>
      <c r="F187" s="93"/>
      <c r="G187" s="32"/>
      <c r="H187" s="32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2.75" customHeight="1">
      <c r="A188" s="92"/>
      <c r="B188" s="32"/>
      <c r="C188" s="31"/>
      <c r="D188" s="31"/>
      <c r="E188" s="31"/>
      <c r="F188" s="93"/>
      <c r="G188" s="32"/>
      <c r="H188" s="32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12.75" customHeight="1">
      <c r="A189" s="92"/>
      <c r="B189" s="32"/>
      <c r="C189" s="31"/>
      <c r="D189" s="31"/>
      <c r="E189" s="31"/>
      <c r="F189" s="93"/>
      <c r="G189" s="32"/>
      <c r="H189" s="32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:28" ht="12.75" customHeight="1">
      <c r="A190" s="92"/>
      <c r="B190" s="32"/>
      <c r="C190" s="31"/>
      <c r="D190" s="31"/>
      <c r="E190" s="31"/>
      <c r="F190" s="93"/>
      <c r="G190" s="32"/>
      <c r="H190" s="32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:28" ht="12.75" customHeight="1">
      <c r="A191" s="92"/>
      <c r="B191" s="32"/>
      <c r="C191" s="31"/>
      <c r="D191" s="31"/>
      <c r="E191" s="31"/>
      <c r="F191" s="93"/>
      <c r="G191" s="32"/>
      <c r="H191" s="32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:28" ht="12.75" customHeight="1">
      <c r="A192" s="92"/>
      <c r="B192" s="32"/>
      <c r="C192" s="31"/>
      <c r="D192" s="31"/>
      <c r="E192" s="31"/>
      <c r="F192" s="93"/>
      <c r="G192" s="32"/>
      <c r="H192" s="32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:28" ht="12.75" customHeight="1">
      <c r="A193" s="92"/>
      <c r="B193" s="32"/>
      <c r="C193" s="31"/>
      <c r="D193" s="31"/>
      <c r="E193" s="31"/>
      <c r="F193" s="93"/>
      <c r="G193" s="32"/>
      <c r="H193" s="32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:28" ht="12.75" customHeight="1">
      <c r="A194" s="92"/>
      <c r="B194" s="32"/>
      <c r="C194" s="31"/>
      <c r="D194" s="31"/>
      <c r="E194" s="31"/>
      <c r="F194" s="93"/>
      <c r="G194" s="32"/>
      <c r="H194" s="32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:28" ht="12.75" customHeight="1">
      <c r="A195" s="92"/>
      <c r="B195" s="32"/>
      <c r="C195" s="31"/>
      <c r="D195" s="31"/>
      <c r="E195" s="31"/>
      <c r="F195" s="93"/>
      <c r="G195" s="32"/>
      <c r="H195" s="32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:28" ht="12.75" customHeight="1">
      <c r="A196" s="92"/>
      <c r="B196" s="32"/>
      <c r="C196" s="31"/>
      <c r="D196" s="31"/>
      <c r="E196" s="31"/>
      <c r="F196" s="93"/>
      <c r="G196" s="32"/>
      <c r="H196" s="32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:28" ht="12.75" customHeight="1">
      <c r="A197" s="92"/>
      <c r="B197" s="32"/>
      <c r="C197" s="31"/>
      <c r="D197" s="31"/>
      <c r="E197" s="31"/>
      <c r="F197" s="93"/>
      <c r="G197" s="32"/>
      <c r="H197" s="32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:28" ht="12.75" customHeight="1">
      <c r="A198" s="92"/>
      <c r="B198" s="32"/>
      <c r="C198" s="31"/>
      <c r="D198" s="31"/>
      <c r="E198" s="31"/>
      <c r="F198" s="93"/>
      <c r="G198" s="32"/>
      <c r="H198" s="32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:28" ht="12.75" customHeight="1">
      <c r="A199" s="92"/>
      <c r="B199" s="32"/>
      <c r="C199" s="31"/>
      <c r="D199" s="31"/>
      <c r="E199" s="31"/>
      <c r="F199" s="93"/>
      <c r="G199" s="32"/>
      <c r="H199" s="32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:28" ht="12.75" customHeight="1">
      <c r="A200" s="92"/>
      <c r="B200" s="32"/>
      <c r="C200" s="31"/>
      <c r="D200" s="31"/>
      <c r="E200" s="31"/>
      <c r="F200" s="93"/>
      <c r="G200" s="32"/>
      <c r="H200" s="32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:28" ht="12.75" customHeight="1">
      <c r="A201" s="92"/>
      <c r="B201" s="32"/>
      <c r="C201" s="31"/>
      <c r="D201" s="31"/>
      <c r="E201" s="31"/>
      <c r="F201" s="93"/>
      <c r="G201" s="32"/>
      <c r="H201" s="32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:28" ht="12.75" customHeight="1">
      <c r="A202" s="92"/>
      <c r="B202" s="32"/>
      <c r="C202" s="31"/>
      <c r="D202" s="31"/>
      <c r="E202" s="31"/>
      <c r="F202" s="93"/>
      <c r="G202" s="32"/>
      <c r="H202" s="32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:28" ht="12.75" customHeight="1">
      <c r="A203" s="92"/>
      <c r="B203" s="32"/>
      <c r="C203" s="31"/>
      <c r="D203" s="31"/>
      <c r="E203" s="31"/>
      <c r="F203" s="93"/>
      <c r="G203" s="32"/>
      <c r="H203" s="32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:28" ht="12.75" customHeight="1">
      <c r="A204" s="92"/>
      <c r="B204" s="32"/>
      <c r="C204" s="31"/>
      <c r="D204" s="31"/>
      <c r="E204" s="31"/>
      <c r="F204" s="93"/>
      <c r="G204" s="32"/>
      <c r="H204" s="32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:28" ht="12.75" customHeight="1">
      <c r="A205" s="92"/>
      <c r="B205" s="32"/>
      <c r="C205" s="31"/>
      <c r="D205" s="31"/>
      <c r="E205" s="31"/>
      <c r="F205" s="93"/>
      <c r="G205" s="32"/>
      <c r="H205" s="32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:28" ht="12.75" customHeight="1">
      <c r="A206" s="92"/>
      <c r="B206" s="32"/>
      <c r="C206" s="31"/>
      <c r="D206" s="31"/>
      <c r="E206" s="31"/>
      <c r="F206" s="93"/>
      <c r="G206" s="32"/>
      <c r="H206" s="32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:28" ht="12.75" customHeight="1">
      <c r="A207" s="92"/>
      <c r="B207" s="32"/>
      <c r="C207" s="31"/>
      <c r="D207" s="31"/>
      <c r="E207" s="31"/>
      <c r="F207" s="93"/>
      <c r="G207" s="32"/>
      <c r="H207" s="32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:28" ht="12.75" customHeight="1">
      <c r="A208" s="92"/>
      <c r="B208" s="32"/>
      <c r="C208" s="31"/>
      <c r="D208" s="31"/>
      <c r="E208" s="31"/>
      <c r="F208" s="93"/>
      <c r="G208" s="32"/>
      <c r="H208" s="32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:28" ht="12.75" customHeight="1">
      <c r="A209" s="92"/>
      <c r="B209" s="32"/>
      <c r="C209" s="31"/>
      <c r="D209" s="31"/>
      <c r="E209" s="31"/>
      <c r="F209" s="93"/>
      <c r="G209" s="32"/>
      <c r="H209" s="32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:28" ht="12.75" customHeight="1">
      <c r="A210" s="92"/>
      <c r="B210" s="32"/>
      <c r="C210" s="31"/>
      <c r="D210" s="31"/>
      <c r="E210" s="31"/>
      <c r="F210" s="93"/>
      <c r="G210" s="32"/>
      <c r="H210" s="32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:28" ht="12.75" customHeight="1">
      <c r="A211" s="92"/>
      <c r="B211" s="32"/>
      <c r="C211" s="31"/>
      <c r="D211" s="31"/>
      <c r="E211" s="31"/>
      <c r="F211" s="93"/>
      <c r="G211" s="32"/>
      <c r="H211" s="32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:28" ht="12.75" customHeight="1">
      <c r="A212" s="92"/>
      <c r="B212" s="32"/>
      <c r="C212" s="31"/>
      <c r="D212" s="31"/>
      <c r="E212" s="31"/>
      <c r="F212" s="93"/>
      <c r="G212" s="32"/>
      <c r="H212" s="32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:28" ht="12.75" customHeight="1">
      <c r="A213" s="92"/>
      <c r="B213" s="32"/>
      <c r="C213" s="31"/>
      <c r="D213" s="31"/>
      <c r="E213" s="31"/>
      <c r="F213" s="93"/>
      <c r="G213" s="32"/>
      <c r="H213" s="32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:28" ht="12.75" customHeight="1">
      <c r="A214" s="92"/>
      <c r="B214" s="32"/>
      <c r="C214" s="31"/>
      <c r="D214" s="31"/>
      <c r="E214" s="31"/>
      <c r="F214" s="93"/>
      <c r="G214" s="32"/>
      <c r="H214" s="32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:28" ht="12.75" customHeight="1">
      <c r="A215" s="92"/>
      <c r="B215" s="32"/>
      <c r="C215" s="31"/>
      <c r="D215" s="31"/>
      <c r="E215" s="31"/>
      <c r="F215" s="93"/>
      <c r="G215" s="32"/>
      <c r="H215" s="32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  <row r="216" spans="1:28" ht="12.75" customHeight="1">
      <c r="A216" s="92"/>
      <c r="B216" s="32"/>
      <c r="C216" s="31"/>
      <c r="D216" s="31"/>
      <c r="E216" s="31"/>
      <c r="F216" s="93"/>
      <c r="G216" s="32"/>
      <c r="H216" s="32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</row>
    <row r="217" spans="1:28" ht="12.75" customHeight="1">
      <c r="A217" s="92"/>
      <c r="B217" s="32"/>
      <c r="C217" s="31"/>
      <c r="D217" s="31"/>
      <c r="E217" s="31"/>
      <c r="F217" s="93"/>
      <c r="G217" s="32"/>
      <c r="H217" s="32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</row>
    <row r="218" spans="1:28" ht="12.75" customHeight="1">
      <c r="A218" s="92"/>
      <c r="B218" s="32"/>
      <c r="C218" s="31"/>
      <c r="D218" s="31"/>
      <c r="E218" s="31"/>
      <c r="F218" s="93"/>
      <c r="G218" s="32"/>
      <c r="H218" s="32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</row>
    <row r="219" spans="1:28" ht="12.75" customHeight="1">
      <c r="A219" s="92"/>
      <c r="B219" s="32"/>
      <c r="C219" s="31"/>
      <c r="D219" s="31"/>
      <c r="E219" s="31"/>
      <c r="F219" s="93"/>
      <c r="G219" s="32"/>
      <c r="H219" s="32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</row>
    <row r="220" spans="1:28" ht="12.75" customHeight="1">
      <c r="A220" s="92"/>
      <c r="B220" s="32"/>
      <c r="C220" s="31"/>
      <c r="D220" s="31"/>
      <c r="E220" s="31"/>
      <c r="F220" s="93"/>
      <c r="G220" s="32"/>
      <c r="H220" s="32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</row>
    <row r="221" spans="1:28" ht="12.75" customHeight="1">
      <c r="A221" s="92"/>
      <c r="B221" s="32"/>
      <c r="C221" s="31"/>
      <c r="D221" s="31"/>
      <c r="E221" s="31"/>
      <c r="F221" s="93"/>
      <c r="G221" s="32"/>
      <c r="H221" s="32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</row>
    <row r="222" spans="1:28" ht="12.75" customHeight="1">
      <c r="A222" s="92"/>
      <c r="B222" s="32"/>
      <c r="C222" s="31"/>
      <c r="D222" s="31"/>
      <c r="E222" s="31"/>
      <c r="F222" s="93"/>
      <c r="G222" s="32"/>
      <c r="H222" s="32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</row>
    <row r="223" spans="1:28" ht="12.75" customHeight="1">
      <c r="A223" s="92"/>
      <c r="B223" s="32"/>
      <c r="C223" s="31"/>
      <c r="D223" s="31"/>
      <c r="E223" s="31"/>
      <c r="F223" s="93"/>
      <c r="G223" s="32"/>
      <c r="H223" s="32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</row>
    <row r="224" spans="1:28" ht="12.75" customHeight="1">
      <c r="A224" s="92"/>
      <c r="B224" s="32"/>
      <c r="C224" s="31"/>
      <c r="D224" s="31"/>
      <c r="E224" s="31"/>
      <c r="F224" s="93"/>
      <c r="G224" s="32"/>
      <c r="H224" s="32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</row>
    <row r="225" spans="1:28" ht="12.75" customHeight="1">
      <c r="A225" s="92"/>
      <c r="B225" s="32"/>
      <c r="C225" s="31"/>
      <c r="D225" s="31"/>
      <c r="E225" s="31"/>
      <c r="F225" s="93"/>
      <c r="G225" s="32"/>
      <c r="H225" s="32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</row>
    <row r="226" spans="1:28" ht="12.75" customHeight="1">
      <c r="A226" s="92"/>
      <c r="B226" s="32"/>
      <c r="C226" s="31"/>
      <c r="D226" s="31"/>
      <c r="E226" s="31"/>
      <c r="F226" s="93"/>
      <c r="G226" s="32"/>
      <c r="H226" s="32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</row>
    <row r="227" spans="1:28" ht="12.75" customHeight="1">
      <c r="A227" s="92"/>
      <c r="B227" s="32"/>
      <c r="C227" s="31"/>
      <c r="D227" s="31"/>
      <c r="E227" s="31"/>
      <c r="F227" s="93"/>
      <c r="G227" s="32"/>
      <c r="H227" s="32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</row>
    <row r="228" spans="1:28" ht="12.75" customHeight="1">
      <c r="A228" s="92"/>
      <c r="B228" s="32"/>
      <c r="C228" s="31"/>
      <c r="D228" s="31"/>
      <c r="E228" s="31"/>
      <c r="F228" s="93"/>
      <c r="G228" s="32"/>
      <c r="H228" s="32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</row>
    <row r="229" spans="1:28" ht="12.75" customHeight="1">
      <c r="A229" s="92"/>
      <c r="B229" s="32"/>
      <c r="C229" s="31"/>
      <c r="D229" s="31"/>
      <c r="E229" s="31"/>
      <c r="F229" s="93"/>
      <c r="G229" s="32"/>
      <c r="H229" s="32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</row>
    <row r="230" spans="1:28" ht="12.75" customHeight="1">
      <c r="A230" s="92"/>
      <c r="B230" s="32"/>
      <c r="C230" s="31"/>
      <c r="D230" s="31"/>
      <c r="E230" s="31"/>
      <c r="F230" s="93"/>
      <c r="G230" s="32"/>
      <c r="H230" s="32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</row>
    <row r="231" spans="1:28" ht="12.75" customHeight="1">
      <c r="A231" s="92"/>
      <c r="B231" s="32"/>
      <c r="C231" s="31"/>
      <c r="D231" s="31"/>
      <c r="E231" s="31"/>
      <c r="F231" s="93"/>
      <c r="G231" s="32"/>
      <c r="H231" s="32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</row>
    <row r="232" spans="1:28" ht="12.75" customHeight="1">
      <c r="A232" s="92"/>
      <c r="B232" s="32"/>
      <c r="C232" s="31"/>
      <c r="D232" s="31"/>
      <c r="E232" s="31"/>
      <c r="F232" s="93"/>
      <c r="G232" s="32"/>
      <c r="H232" s="32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</row>
    <row r="233" spans="1:28" ht="12.75" customHeight="1">
      <c r="A233" s="92"/>
      <c r="B233" s="32"/>
      <c r="C233" s="31"/>
      <c r="D233" s="31"/>
      <c r="E233" s="31"/>
      <c r="F233" s="93"/>
      <c r="G233" s="32"/>
      <c r="H233" s="32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</row>
    <row r="234" spans="1:28" ht="12.75" customHeight="1">
      <c r="A234" s="92"/>
      <c r="B234" s="32"/>
      <c r="C234" s="31"/>
      <c r="D234" s="31"/>
      <c r="E234" s="31"/>
      <c r="F234" s="93"/>
      <c r="G234" s="32"/>
      <c r="H234" s="32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</row>
    <row r="235" spans="1:28" ht="12.75" customHeight="1">
      <c r="A235" s="92"/>
      <c r="B235" s="32"/>
      <c r="C235" s="31"/>
      <c r="D235" s="31"/>
      <c r="E235" s="31"/>
      <c r="F235" s="93"/>
      <c r="G235" s="32"/>
      <c r="H235" s="32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</row>
    <row r="236" spans="1:28" ht="12.75" customHeight="1">
      <c r="A236" s="92"/>
      <c r="B236" s="32"/>
      <c r="C236" s="31"/>
      <c r="D236" s="31"/>
      <c r="E236" s="31"/>
      <c r="F236" s="93"/>
      <c r="G236" s="32"/>
      <c r="H236" s="32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</row>
    <row r="237" spans="1:28" ht="12.75" customHeight="1">
      <c r="A237" s="92"/>
      <c r="B237" s="32"/>
      <c r="C237" s="31"/>
      <c r="D237" s="31"/>
      <c r="E237" s="31"/>
      <c r="F237" s="93"/>
      <c r="G237" s="32"/>
      <c r="H237" s="32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</row>
    <row r="238" spans="1:28" ht="12.75" customHeight="1">
      <c r="A238" s="92"/>
      <c r="B238" s="32"/>
      <c r="C238" s="31"/>
      <c r="D238" s="31"/>
      <c r="E238" s="31"/>
      <c r="F238" s="93"/>
      <c r="G238" s="32"/>
      <c r="H238" s="32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</row>
    <row r="239" spans="1:28" ht="12.75" customHeight="1">
      <c r="A239" s="92"/>
      <c r="B239" s="32"/>
      <c r="C239" s="31"/>
      <c r="D239" s="31"/>
      <c r="E239" s="31"/>
      <c r="F239" s="93"/>
      <c r="G239" s="32"/>
      <c r="H239" s="32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</row>
    <row r="240" spans="1:28" ht="12.75" customHeight="1">
      <c r="A240" s="92"/>
      <c r="B240" s="32"/>
      <c r="C240" s="31"/>
      <c r="D240" s="31"/>
      <c r="E240" s="31"/>
      <c r="F240" s="93"/>
      <c r="G240" s="32"/>
      <c r="H240" s="32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</row>
    <row r="241" spans="1:28" ht="12.75" customHeight="1">
      <c r="A241" s="92"/>
      <c r="B241" s="32"/>
      <c r="C241" s="31"/>
      <c r="D241" s="31"/>
      <c r="E241" s="31"/>
      <c r="F241" s="93"/>
      <c r="G241" s="32"/>
      <c r="H241" s="32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</row>
    <row r="242" spans="1:28" ht="12.75" customHeight="1">
      <c r="A242" s="92"/>
      <c r="B242" s="32"/>
      <c r="C242" s="31"/>
      <c r="D242" s="31"/>
      <c r="E242" s="31"/>
      <c r="F242" s="93"/>
      <c r="G242" s="32"/>
      <c r="H242" s="32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</row>
    <row r="243" spans="1:28" ht="12.75" customHeight="1">
      <c r="A243" s="92"/>
      <c r="B243" s="32"/>
      <c r="C243" s="31"/>
      <c r="D243" s="31"/>
      <c r="E243" s="31"/>
      <c r="F243" s="93"/>
      <c r="G243" s="32"/>
      <c r="H243" s="32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</row>
    <row r="244" spans="1:28" ht="12.75" customHeight="1">
      <c r="A244" s="92"/>
      <c r="B244" s="32"/>
      <c r="C244" s="31"/>
      <c r="D244" s="31"/>
      <c r="E244" s="31"/>
      <c r="F244" s="93"/>
      <c r="G244" s="32"/>
      <c r="H244" s="32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</row>
    <row r="245" spans="1:28" ht="12.75" customHeight="1">
      <c r="A245" s="92"/>
      <c r="B245" s="32"/>
      <c r="C245" s="31"/>
      <c r="D245" s="31"/>
      <c r="E245" s="31"/>
      <c r="F245" s="93"/>
      <c r="G245" s="32"/>
      <c r="H245" s="32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</row>
    <row r="246" spans="1:28" ht="12.75" customHeight="1">
      <c r="A246" s="92"/>
      <c r="B246" s="32"/>
      <c r="C246" s="31"/>
      <c r="D246" s="31"/>
      <c r="E246" s="31"/>
      <c r="F246" s="93"/>
      <c r="G246" s="32"/>
      <c r="H246" s="32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</row>
    <row r="247" spans="1:28" ht="12.75" customHeight="1">
      <c r="A247" s="92"/>
      <c r="B247" s="32"/>
      <c r="C247" s="31"/>
      <c r="D247" s="31"/>
      <c r="E247" s="31"/>
      <c r="F247" s="93"/>
      <c r="G247" s="32"/>
      <c r="H247" s="32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</row>
    <row r="248" spans="1:28" ht="12.75" customHeight="1">
      <c r="A248" s="92"/>
      <c r="B248" s="32"/>
      <c r="C248" s="31"/>
      <c r="D248" s="31"/>
      <c r="E248" s="31"/>
      <c r="F248" s="93"/>
      <c r="G248" s="32"/>
      <c r="H248" s="32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</row>
    <row r="249" spans="1:28" ht="12.75" customHeight="1">
      <c r="A249" s="92"/>
      <c r="B249" s="32"/>
      <c r="C249" s="31"/>
      <c r="D249" s="31"/>
      <c r="E249" s="31"/>
      <c r="F249" s="93"/>
      <c r="G249" s="32"/>
      <c r="H249" s="32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</row>
    <row r="250" spans="1:28" ht="12.75" customHeight="1">
      <c r="A250" s="92"/>
      <c r="B250" s="32"/>
      <c r="C250" s="31"/>
      <c r="D250" s="31"/>
      <c r="E250" s="31"/>
      <c r="F250" s="93"/>
      <c r="G250" s="32"/>
      <c r="H250" s="32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</row>
    <row r="251" spans="1:28" ht="12.75" customHeight="1">
      <c r="A251" s="92"/>
      <c r="B251" s="32"/>
      <c r="C251" s="31"/>
      <c r="D251" s="31"/>
      <c r="E251" s="31"/>
      <c r="F251" s="93"/>
      <c r="G251" s="32"/>
      <c r="H251" s="32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</row>
    <row r="252" spans="1:28" ht="12.75" customHeight="1">
      <c r="A252" s="92"/>
      <c r="B252" s="32"/>
      <c r="C252" s="31"/>
      <c r="D252" s="31"/>
      <c r="E252" s="31"/>
      <c r="F252" s="93"/>
      <c r="G252" s="32"/>
      <c r="H252" s="32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</row>
    <row r="253" spans="1:28" ht="12.75" customHeight="1">
      <c r="A253" s="92"/>
      <c r="B253" s="32"/>
      <c r="C253" s="31"/>
      <c r="D253" s="31"/>
      <c r="E253" s="31"/>
      <c r="F253" s="93"/>
      <c r="G253" s="32"/>
      <c r="H253" s="32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</row>
    <row r="254" spans="1:28" ht="12.75" customHeight="1">
      <c r="A254" s="92"/>
      <c r="B254" s="32"/>
      <c r="C254" s="31"/>
      <c r="D254" s="31"/>
      <c r="E254" s="31"/>
      <c r="F254" s="93"/>
      <c r="G254" s="32"/>
      <c r="H254" s="32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</row>
    <row r="255" spans="1:28" ht="12.75" customHeight="1">
      <c r="A255" s="92"/>
      <c r="B255" s="32"/>
      <c r="C255" s="31"/>
      <c r="D255" s="31"/>
      <c r="E255" s="31"/>
      <c r="F255" s="93"/>
      <c r="G255" s="32"/>
      <c r="H255" s="32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</row>
    <row r="256" spans="1:28" ht="12.75" customHeight="1">
      <c r="A256" s="92"/>
      <c r="B256" s="32"/>
      <c r="C256" s="31"/>
      <c r="D256" s="31"/>
      <c r="E256" s="31"/>
      <c r="F256" s="93"/>
      <c r="G256" s="32"/>
      <c r="H256" s="32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</row>
    <row r="257" spans="1:28" ht="12.75" customHeight="1">
      <c r="A257" s="92"/>
      <c r="B257" s="32"/>
      <c r="C257" s="31"/>
      <c r="D257" s="31"/>
      <c r="E257" s="31"/>
      <c r="F257" s="93"/>
      <c r="G257" s="32"/>
      <c r="H257" s="32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</row>
    <row r="258" spans="1:28" ht="12.75" customHeight="1">
      <c r="A258" s="92"/>
      <c r="B258" s="32"/>
      <c r="C258" s="31"/>
      <c r="D258" s="31"/>
      <c r="E258" s="31"/>
      <c r="F258" s="93"/>
      <c r="G258" s="32"/>
      <c r="H258" s="32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</row>
    <row r="259" spans="1:28" ht="12.75" customHeight="1">
      <c r="A259" s="92"/>
      <c r="B259" s="32"/>
      <c r="C259" s="31"/>
      <c r="D259" s="31"/>
      <c r="E259" s="31"/>
      <c r="F259" s="93"/>
      <c r="G259" s="32"/>
      <c r="H259" s="32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</row>
    <row r="260" spans="1:28" ht="12.75" customHeight="1">
      <c r="A260" s="92"/>
      <c r="B260" s="32"/>
      <c r="C260" s="31"/>
      <c r="D260" s="31"/>
      <c r="E260" s="31"/>
      <c r="F260" s="93"/>
      <c r="G260" s="32"/>
      <c r="H260" s="32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</row>
    <row r="261" spans="1:28" ht="12.75" customHeight="1">
      <c r="A261" s="92"/>
      <c r="B261" s="32"/>
      <c r="C261" s="31"/>
      <c r="D261" s="31"/>
      <c r="E261" s="31"/>
      <c r="F261" s="93"/>
      <c r="G261" s="32"/>
      <c r="H261" s="32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</row>
    <row r="262" spans="1:28" ht="12.75" customHeight="1">
      <c r="A262" s="92"/>
      <c r="B262" s="32"/>
      <c r="C262" s="31"/>
      <c r="D262" s="31"/>
      <c r="E262" s="31"/>
      <c r="F262" s="93"/>
      <c r="G262" s="32"/>
      <c r="H262" s="32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</row>
    <row r="263" spans="1:28" ht="12.75" customHeight="1">
      <c r="A263" s="92"/>
      <c r="B263" s="32"/>
      <c r="C263" s="31"/>
      <c r="D263" s="31"/>
      <c r="E263" s="31"/>
      <c r="F263" s="93"/>
      <c r="G263" s="32"/>
      <c r="H263" s="32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</row>
    <row r="264" spans="1:28" ht="12.75" customHeight="1">
      <c r="A264" s="92"/>
      <c r="B264" s="32"/>
      <c r="C264" s="31"/>
      <c r="D264" s="31"/>
      <c r="E264" s="31"/>
      <c r="F264" s="93"/>
      <c r="G264" s="32"/>
      <c r="H264" s="32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</row>
    <row r="265" spans="1:28" ht="12.75" customHeight="1">
      <c r="A265" s="92"/>
      <c r="B265" s="32"/>
      <c r="C265" s="31"/>
      <c r="D265" s="31"/>
      <c r="E265" s="31"/>
      <c r="F265" s="93"/>
      <c r="G265" s="32"/>
      <c r="H265" s="32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</row>
    <row r="266" spans="1:28" ht="12.75" customHeight="1">
      <c r="A266" s="92"/>
      <c r="B266" s="32"/>
      <c r="C266" s="31"/>
      <c r="D266" s="31"/>
      <c r="E266" s="31"/>
      <c r="F266" s="93"/>
      <c r="G266" s="32"/>
      <c r="H266" s="32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</row>
    <row r="267" spans="1:28" ht="12.75" customHeight="1">
      <c r="A267" s="92"/>
      <c r="B267" s="32"/>
      <c r="C267" s="31"/>
      <c r="D267" s="31"/>
      <c r="E267" s="31"/>
      <c r="F267" s="93"/>
      <c r="G267" s="32"/>
      <c r="H267" s="32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</row>
    <row r="268" spans="1:28" ht="12.75" customHeight="1">
      <c r="A268" s="92"/>
      <c r="B268" s="32"/>
      <c r="C268" s="31"/>
      <c r="D268" s="31"/>
      <c r="E268" s="31"/>
      <c r="F268" s="93"/>
      <c r="G268" s="32"/>
      <c r="H268" s="32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</row>
    <row r="269" spans="1:28" ht="12.75" customHeight="1">
      <c r="A269" s="92"/>
      <c r="B269" s="32"/>
      <c r="C269" s="31"/>
      <c r="D269" s="31"/>
      <c r="E269" s="31"/>
      <c r="F269" s="93"/>
      <c r="G269" s="32"/>
      <c r="H269" s="32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</row>
    <row r="270" spans="1:28" ht="12.75" customHeight="1">
      <c r="A270" s="92"/>
      <c r="B270" s="32"/>
      <c r="C270" s="31"/>
      <c r="D270" s="31"/>
      <c r="E270" s="31"/>
      <c r="F270" s="93"/>
      <c r="G270" s="32"/>
      <c r="H270" s="32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</row>
    <row r="271" spans="1:28" ht="12.75" customHeight="1">
      <c r="A271" s="92"/>
      <c r="B271" s="32"/>
      <c r="C271" s="31"/>
      <c r="D271" s="31"/>
      <c r="E271" s="31"/>
      <c r="F271" s="93"/>
      <c r="G271" s="32"/>
      <c r="H271" s="95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</row>
    <row r="272" spans="1:28" ht="12.75" customHeight="1">
      <c r="A272" s="92"/>
      <c r="B272" s="32"/>
      <c r="C272" s="31"/>
      <c r="D272" s="31"/>
      <c r="E272" s="31"/>
      <c r="F272" s="93"/>
      <c r="G272" s="32"/>
      <c r="H272" s="95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</row>
    <row r="273" spans="1:28" ht="12.75" customHeight="1">
      <c r="A273" s="92"/>
      <c r="B273" s="32"/>
      <c r="C273" s="31"/>
      <c r="D273" s="31"/>
      <c r="E273" s="31"/>
      <c r="F273" s="93"/>
      <c r="G273" s="32"/>
      <c r="H273" s="95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</row>
    <row r="274" spans="1:28" ht="12.75" customHeight="1">
      <c r="A274" s="92"/>
      <c r="B274" s="32"/>
      <c r="C274" s="31"/>
      <c r="D274" s="31"/>
      <c r="E274" s="31"/>
      <c r="F274" s="93"/>
      <c r="G274" s="32"/>
      <c r="H274" s="95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</row>
    <row r="275" spans="1:28" ht="12.75" customHeight="1">
      <c r="A275" s="92"/>
      <c r="B275" s="32"/>
      <c r="C275" s="31"/>
      <c r="D275" s="31"/>
      <c r="E275" s="31"/>
      <c r="F275" s="93"/>
      <c r="G275" s="32"/>
      <c r="H275" s="95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</row>
    <row r="276" spans="1:28" ht="12.75" customHeight="1">
      <c r="A276" s="92"/>
      <c r="B276" s="32"/>
      <c r="C276" s="31"/>
      <c r="D276" s="31"/>
      <c r="E276" s="31"/>
      <c r="F276" s="93"/>
      <c r="G276" s="32"/>
      <c r="H276" s="95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</row>
    <row r="277" spans="1:28" ht="12.75" customHeight="1">
      <c r="A277" s="92"/>
      <c r="B277" s="32"/>
      <c r="C277" s="31"/>
      <c r="D277" s="31"/>
      <c r="E277" s="31"/>
      <c r="F277" s="93"/>
      <c r="G277" s="32"/>
      <c r="H277" s="95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</row>
    <row r="278" spans="1:28" ht="12.75" customHeight="1">
      <c r="A278" s="92"/>
      <c r="B278" s="32"/>
      <c r="C278" s="31"/>
      <c r="D278" s="31"/>
      <c r="E278" s="31"/>
      <c r="F278" s="93"/>
      <c r="G278" s="32"/>
      <c r="H278" s="95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</row>
    <row r="279" spans="1:28" ht="12.75" customHeight="1">
      <c r="A279" s="92"/>
      <c r="B279" s="32"/>
      <c r="C279" s="31"/>
      <c r="D279" s="31"/>
      <c r="E279" s="31"/>
      <c r="F279" s="93"/>
      <c r="G279" s="32"/>
      <c r="H279" s="95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</row>
    <row r="280" spans="1:28" ht="12.75" customHeight="1">
      <c r="A280" s="92"/>
      <c r="B280" s="32"/>
      <c r="C280" s="31"/>
      <c r="D280" s="31"/>
      <c r="E280" s="31"/>
      <c r="F280" s="93"/>
      <c r="G280" s="32"/>
      <c r="H280" s="95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</row>
    <row r="281" spans="1:28" ht="12.75" customHeight="1">
      <c r="A281" s="92"/>
      <c r="B281" s="32"/>
      <c r="C281" s="31"/>
      <c r="D281" s="31"/>
      <c r="E281" s="31"/>
      <c r="F281" s="93"/>
      <c r="G281" s="32"/>
      <c r="H281" s="95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</row>
    <row r="282" spans="1:28" ht="12.75" customHeight="1">
      <c r="A282" s="92"/>
      <c r="B282" s="32"/>
      <c r="C282" s="31"/>
      <c r="D282" s="31"/>
      <c r="E282" s="31"/>
      <c r="F282" s="93"/>
      <c r="G282" s="32"/>
      <c r="H282" s="95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</row>
    <row r="283" spans="1:28" ht="12.75" customHeight="1">
      <c r="A283" s="92"/>
      <c r="B283" s="32"/>
      <c r="C283" s="31"/>
      <c r="D283" s="31"/>
      <c r="E283" s="31"/>
      <c r="F283" s="93"/>
      <c r="G283" s="32"/>
      <c r="H283" s="95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</row>
    <row r="284" spans="1:28" ht="12.75" customHeight="1">
      <c r="A284" s="92"/>
      <c r="B284" s="32"/>
      <c r="C284" s="31"/>
      <c r="D284" s="31"/>
      <c r="E284" s="31"/>
      <c r="F284" s="93"/>
      <c r="G284" s="32"/>
      <c r="H284" s="95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</row>
    <row r="285" spans="1:28" ht="12.75" customHeight="1">
      <c r="A285" s="92"/>
      <c r="B285" s="32"/>
      <c r="C285" s="31"/>
      <c r="D285" s="31"/>
      <c r="E285" s="31"/>
      <c r="F285" s="93"/>
      <c r="G285" s="32"/>
      <c r="H285" s="95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</row>
    <row r="286" spans="1:28" ht="12.75" customHeight="1">
      <c r="A286" s="92"/>
      <c r="B286" s="32"/>
      <c r="C286" s="31"/>
      <c r="D286" s="31"/>
      <c r="E286" s="31"/>
      <c r="F286" s="93"/>
      <c r="G286" s="32"/>
      <c r="H286" s="95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</row>
    <row r="287" spans="1:28" ht="12.75" customHeight="1">
      <c r="A287" s="92"/>
      <c r="B287" s="32"/>
      <c r="C287" s="31"/>
      <c r="D287" s="31"/>
      <c r="E287" s="31"/>
      <c r="F287" s="93"/>
      <c r="G287" s="32"/>
      <c r="H287" s="95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</row>
    <row r="288" spans="1:28" ht="12.75" customHeight="1">
      <c r="A288" s="92"/>
      <c r="B288" s="32"/>
      <c r="C288" s="31"/>
      <c r="D288" s="31"/>
      <c r="E288" s="31"/>
      <c r="F288" s="93"/>
      <c r="G288" s="32"/>
      <c r="H288" s="95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</row>
    <row r="289" spans="1:28" ht="12.75" customHeight="1">
      <c r="A289" s="92"/>
      <c r="B289" s="32"/>
      <c r="C289" s="31"/>
      <c r="D289" s="31"/>
      <c r="E289" s="31"/>
      <c r="F289" s="93"/>
      <c r="G289" s="32"/>
      <c r="H289" s="95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</row>
    <row r="290" spans="1:28" ht="12.75" customHeight="1">
      <c r="A290" s="92"/>
      <c r="B290" s="32"/>
      <c r="C290" s="31"/>
      <c r="D290" s="31"/>
      <c r="E290" s="31"/>
      <c r="F290" s="93"/>
      <c r="G290" s="32"/>
      <c r="H290" s="95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</row>
    <row r="291" spans="1:28" ht="12.75" customHeight="1">
      <c r="A291" s="92"/>
      <c r="B291" s="32"/>
      <c r="C291" s="31"/>
      <c r="D291" s="31"/>
      <c r="E291" s="31"/>
      <c r="F291" s="93"/>
      <c r="G291" s="32"/>
      <c r="H291" s="95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</row>
    <row r="292" spans="1:28" ht="12.75" customHeight="1">
      <c r="A292" s="92"/>
      <c r="B292" s="32"/>
      <c r="C292" s="31"/>
      <c r="D292" s="31"/>
      <c r="E292" s="31"/>
      <c r="F292" s="93"/>
      <c r="G292" s="32"/>
      <c r="H292" s="95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</row>
    <row r="293" spans="1:28" ht="12.75" customHeight="1">
      <c r="A293" s="92"/>
      <c r="B293" s="32"/>
      <c r="C293" s="31"/>
      <c r="D293" s="31"/>
      <c r="E293" s="31"/>
      <c r="F293" s="93"/>
      <c r="G293" s="32"/>
      <c r="H293" s="95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</row>
    <row r="294" spans="1:28" ht="12.75" customHeight="1">
      <c r="A294" s="92"/>
      <c r="B294" s="32"/>
      <c r="C294" s="31"/>
      <c r="D294" s="31"/>
      <c r="E294" s="31"/>
      <c r="F294" s="93"/>
      <c r="G294" s="32"/>
      <c r="H294" s="95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</row>
    <row r="295" spans="1:28" ht="12.75" customHeight="1">
      <c r="A295" s="92"/>
      <c r="B295" s="32"/>
      <c r="C295" s="31"/>
      <c r="D295" s="31"/>
      <c r="E295" s="31"/>
      <c r="F295" s="93"/>
      <c r="G295" s="32"/>
      <c r="H295" s="95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</row>
    <row r="296" spans="1:28" ht="12.75" customHeight="1">
      <c r="A296" s="92"/>
      <c r="B296" s="32"/>
      <c r="C296" s="31"/>
      <c r="D296" s="31"/>
      <c r="E296" s="31"/>
      <c r="F296" s="93"/>
      <c r="G296" s="32"/>
      <c r="H296" s="95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</row>
    <row r="297" spans="1:28" ht="12.75" customHeight="1">
      <c r="A297" s="92"/>
      <c r="B297" s="32"/>
      <c r="C297" s="31"/>
      <c r="D297" s="31"/>
      <c r="E297" s="31"/>
      <c r="F297" s="93"/>
      <c r="G297" s="32"/>
      <c r="H297" s="95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</row>
    <row r="298" spans="1:28" ht="12.75" customHeight="1">
      <c r="A298" s="92"/>
      <c r="B298" s="32"/>
      <c r="C298" s="31"/>
      <c r="D298" s="31"/>
      <c r="E298" s="31"/>
      <c r="F298" s="93"/>
      <c r="G298" s="32"/>
      <c r="H298" s="95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</row>
    <row r="299" spans="1:28" ht="12.75" customHeight="1">
      <c r="A299" s="92"/>
      <c r="B299" s="32"/>
      <c r="C299" s="31"/>
      <c r="D299" s="31"/>
      <c r="E299" s="31"/>
      <c r="F299" s="93"/>
      <c r="G299" s="32"/>
      <c r="H299" s="95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</row>
    <row r="300" spans="1:28" ht="12.75" customHeight="1">
      <c r="A300" s="92"/>
      <c r="B300" s="32"/>
      <c r="C300" s="31"/>
      <c r="D300" s="31"/>
      <c r="E300" s="31"/>
      <c r="F300" s="93"/>
      <c r="G300" s="32"/>
      <c r="H300" s="95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</row>
    <row r="301" spans="1:28" ht="12.75" customHeight="1">
      <c r="A301" s="92"/>
      <c r="B301" s="32"/>
      <c r="C301" s="31"/>
      <c r="D301" s="31"/>
      <c r="E301" s="31"/>
      <c r="F301" s="93"/>
      <c r="G301" s="32"/>
      <c r="H301" s="95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</row>
    <row r="302" spans="1:28" ht="12.75" customHeight="1">
      <c r="A302" s="92"/>
      <c r="B302" s="32"/>
      <c r="C302" s="31"/>
      <c r="D302" s="31"/>
      <c r="E302" s="31"/>
      <c r="F302" s="93"/>
      <c r="G302" s="32"/>
      <c r="H302" s="95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</row>
    <row r="303" spans="1:28" ht="12.75" customHeight="1">
      <c r="A303" s="92"/>
      <c r="B303" s="32"/>
      <c r="C303" s="31"/>
      <c r="D303" s="31"/>
      <c r="E303" s="31"/>
      <c r="F303" s="93"/>
      <c r="G303" s="32"/>
      <c r="H303" s="95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</row>
    <row r="304" spans="1:28" ht="12.75" customHeight="1">
      <c r="A304" s="92"/>
      <c r="B304" s="32"/>
      <c r="C304" s="31"/>
      <c r="D304" s="31"/>
      <c r="E304" s="31"/>
      <c r="F304" s="93"/>
      <c r="G304" s="32"/>
      <c r="H304" s="95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</row>
    <row r="305" spans="1:28" ht="12.75" customHeight="1">
      <c r="A305" s="92"/>
      <c r="B305" s="32"/>
      <c r="C305" s="31"/>
      <c r="D305" s="31"/>
      <c r="E305" s="31"/>
      <c r="F305" s="93"/>
      <c r="G305" s="32"/>
      <c r="H305" s="95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</row>
    <row r="306" spans="1:28" ht="12.75" customHeight="1">
      <c r="A306" s="92"/>
      <c r="B306" s="32"/>
      <c r="C306" s="31"/>
      <c r="D306" s="31"/>
      <c r="E306" s="31"/>
      <c r="F306" s="93"/>
      <c r="G306" s="32"/>
      <c r="H306" s="95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</row>
    <row r="307" spans="1:28" ht="12.75" customHeight="1">
      <c r="A307" s="92"/>
      <c r="B307" s="32"/>
      <c r="C307" s="31"/>
      <c r="D307" s="31"/>
      <c r="E307" s="31"/>
      <c r="F307" s="93"/>
      <c r="G307" s="32"/>
      <c r="H307" s="95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</row>
    <row r="308" spans="1:28" ht="12.75" customHeight="1">
      <c r="A308" s="92"/>
      <c r="B308" s="32"/>
      <c r="C308" s="31"/>
      <c r="D308" s="31"/>
      <c r="E308" s="31"/>
      <c r="F308" s="93"/>
      <c r="G308" s="32"/>
      <c r="H308" s="95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</row>
    <row r="309" spans="1:28" ht="12.75" customHeight="1">
      <c r="A309" s="92"/>
      <c r="B309" s="32"/>
      <c r="C309" s="31"/>
      <c r="D309" s="31"/>
      <c r="E309" s="31"/>
      <c r="F309" s="93"/>
      <c r="G309" s="32"/>
      <c r="H309" s="95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</row>
    <row r="310" spans="1:28" ht="12.75" customHeight="1">
      <c r="A310" s="92"/>
      <c r="B310" s="32"/>
      <c r="C310" s="31"/>
      <c r="D310" s="31"/>
      <c r="E310" s="31"/>
      <c r="F310" s="93"/>
      <c r="G310" s="32"/>
      <c r="H310" s="95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</row>
    <row r="311" spans="1:28" ht="12.75" customHeight="1">
      <c r="A311" s="92"/>
      <c r="B311" s="32"/>
      <c r="C311" s="31"/>
      <c r="D311" s="31"/>
      <c r="E311" s="31"/>
      <c r="F311" s="93"/>
      <c r="G311" s="32"/>
      <c r="H311" s="95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</row>
    <row r="312" spans="1:28" ht="12.75" customHeight="1">
      <c r="A312" s="92"/>
      <c r="B312" s="32"/>
      <c r="C312" s="31"/>
      <c r="D312" s="31"/>
      <c r="E312" s="31"/>
      <c r="F312" s="93"/>
      <c r="G312" s="32"/>
      <c r="H312" s="95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</row>
    <row r="313" spans="1:28" ht="12.75" customHeight="1">
      <c r="A313" s="92"/>
      <c r="B313" s="32"/>
      <c r="C313" s="31"/>
      <c r="D313" s="31"/>
      <c r="E313" s="31"/>
      <c r="F313" s="93"/>
      <c r="G313" s="32"/>
      <c r="H313" s="95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</row>
    <row r="314" spans="1:28" ht="12.75" customHeight="1">
      <c r="A314" s="92"/>
      <c r="B314" s="32"/>
      <c r="C314" s="31"/>
      <c r="D314" s="31"/>
      <c r="E314" s="31"/>
      <c r="F314" s="93"/>
      <c r="G314" s="32"/>
      <c r="H314" s="95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</row>
    <row r="315" spans="1:28" ht="12.75" customHeight="1">
      <c r="A315" s="92"/>
      <c r="B315" s="32"/>
      <c r="C315" s="31"/>
      <c r="D315" s="31"/>
      <c r="E315" s="31"/>
      <c r="F315" s="93"/>
      <c r="G315" s="32"/>
      <c r="H315" s="95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</row>
    <row r="316" spans="1:28" ht="12.75" customHeight="1">
      <c r="A316" s="92"/>
      <c r="B316" s="32"/>
      <c r="C316" s="31"/>
      <c r="D316" s="31"/>
      <c r="E316" s="31"/>
      <c r="F316" s="93"/>
      <c r="G316" s="32"/>
      <c r="H316" s="95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</row>
    <row r="317" spans="1:28" ht="12.75" customHeight="1">
      <c r="A317" s="92"/>
      <c r="B317" s="32"/>
      <c r="C317" s="31"/>
      <c r="D317" s="31"/>
      <c r="E317" s="31"/>
      <c r="F317" s="93"/>
      <c r="G317" s="32"/>
      <c r="H317" s="95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</row>
    <row r="318" spans="1:28" ht="12.75" customHeight="1">
      <c r="A318" s="92"/>
      <c r="B318" s="32"/>
      <c r="C318" s="31"/>
      <c r="D318" s="31"/>
      <c r="E318" s="31"/>
      <c r="F318" s="93"/>
      <c r="G318" s="32"/>
      <c r="H318" s="95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</row>
    <row r="319" spans="1:28" ht="12.75" customHeight="1">
      <c r="A319" s="92"/>
      <c r="B319" s="32"/>
      <c r="C319" s="31"/>
      <c r="D319" s="31"/>
      <c r="E319" s="31"/>
      <c r="F319" s="93"/>
      <c r="G319" s="32"/>
      <c r="H319" s="95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</row>
    <row r="320" spans="1:28" ht="12.75" customHeight="1">
      <c r="A320" s="92"/>
      <c r="B320" s="32"/>
      <c r="C320" s="31"/>
      <c r="D320" s="31"/>
      <c r="E320" s="31"/>
      <c r="F320" s="93"/>
      <c r="G320" s="32"/>
      <c r="H320" s="95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</row>
    <row r="321" spans="1:28" ht="12.75" customHeight="1">
      <c r="A321" s="92"/>
      <c r="B321" s="32"/>
      <c r="C321" s="31"/>
      <c r="D321" s="31"/>
      <c r="E321" s="31"/>
      <c r="F321" s="93"/>
      <c r="G321" s="32"/>
      <c r="H321" s="95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</row>
    <row r="322" spans="1:28" ht="12.75" customHeight="1">
      <c r="A322" s="92"/>
      <c r="B322" s="32"/>
      <c r="C322" s="31"/>
      <c r="D322" s="31"/>
      <c r="E322" s="31"/>
      <c r="F322" s="93"/>
      <c r="G322" s="32"/>
      <c r="H322" s="95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5"/>
  <sheetViews>
    <sheetView zoomScale="90" zoomScaleNormal="90" workbookViewId="0">
      <selection activeCell="B11" sqref="B11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582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45111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583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569</v>
      </c>
      <c r="C9" s="104"/>
      <c r="D9" s="105" t="s">
        <v>584</v>
      </c>
      <c r="E9" s="104" t="s">
        <v>585</v>
      </c>
      <c r="F9" s="104" t="s">
        <v>586</v>
      </c>
      <c r="G9" s="104" t="s">
        <v>587</v>
      </c>
      <c r="H9" s="104" t="s">
        <v>588</v>
      </c>
      <c r="I9" s="104" t="s">
        <v>589</v>
      </c>
      <c r="J9" s="103" t="s">
        <v>590</v>
      </c>
      <c r="K9" s="104" t="s">
        <v>591</v>
      </c>
      <c r="L9" s="106" t="s">
        <v>592</v>
      </c>
      <c r="M9" s="106" t="s">
        <v>593</v>
      </c>
      <c r="N9" s="104" t="s">
        <v>594</v>
      </c>
      <c r="O9" s="105" t="s">
        <v>595</v>
      </c>
      <c r="P9" s="104" t="s">
        <v>596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107">
        <v>1</v>
      </c>
      <c r="B10" s="108">
        <v>45058</v>
      </c>
      <c r="C10" s="109"/>
      <c r="D10" s="110" t="s">
        <v>216</v>
      </c>
      <c r="E10" s="111" t="s">
        <v>597</v>
      </c>
      <c r="F10" s="107" t="s">
        <v>598</v>
      </c>
      <c r="G10" s="107">
        <v>538</v>
      </c>
      <c r="H10" s="107"/>
      <c r="I10" s="112" t="s">
        <v>599</v>
      </c>
      <c r="J10" s="113" t="s">
        <v>600</v>
      </c>
      <c r="K10" s="113"/>
      <c r="L10" s="114"/>
      <c r="M10" s="115"/>
      <c r="N10" s="113"/>
      <c r="O10" s="116"/>
      <c r="P10" s="114">
        <f>VLOOKUP(D10,'MidCap Intra'!B39:C538,2,0)</f>
        <v>585.45000000000005</v>
      </c>
      <c r="Q10" s="41"/>
      <c r="R10" s="41" t="s">
        <v>601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3.5" customHeight="1">
      <c r="A11" s="107">
        <v>2</v>
      </c>
      <c r="B11" s="108">
        <v>45084</v>
      </c>
      <c r="C11" s="109"/>
      <c r="D11" s="110" t="s">
        <v>236</v>
      </c>
      <c r="E11" s="111" t="s">
        <v>597</v>
      </c>
      <c r="F11" s="107" t="s">
        <v>603</v>
      </c>
      <c r="G11" s="107">
        <v>1385</v>
      </c>
      <c r="H11" s="107"/>
      <c r="I11" s="112" t="s">
        <v>604</v>
      </c>
      <c r="J11" s="113" t="s">
        <v>600</v>
      </c>
      <c r="K11" s="113"/>
      <c r="L11" s="114"/>
      <c r="M11" s="115"/>
      <c r="N11" s="113"/>
      <c r="O11" s="116"/>
      <c r="P11" s="123">
        <f>VLOOKUP(D11,'MidCap Intra'!B43:C542,2,0)</f>
        <v>1510.1</v>
      </c>
      <c r="Q11" s="41"/>
      <c r="R11" s="41" t="s">
        <v>601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124">
        <v>3</v>
      </c>
      <c r="B12" s="125">
        <v>45090</v>
      </c>
      <c r="C12" s="126"/>
      <c r="D12" s="276" t="s">
        <v>339</v>
      </c>
      <c r="E12" s="273" t="s">
        <v>597</v>
      </c>
      <c r="F12" s="278" t="s">
        <v>878</v>
      </c>
      <c r="G12" s="113">
        <v>3900</v>
      </c>
      <c r="H12" s="127"/>
      <c r="I12" s="128" t="s">
        <v>605</v>
      </c>
      <c r="J12" s="129" t="s">
        <v>600</v>
      </c>
      <c r="K12" s="130"/>
      <c r="L12" s="131"/>
      <c r="M12" s="132"/>
      <c r="N12" s="133"/>
      <c r="O12" s="134"/>
      <c r="P12" s="123">
        <f>VLOOKUP(D12,'MidCap Intra'!B46:C545,2,0)</f>
        <v>4424.1000000000004</v>
      </c>
      <c r="Q12" s="41"/>
      <c r="R12" s="41" t="s">
        <v>601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124">
        <v>4</v>
      </c>
      <c r="B13" s="125">
        <v>45092</v>
      </c>
      <c r="C13" s="126"/>
      <c r="D13" s="276" t="s">
        <v>62</v>
      </c>
      <c r="E13" s="273" t="s">
        <v>597</v>
      </c>
      <c r="F13" s="107" t="s">
        <v>870</v>
      </c>
      <c r="G13" s="113">
        <v>6400</v>
      </c>
      <c r="H13" s="127"/>
      <c r="I13" s="274" t="s">
        <v>871</v>
      </c>
      <c r="J13" s="275" t="s">
        <v>600</v>
      </c>
      <c r="K13" s="130"/>
      <c r="L13" s="131"/>
      <c r="M13" s="132"/>
      <c r="N13" s="133"/>
      <c r="O13" s="134"/>
      <c r="P13" s="123">
        <f>VLOOKUP(D13,'MidCap Intra'!B47:C546,2,0)</f>
        <v>6915.75</v>
      </c>
      <c r="Q13" s="41"/>
      <c r="R13" s="41" t="s">
        <v>601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124">
        <v>5</v>
      </c>
      <c r="B14" s="125">
        <v>45092</v>
      </c>
      <c r="C14" s="126"/>
      <c r="D14" s="277" t="s">
        <v>193</v>
      </c>
      <c r="E14" s="273" t="s">
        <v>597</v>
      </c>
      <c r="F14" s="107" t="s">
        <v>872</v>
      </c>
      <c r="G14" s="113">
        <v>930</v>
      </c>
      <c r="H14" s="127"/>
      <c r="I14" s="274" t="s">
        <v>873</v>
      </c>
      <c r="J14" s="275" t="s">
        <v>600</v>
      </c>
      <c r="K14" s="130"/>
      <c r="L14" s="131"/>
      <c r="M14" s="132"/>
      <c r="N14" s="133"/>
      <c r="O14" s="134"/>
      <c r="P14" s="123">
        <f>VLOOKUP(D14,'MidCap Intra'!B48:C547,2,0)</f>
        <v>998.5</v>
      </c>
      <c r="Q14" s="41"/>
      <c r="R14" s="41" t="s">
        <v>601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7">
        <v>6</v>
      </c>
      <c r="B15" s="271">
        <v>45096</v>
      </c>
      <c r="C15" s="279"/>
      <c r="D15" s="287" t="s">
        <v>511</v>
      </c>
      <c r="E15" s="284" t="s">
        <v>597</v>
      </c>
      <c r="F15" s="267">
        <v>527.5</v>
      </c>
      <c r="G15" s="267">
        <v>489</v>
      </c>
      <c r="H15" s="267">
        <v>569.5</v>
      </c>
      <c r="I15" s="288" t="s">
        <v>875</v>
      </c>
      <c r="J15" s="119" t="s">
        <v>801</v>
      </c>
      <c r="K15" s="119">
        <f>H15-F15</f>
        <v>42</v>
      </c>
      <c r="L15" s="120">
        <f>(F15*-0.7)/100</f>
        <v>-3.6924999999999999</v>
      </c>
      <c r="M15" s="121">
        <f>(K15+L15)/F15</f>
        <v>7.2620853080568717E-2</v>
      </c>
      <c r="N15" s="119" t="s">
        <v>602</v>
      </c>
      <c r="O15" s="122">
        <v>45110</v>
      </c>
      <c r="P15" s="119">
        <f>VLOOKUP(D15,'MidCap Intra'!B50:C549,2,0)</f>
        <v>572.20000000000005</v>
      </c>
      <c r="Q15" s="41"/>
      <c r="R15" s="41" t="s">
        <v>601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124">
        <v>7</v>
      </c>
      <c r="B16" s="125">
        <v>45098</v>
      </c>
      <c r="C16" s="126"/>
      <c r="D16" s="277" t="s">
        <v>432</v>
      </c>
      <c r="E16" s="280" t="s">
        <v>597</v>
      </c>
      <c r="F16" s="107" t="s">
        <v>877</v>
      </c>
      <c r="G16" s="113">
        <v>94</v>
      </c>
      <c r="H16" s="127"/>
      <c r="I16" s="128" t="s">
        <v>876</v>
      </c>
      <c r="J16" s="129" t="s">
        <v>600</v>
      </c>
      <c r="K16" s="130"/>
      <c r="L16" s="131"/>
      <c r="M16" s="132"/>
      <c r="N16" s="133"/>
      <c r="O16" s="134"/>
      <c r="P16" s="123">
        <f>VLOOKUP(D16,'MidCap Intra'!B53:C552,2,0)</f>
        <v>103.3</v>
      </c>
      <c r="Q16" s="41"/>
      <c r="R16" s="41" t="s">
        <v>601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124">
        <v>8</v>
      </c>
      <c r="B17" s="125">
        <v>45099</v>
      </c>
      <c r="C17" s="126"/>
      <c r="D17" s="277" t="s">
        <v>404</v>
      </c>
      <c r="E17" s="280" t="s">
        <v>597</v>
      </c>
      <c r="F17" s="107" t="s">
        <v>880</v>
      </c>
      <c r="G17" s="113">
        <v>2840</v>
      </c>
      <c r="H17" s="127"/>
      <c r="I17" s="128" t="s">
        <v>881</v>
      </c>
      <c r="J17" s="129" t="s">
        <v>600</v>
      </c>
      <c r="K17" s="130"/>
      <c r="L17" s="131"/>
      <c r="M17" s="132"/>
      <c r="N17" s="133"/>
      <c r="O17" s="134"/>
      <c r="P17" s="123">
        <f>VLOOKUP(D17,'MidCap Intra'!B54:C553,2,0)</f>
        <v>2993.45</v>
      </c>
      <c r="Q17" s="41"/>
      <c r="R17" s="41" t="s">
        <v>601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305">
        <v>9</v>
      </c>
      <c r="B18" s="108">
        <v>45105</v>
      </c>
      <c r="C18" s="306"/>
      <c r="D18" s="307" t="s">
        <v>131</v>
      </c>
      <c r="E18" s="111" t="s">
        <v>597</v>
      </c>
      <c r="F18" s="107" t="s">
        <v>905</v>
      </c>
      <c r="G18" s="113">
        <v>597</v>
      </c>
      <c r="H18" s="107"/>
      <c r="I18" s="107" t="s">
        <v>906</v>
      </c>
      <c r="J18" s="113" t="s">
        <v>600</v>
      </c>
      <c r="K18" s="113"/>
      <c r="L18" s="114"/>
      <c r="M18" s="115"/>
      <c r="N18" s="113"/>
      <c r="O18" s="308"/>
      <c r="P18" s="123">
        <f>VLOOKUP(D18,'MidCap Intra'!B55:C554,2,0)</f>
        <v>650.70000000000005</v>
      </c>
      <c r="Q18" s="41"/>
      <c r="R18" s="41" t="s">
        <v>601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305"/>
      <c r="B19" s="108"/>
      <c r="C19" s="306"/>
      <c r="D19" s="307"/>
      <c r="E19" s="111"/>
      <c r="F19" s="107"/>
      <c r="G19" s="113"/>
      <c r="H19" s="107"/>
      <c r="I19" s="107"/>
      <c r="J19" s="113"/>
      <c r="K19" s="113"/>
      <c r="L19" s="114"/>
      <c r="M19" s="115"/>
      <c r="N19" s="113"/>
      <c r="O19" s="308"/>
      <c r="P19" s="262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305"/>
      <c r="B20" s="108"/>
      <c r="C20" s="306"/>
      <c r="D20" s="307"/>
      <c r="E20" s="111"/>
      <c r="F20" s="107"/>
      <c r="G20" s="113"/>
      <c r="H20" s="107"/>
      <c r="I20" s="107"/>
      <c r="J20" s="113"/>
      <c r="K20" s="113"/>
      <c r="L20" s="114"/>
      <c r="M20" s="115"/>
      <c r="N20" s="113"/>
      <c r="O20" s="308"/>
      <c r="P20" s="262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3.5" customHeight="1">
      <c r="A21" s="107"/>
      <c r="B21" s="108"/>
      <c r="C21" s="109"/>
      <c r="D21" s="110"/>
      <c r="E21" s="111"/>
      <c r="F21" s="107"/>
      <c r="G21" s="107"/>
      <c r="H21" s="107"/>
      <c r="I21" s="112"/>
      <c r="J21" s="113"/>
      <c r="K21" s="113"/>
      <c r="L21" s="114"/>
      <c r="M21" s="115"/>
      <c r="N21" s="113"/>
      <c r="O21" s="116"/>
      <c r="P21" s="262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4" spans="1:38" ht="14.25" customHeight="1">
      <c r="A24" s="135"/>
      <c r="B24" s="136"/>
      <c r="C24" s="137"/>
      <c r="D24" s="138"/>
      <c r="E24" s="139"/>
      <c r="F24" s="139"/>
      <c r="G24" s="135"/>
      <c r="H24" s="139"/>
      <c r="I24" s="140"/>
      <c r="J24" s="141"/>
      <c r="K24" s="141"/>
      <c r="L24" s="142"/>
      <c r="M24" s="143"/>
      <c r="N24" s="144"/>
      <c r="O24" s="145"/>
      <c r="P24" s="146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47" t="s">
        <v>606</v>
      </c>
      <c r="B25" s="148"/>
      <c r="C25" s="149"/>
      <c r="E25" s="150"/>
      <c r="F25" s="150"/>
      <c r="G25" s="150"/>
      <c r="H25" s="150"/>
      <c r="I25" s="150"/>
      <c r="J25" s="151"/>
      <c r="K25" s="150"/>
      <c r="L25" s="152"/>
      <c r="M25" s="62"/>
      <c r="N25" s="151"/>
      <c r="O25" s="149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53" t="s">
        <v>607</v>
      </c>
      <c r="B26" s="147"/>
      <c r="C26" s="147"/>
      <c r="D26" s="147"/>
      <c r="E26" s="41"/>
      <c r="F26" s="154" t="s">
        <v>608</v>
      </c>
      <c r="G26" s="6"/>
      <c r="H26" s="6"/>
      <c r="I26" s="6"/>
      <c r="J26" s="155"/>
      <c r="K26" s="156"/>
      <c r="L26" s="156"/>
      <c r="M26" s="157"/>
      <c r="N26" s="1"/>
      <c r="O26" s="158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47" t="s">
        <v>609</v>
      </c>
      <c r="B27" s="147"/>
      <c r="C27" s="147"/>
      <c r="D27" s="147" t="s">
        <v>610</v>
      </c>
      <c r="E27" s="6"/>
      <c r="F27" s="154" t="s">
        <v>611</v>
      </c>
      <c r="G27" s="6"/>
      <c r="H27" s="6"/>
      <c r="I27" s="6"/>
      <c r="J27" s="155"/>
      <c r="K27" s="156"/>
      <c r="L27" s="156"/>
      <c r="M27" s="157"/>
      <c r="N27" s="1"/>
      <c r="O27" s="158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47"/>
      <c r="B28" s="147"/>
      <c r="C28" s="147"/>
      <c r="D28" s="147"/>
      <c r="E28" s="6"/>
      <c r="F28" s="6"/>
      <c r="G28" s="6"/>
      <c r="H28" s="6"/>
      <c r="I28" s="6"/>
      <c r="J28" s="159"/>
      <c r="K28" s="156"/>
      <c r="L28" s="156"/>
      <c r="M28" s="6"/>
      <c r="N28" s="160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.75" customHeight="1">
      <c r="A29" s="1"/>
      <c r="B29" s="161" t="s">
        <v>612</v>
      </c>
      <c r="C29" s="161"/>
      <c r="D29" s="161"/>
      <c r="E29" s="161"/>
      <c r="F29" s="162"/>
      <c r="G29" s="6"/>
      <c r="H29" s="6"/>
      <c r="I29" s="163"/>
      <c r="J29" s="164"/>
      <c r="K29" s="165"/>
      <c r="L29" s="164"/>
      <c r="M29" s="6"/>
      <c r="N29" s="1"/>
      <c r="O29" s="1"/>
      <c r="P29" s="1"/>
      <c r="R29" s="62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166" t="s">
        <v>16</v>
      </c>
      <c r="B30" s="166" t="s">
        <v>569</v>
      </c>
      <c r="C30" s="166"/>
      <c r="D30" s="91" t="s">
        <v>584</v>
      </c>
      <c r="E30" s="166" t="s">
        <v>585</v>
      </c>
      <c r="F30" s="166" t="s">
        <v>586</v>
      </c>
      <c r="G30" s="166" t="s">
        <v>613</v>
      </c>
      <c r="H30" s="166" t="s">
        <v>588</v>
      </c>
      <c r="I30" s="166" t="s">
        <v>589</v>
      </c>
      <c r="J30" s="106" t="s">
        <v>590</v>
      </c>
      <c r="K30" s="104" t="s">
        <v>614</v>
      </c>
      <c r="L30" s="167" t="s">
        <v>592</v>
      </c>
      <c r="M30" s="106" t="s">
        <v>593</v>
      </c>
      <c r="N30" s="103" t="s">
        <v>594</v>
      </c>
      <c r="O30" s="91" t="s">
        <v>595</v>
      </c>
      <c r="P30" s="41"/>
      <c r="Q30" s="1"/>
      <c r="R30" s="62"/>
      <c r="S30" s="62"/>
      <c r="T30" s="62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3.5" customHeight="1">
      <c r="A31" s="107">
        <v>1</v>
      </c>
      <c r="B31" s="317">
        <v>45110</v>
      </c>
      <c r="C31" s="109"/>
      <c r="D31" s="110" t="s">
        <v>127</v>
      </c>
      <c r="E31" s="111" t="s">
        <v>615</v>
      </c>
      <c r="F31" s="107" t="s">
        <v>961</v>
      </c>
      <c r="G31" s="107">
        <v>1095</v>
      </c>
      <c r="H31" s="107"/>
      <c r="I31" s="112" t="s">
        <v>962</v>
      </c>
      <c r="J31" s="113" t="s">
        <v>600</v>
      </c>
      <c r="K31" s="113"/>
      <c r="L31" s="114"/>
      <c r="M31" s="115"/>
      <c r="N31" s="113"/>
      <c r="O31" s="308"/>
      <c r="P31" s="41"/>
      <c r="Q31" s="318"/>
      <c r="R31" s="318"/>
      <c r="S31" s="41"/>
      <c r="T31" s="319"/>
      <c r="U31" s="319"/>
      <c r="V31" s="319"/>
      <c r="W31" s="319"/>
      <c r="X31" s="319"/>
      <c r="Y31" s="319"/>
      <c r="Z31" s="319"/>
      <c r="AA31" s="319"/>
      <c r="AB31" s="319"/>
      <c r="AC31" s="319"/>
      <c r="AD31" s="319"/>
      <c r="AE31" s="319"/>
      <c r="AF31" s="319"/>
      <c r="AG31" s="319"/>
      <c r="AH31" s="319"/>
      <c r="AI31" s="319"/>
      <c r="AJ31" s="319"/>
      <c r="AK31" s="319"/>
      <c r="AL31" s="319"/>
    </row>
    <row r="32" spans="1:38" ht="13.5" customHeight="1">
      <c r="A32" s="107">
        <v>2</v>
      </c>
      <c r="B32" s="317">
        <v>45110</v>
      </c>
      <c r="C32" s="109"/>
      <c r="D32" s="110" t="s">
        <v>221</v>
      </c>
      <c r="E32" s="111" t="s">
        <v>615</v>
      </c>
      <c r="F32" s="107" t="s">
        <v>972</v>
      </c>
      <c r="G32" s="107">
        <v>999</v>
      </c>
      <c r="H32" s="107"/>
      <c r="I32" s="112" t="s">
        <v>973</v>
      </c>
      <c r="J32" s="113" t="s">
        <v>600</v>
      </c>
      <c r="K32" s="113"/>
      <c r="L32" s="114"/>
      <c r="M32" s="115"/>
      <c r="N32" s="113"/>
      <c r="O32" s="308"/>
      <c r="P32" s="41"/>
      <c r="Q32" s="318"/>
      <c r="R32" s="318"/>
      <c r="S32" s="41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319"/>
      <c r="AF32" s="319"/>
      <c r="AG32" s="319"/>
      <c r="AH32" s="319"/>
      <c r="AI32" s="319"/>
      <c r="AJ32" s="319"/>
      <c r="AK32" s="319"/>
      <c r="AL32" s="319"/>
    </row>
    <row r="33" spans="1:38" ht="13.5" customHeight="1">
      <c r="A33" s="107">
        <v>3</v>
      </c>
      <c r="B33" s="108">
        <v>45110</v>
      </c>
      <c r="C33" s="306"/>
      <c r="D33" s="307" t="s">
        <v>491</v>
      </c>
      <c r="E33" s="111" t="s">
        <v>597</v>
      </c>
      <c r="F33" s="107" t="s">
        <v>967</v>
      </c>
      <c r="G33" s="113">
        <v>358</v>
      </c>
      <c r="H33" s="107"/>
      <c r="I33" s="107" t="s">
        <v>968</v>
      </c>
      <c r="J33" s="113" t="s">
        <v>600</v>
      </c>
      <c r="K33" s="113"/>
      <c r="L33" s="114"/>
      <c r="M33" s="115"/>
      <c r="N33" s="113"/>
      <c r="O33" s="308"/>
      <c r="P33" s="41"/>
      <c r="Q33" s="318"/>
      <c r="R33" s="318"/>
      <c r="S33" s="41"/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  <c r="AE33" s="319"/>
      <c r="AF33" s="319"/>
      <c r="AG33" s="319"/>
      <c r="AH33" s="319"/>
      <c r="AI33" s="319"/>
      <c r="AJ33" s="319"/>
      <c r="AK33" s="319"/>
      <c r="AL33" s="319"/>
    </row>
    <row r="34" spans="1:38" ht="44.25" customHeight="1">
      <c r="A34" s="147" t="s">
        <v>606</v>
      </c>
      <c r="B34" s="168"/>
      <c r="C34" s="168"/>
      <c r="D34" s="1"/>
      <c r="E34" s="6"/>
      <c r="F34" s="6"/>
      <c r="G34" s="6"/>
      <c r="H34" s="6" t="s">
        <v>618</v>
      </c>
      <c r="I34" s="6"/>
      <c r="J34" s="6"/>
      <c r="K34" s="143"/>
      <c r="L34" s="169"/>
      <c r="M34" s="143"/>
      <c r="N34" s="144"/>
      <c r="O34" s="143"/>
      <c r="P34" s="1"/>
      <c r="Q34" s="1"/>
      <c r="R34" s="6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38" ht="12.75" customHeight="1">
      <c r="A35" s="153" t="s">
        <v>607</v>
      </c>
      <c r="B35" s="147"/>
      <c r="C35" s="147"/>
      <c r="D35" s="147"/>
      <c r="E35" s="41"/>
      <c r="F35" s="154" t="s">
        <v>608</v>
      </c>
      <c r="G35" s="62"/>
      <c r="H35" s="41"/>
      <c r="I35" s="62"/>
      <c r="J35" s="6"/>
      <c r="K35" s="170"/>
      <c r="L35" s="171"/>
      <c r="M35" s="6"/>
      <c r="N35" s="137"/>
      <c r="O35" s="172"/>
      <c r="P35" s="4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4.25" customHeight="1">
      <c r="A36" s="153"/>
      <c r="B36" s="147"/>
      <c r="C36" s="147"/>
      <c r="D36" s="147"/>
      <c r="E36" s="6"/>
      <c r="F36" s="154" t="s">
        <v>611</v>
      </c>
      <c r="G36" s="62"/>
      <c r="H36" s="41"/>
      <c r="I36" s="62"/>
      <c r="J36" s="6"/>
      <c r="K36" s="170"/>
      <c r="L36" s="171"/>
      <c r="M36" s="6"/>
      <c r="N36" s="137"/>
      <c r="O36" s="172"/>
      <c r="P36" s="41"/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4.25" customHeight="1">
      <c r="A37" s="147"/>
      <c r="B37" s="147"/>
      <c r="C37" s="147"/>
      <c r="D37" s="147"/>
      <c r="E37" s="6"/>
      <c r="F37" s="6"/>
      <c r="G37" s="6"/>
      <c r="H37" s="6"/>
      <c r="I37" s="6"/>
      <c r="J37" s="159"/>
      <c r="K37" s="156"/>
      <c r="L37" s="157"/>
      <c r="M37" s="6"/>
      <c r="N37" s="160"/>
      <c r="O37" s="1"/>
      <c r="P37" s="4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.75" customHeight="1">
      <c r="A38" s="173" t="s">
        <v>619</v>
      </c>
      <c r="B38" s="173"/>
      <c r="C38" s="173"/>
      <c r="D38" s="173"/>
      <c r="E38" s="6"/>
      <c r="F38" s="6"/>
      <c r="G38" s="6"/>
      <c r="H38" s="6"/>
      <c r="I38" s="6"/>
      <c r="J38" s="6"/>
      <c r="K38" s="6"/>
      <c r="L38" s="6"/>
      <c r="M38" s="6"/>
      <c r="N38" s="6"/>
      <c r="O38" s="24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38.25" customHeight="1">
      <c r="A39" s="104" t="s">
        <v>16</v>
      </c>
      <c r="B39" s="104" t="s">
        <v>569</v>
      </c>
      <c r="C39" s="104"/>
      <c r="D39" s="105" t="s">
        <v>584</v>
      </c>
      <c r="E39" s="104" t="s">
        <v>585</v>
      </c>
      <c r="F39" s="104" t="s">
        <v>586</v>
      </c>
      <c r="G39" s="104" t="s">
        <v>613</v>
      </c>
      <c r="H39" s="104" t="s">
        <v>588</v>
      </c>
      <c r="I39" s="104" t="s">
        <v>589</v>
      </c>
      <c r="J39" s="103" t="s">
        <v>590</v>
      </c>
      <c r="K39" s="174" t="s">
        <v>620</v>
      </c>
      <c r="L39" s="106" t="s">
        <v>592</v>
      </c>
      <c r="M39" s="174" t="s">
        <v>621</v>
      </c>
      <c r="N39" s="104" t="s">
        <v>622</v>
      </c>
      <c r="O39" s="103" t="s">
        <v>594</v>
      </c>
      <c r="P39" s="105" t="s">
        <v>595</v>
      </c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.75" customHeight="1">
      <c r="A40" s="107">
        <v>1</v>
      </c>
      <c r="B40" s="179">
        <v>45105</v>
      </c>
      <c r="C40" s="180"/>
      <c r="D40" s="180" t="s">
        <v>907</v>
      </c>
      <c r="E40" s="107" t="s">
        <v>615</v>
      </c>
      <c r="F40" s="107" t="s">
        <v>908</v>
      </c>
      <c r="G40" s="107">
        <v>1645</v>
      </c>
      <c r="H40" s="113"/>
      <c r="I40" s="113" t="s">
        <v>909</v>
      </c>
      <c r="J40" s="272" t="s">
        <v>600</v>
      </c>
      <c r="K40" s="107"/>
      <c r="L40" s="114"/>
      <c r="M40" s="182"/>
      <c r="N40" s="107"/>
      <c r="O40" s="113"/>
      <c r="P40" s="108"/>
      <c r="Q40" s="176"/>
      <c r="R40" s="62" t="s">
        <v>617</v>
      </c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177"/>
      <c r="AG40" s="178"/>
      <c r="AH40" s="176"/>
      <c r="AI40" s="176"/>
      <c r="AJ40" s="177"/>
      <c r="AK40" s="177"/>
      <c r="AL40" s="177"/>
    </row>
    <row r="41" spans="1:38" ht="12.75" customHeight="1">
      <c r="A41" s="267">
        <v>2</v>
      </c>
      <c r="B41" s="268">
        <v>45105</v>
      </c>
      <c r="C41" s="269"/>
      <c r="D41" s="269" t="s">
        <v>910</v>
      </c>
      <c r="E41" s="267" t="s">
        <v>615</v>
      </c>
      <c r="F41" s="267">
        <v>2680</v>
      </c>
      <c r="G41" s="267">
        <v>2635</v>
      </c>
      <c r="H41" s="270">
        <v>2715</v>
      </c>
      <c r="I41" s="270" t="s">
        <v>911</v>
      </c>
      <c r="J41" s="119" t="s">
        <v>974</v>
      </c>
      <c r="K41" s="117">
        <f>H41-F41</f>
        <v>35</v>
      </c>
      <c r="L41" s="120">
        <f t="shared" ref="L41" si="0">(H41*N41)*0.07%</f>
        <v>570.15000000000009</v>
      </c>
      <c r="M41" s="175">
        <f t="shared" ref="M41" si="1">(K41*N41)-L41</f>
        <v>9929.85</v>
      </c>
      <c r="N41" s="117">
        <v>300</v>
      </c>
      <c r="O41" s="119" t="s">
        <v>602</v>
      </c>
      <c r="P41" s="118">
        <v>45110</v>
      </c>
      <c r="Q41" s="176"/>
      <c r="R41" s="62" t="s">
        <v>617</v>
      </c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177"/>
      <c r="AG41" s="178"/>
      <c r="AH41" s="176"/>
      <c r="AI41" s="176"/>
      <c r="AJ41" s="177"/>
      <c r="AK41" s="177"/>
      <c r="AL41" s="177"/>
    </row>
    <row r="42" spans="1:38" ht="15" customHeight="1">
      <c r="A42" s="267">
        <v>3</v>
      </c>
      <c r="B42" s="268">
        <v>45105</v>
      </c>
      <c r="C42" s="269"/>
      <c r="D42" s="269" t="s">
        <v>912</v>
      </c>
      <c r="E42" s="267" t="s">
        <v>615</v>
      </c>
      <c r="F42" s="267" t="s">
        <v>953</v>
      </c>
      <c r="G42" s="267">
        <v>564</v>
      </c>
      <c r="H42" s="270">
        <v>578.5</v>
      </c>
      <c r="I42" s="270" t="s">
        <v>913</v>
      </c>
      <c r="J42" s="119" t="s">
        <v>628</v>
      </c>
      <c r="K42" s="117">
        <f>H42-F42</f>
        <v>6</v>
      </c>
      <c r="L42" s="120">
        <f t="shared" ref="L42" si="2">(H42*N42)*0.07%</f>
        <v>607.42500000000007</v>
      </c>
      <c r="M42" s="175">
        <f t="shared" ref="M42" si="3">(K42*N42)-L42</f>
        <v>8392.5750000000007</v>
      </c>
      <c r="N42" s="117">
        <v>1500</v>
      </c>
      <c r="O42" s="119" t="s">
        <v>602</v>
      </c>
      <c r="P42" s="118">
        <v>45110</v>
      </c>
      <c r="Q42" s="177"/>
      <c r="R42" s="177" t="s">
        <v>601</v>
      </c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</row>
    <row r="43" spans="1:38" ht="12.75" customHeight="1">
      <c r="A43" s="267">
        <v>4</v>
      </c>
      <c r="B43" s="268">
        <v>45110</v>
      </c>
      <c r="C43" s="269"/>
      <c r="D43" s="269" t="s">
        <v>954</v>
      </c>
      <c r="E43" s="267" t="s">
        <v>615</v>
      </c>
      <c r="F43" s="267">
        <v>231.25</v>
      </c>
      <c r="G43" s="267">
        <v>228</v>
      </c>
      <c r="H43" s="270">
        <v>233.75</v>
      </c>
      <c r="I43" s="270" t="s">
        <v>955</v>
      </c>
      <c r="J43" s="119" t="s">
        <v>959</v>
      </c>
      <c r="K43" s="117">
        <f>H43-F43</f>
        <v>2.5</v>
      </c>
      <c r="L43" s="120">
        <f t="shared" ref="L43" si="4">(H43*N43)*0.07%</f>
        <v>687.22500000000014</v>
      </c>
      <c r="M43" s="175">
        <f t="shared" ref="M43" si="5">(K43*N43)-L43</f>
        <v>9812.7749999999996</v>
      </c>
      <c r="N43" s="117">
        <v>4200</v>
      </c>
      <c r="O43" s="119" t="s">
        <v>602</v>
      </c>
      <c r="P43" s="118">
        <v>45110</v>
      </c>
      <c r="Q43" s="176"/>
      <c r="R43" s="62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177"/>
      <c r="AG43" s="178"/>
      <c r="AH43" s="176"/>
      <c r="AI43" s="176"/>
      <c r="AJ43" s="177"/>
      <c r="AK43" s="177"/>
      <c r="AL43" s="177"/>
    </row>
    <row r="44" spans="1:38" ht="12.75" customHeight="1">
      <c r="A44" s="267">
        <v>5</v>
      </c>
      <c r="B44" s="268">
        <v>45110</v>
      </c>
      <c r="C44" s="269"/>
      <c r="D44" s="269" t="s">
        <v>956</v>
      </c>
      <c r="E44" s="267" t="s">
        <v>623</v>
      </c>
      <c r="F44" s="267">
        <v>19400</v>
      </c>
      <c r="G44" s="267">
        <v>19530</v>
      </c>
      <c r="H44" s="270">
        <v>19350</v>
      </c>
      <c r="I44" s="270" t="s">
        <v>957</v>
      </c>
      <c r="J44" s="119" t="s">
        <v>630</v>
      </c>
      <c r="K44" s="117">
        <f>F44-H44</f>
        <v>50</v>
      </c>
      <c r="L44" s="120">
        <f t="shared" ref="L44" si="6">(H44*N44)*0.07%</f>
        <v>677.25000000000011</v>
      </c>
      <c r="M44" s="175">
        <f t="shared" ref="M44" si="7">(K44*N44)-L44</f>
        <v>1822.75</v>
      </c>
      <c r="N44" s="117">
        <v>50</v>
      </c>
      <c r="O44" s="119" t="s">
        <v>602</v>
      </c>
      <c r="P44" s="118">
        <v>45110</v>
      </c>
      <c r="Q44" s="176"/>
      <c r="R44" s="62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177"/>
      <c r="AG44" s="178"/>
      <c r="AH44" s="176"/>
      <c r="AI44" s="176"/>
      <c r="AJ44" s="177"/>
      <c r="AK44" s="177"/>
      <c r="AL44" s="177"/>
    </row>
    <row r="45" spans="1:38" ht="12.75" customHeight="1">
      <c r="A45" s="107">
        <v>6</v>
      </c>
      <c r="B45" s="179">
        <v>45110</v>
      </c>
      <c r="C45" s="180"/>
      <c r="D45" s="180" t="s">
        <v>963</v>
      </c>
      <c r="E45" s="107" t="s">
        <v>615</v>
      </c>
      <c r="F45" s="107" t="s">
        <v>964</v>
      </c>
      <c r="G45" s="107">
        <v>3230</v>
      </c>
      <c r="H45" s="113"/>
      <c r="I45" s="113">
        <v>3400</v>
      </c>
      <c r="J45" s="272" t="s">
        <v>600</v>
      </c>
      <c r="K45" s="107"/>
      <c r="L45" s="114"/>
      <c r="M45" s="182"/>
      <c r="N45" s="107"/>
      <c r="O45" s="113"/>
      <c r="P45" s="108"/>
      <c r="Q45" s="176"/>
      <c r="R45" s="62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177"/>
      <c r="AG45" s="178"/>
      <c r="AH45" s="176"/>
      <c r="AI45" s="176"/>
      <c r="AJ45" s="177"/>
      <c r="AK45" s="177"/>
      <c r="AL45" s="177"/>
    </row>
    <row r="46" spans="1:38" ht="12.75" customHeight="1">
      <c r="A46" s="107">
        <v>7</v>
      </c>
      <c r="B46" s="179">
        <v>3</v>
      </c>
      <c r="C46" s="180"/>
      <c r="D46" s="180" t="s">
        <v>969</v>
      </c>
      <c r="E46" s="107" t="s">
        <v>615</v>
      </c>
      <c r="F46" s="107" t="s">
        <v>970</v>
      </c>
      <c r="G46" s="107">
        <v>672</v>
      </c>
      <c r="H46" s="113"/>
      <c r="I46" s="113" t="s">
        <v>971</v>
      </c>
      <c r="J46" s="272" t="s">
        <v>600</v>
      </c>
      <c r="K46" s="107"/>
      <c r="L46" s="114"/>
      <c r="M46" s="182"/>
      <c r="N46" s="107"/>
      <c r="O46" s="113"/>
      <c r="P46" s="108"/>
      <c r="Q46" s="176"/>
      <c r="R46" s="62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177"/>
      <c r="AG46" s="178"/>
      <c r="AH46" s="176"/>
      <c r="AI46" s="176"/>
      <c r="AJ46" s="177"/>
      <c r="AK46" s="177"/>
      <c r="AL46" s="177"/>
    </row>
    <row r="47" spans="1:38" ht="12.75" customHeight="1">
      <c r="A47" s="107">
        <v>8</v>
      </c>
      <c r="B47" s="179">
        <v>3</v>
      </c>
      <c r="C47" s="180"/>
      <c r="D47" s="180" t="s">
        <v>975</v>
      </c>
      <c r="E47" s="107" t="s">
        <v>615</v>
      </c>
      <c r="F47" s="107" t="s">
        <v>976</v>
      </c>
      <c r="G47" s="107">
        <v>750</v>
      </c>
      <c r="H47" s="113"/>
      <c r="I47" s="113" t="s">
        <v>977</v>
      </c>
      <c r="J47" s="272" t="s">
        <v>600</v>
      </c>
      <c r="K47" s="107"/>
      <c r="L47" s="114"/>
      <c r="M47" s="182"/>
      <c r="N47" s="107"/>
      <c r="O47" s="113"/>
      <c r="P47" s="108"/>
      <c r="Q47" s="176"/>
      <c r="R47" s="62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177"/>
      <c r="AG47" s="178"/>
      <c r="AH47" s="176"/>
      <c r="AI47" s="176"/>
      <c r="AJ47" s="177"/>
      <c r="AK47" s="177"/>
      <c r="AL47" s="177"/>
    </row>
    <row r="48" spans="1:38" ht="12.75" customHeight="1">
      <c r="A48" s="107"/>
      <c r="B48" s="179"/>
      <c r="C48" s="180"/>
      <c r="D48" s="180"/>
      <c r="E48" s="107"/>
      <c r="F48" s="107"/>
      <c r="G48" s="107"/>
      <c r="H48" s="113"/>
      <c r="I48" s="113"/>
      <c r="J48" s="272"/>
      <c r="K48" s="107"/>
      <c r="L48" s="114"/>
      <c r="M48" s="182"/>
      <c r="N48" s="107"/>
      <c r="O48" s="113"/>
      <c r="P48" s="108"/>
      <c r="Q48" s="176"/>
      <c r="R48" s="62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177"/>
      <c r="AG48" s="178"/>
      <c r="AH48" s="176"/>
      <c r="AI48" s="176"/>
      <c r="AJ48" s="177"/>
      <c r="AK48" s="177"/>
      <c r="AL48" s="177"/>
    </row>
    <row r="49" spans="1:38" ht="12.75" customHeight="1">
      <c r="A49" s="177"/>
      <c r="B49" s="183"/>
      <c r="C49" s="176"/>
      <c r="D49" s="176"/>
      <c r="E49" s="177"/>
      <c r="F49" s="177"/>
      <c r="G49" s="177"/>
      <c r="H49" s="184"/>
      <c r="I49" s="184"/>
      <c r="J49" s="184"/>
      <c r="K49" s="176"/>
      <c r="L49" s="177"/>
      <c r="M49" s="177"/>
      <c r="N49" s="177"/>
      <c r="O49" s="184"/>
      <c r="P49" s="184"/>
      <c r="Q49" s="176"/>
      <c r="R49" s="62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177"/>
      <c r="AG49" s="178"/>
      <c r="AH49" s="176"/>
      <c r="AI49" s="176"/>
      <c r="AJ49" s="177"/>
      <c r="AK49" s="177"/>
      <c r="AL49" s="177"/>
    </row>
    <row r="50" spans="1:38">
      <c r="A50" s="185" t="s">
        <v>624</v>
      </c>
      <c r="B50" s="185"/>
      <c r="C50" s="185"/>
      <c r="D50" s="185"/>
      <c r="E50" s="186"/>
      <c r="F50" s="140"/>
      <c r="G50" s="140"/>
      <c r="H50" s="140"/>
      <c r="I50" s="140"/>
      <c r="J50" s="1"/>
      <c r="K50" s="6"/>
      <c r="L50" s="6"/>
      <c r="M50" s="6"/>
      <c r="N50" s="1"/>
      <c r="O50" s="1"/>
      <c r="P50" s="41"/>
      <c r="Q50" s="4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41"/>
      <c r="AH50" s="41"/>
      <c r="AI50" s="41"/>
      <c r="AJ50" s="41"/>
      <c r="AK50" s="41"/>
      <c r="AL50" s="41"/>
    </row>
    <row r="51" spans="1:38" ht="38.25">
      <c r="A51" s="104" t="s">
        <v>16</v>
      </c>
      <c r="B51" s="104" t="s">
        <v>569</v>
      </c>
      <c r="C51" s="104"/>
      <c r="D51" s="105" t="s">
        <v>584</v>
      </c>
      <c r="E51" s="104" t="s">
        <v>585</v>
      </c>
      <c r="F51" s="104" t="s">
        <v>586</v>
      </c>
      <c r="G51" s="104" t="s">
        <v>613</v>
      </c>
      <c r="H51" s="104" t="s">
        <v>588</v>
      </c>
      <c r="I51" s="104" t="s">
        <v>589</v>
      </c>
      <c r="J51" s="103" t="s">
        <v>590</v>
      </c>
      <c r="K51" s="103" t="s">
        <v>625</v>
      </c>
      <c r="L51" s="106" t="s">
        <v>592</v>
      </c>
      <c r="M51" s="174" t="s">
        <v>621</v>
      </c>
      <c r="N51" s="104" t="s">
        <v>622</v>
      </c>
      <c r="O51" s="104" t="s">
        <v>594</v>
      </c>
      <c r="P51" s="105" t="s">
        <v>595</v>
      </c>
      <c r="Q51" s="4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1"/>
      <c r="AG51" s="41"/>
      <c r="AH51" s="41"/>
      <c r="AI51" s="41"/>
      <c r="AJ51" s="41"/>
      <c r="AK51" s="41"/>
      <c r="AL51" s="41"/>
    </row>
    <row r="52" spans="1:38" ht="15" customHeight="1">
      <c r="A52" s="333">
        <v>1</v>
      </c>
      <c r="B52" s="335">
        <v>45107</v>
      </c>
      <c r="C52" s="299"/>
      <c r="D52" s="300" t="s">
        <v>924</v>
      </c>
      <c r="E52" s="299" t="s">
        <v>615</v>
      </c>
      <c r="F52" s="301" t="s">
        <v>926</v>
      </c>
      <c r="G52" s="299"/>
      <c r="H52" s="299"/>
      <c r="I52" s="299"/>
      <c r="J52" s="337" t="s">
        <v>600</v>
      </c>
      <c r="K52" s="297"/>
      <c r="L52" s="302"/>
      <c r="M52" s="303"/>
      <c r="N52" s="297"/>
      <c r="O52" s="299"/>
      <c r="P52" s="298"/>
      <c r="Q52" s="177"/>
      <c r="R52" s="177" t="s">
        <v>617</v>
      </c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</row>
    <row r="53" spans="1:38" ht="15" customHeight="1">
      <c r="A53" s="334"/>
      <c r="B53" s="336"/>
      <c r="C53" s="299"/>
      <c r="D53" s="300" t="s">
        <v>925</v>
      </c>
      <c r="E53" s="299" t="s">
        <v>623</v>
      </c>
      <c r="F53" s="301" t="s">
        <v>927</v>
      </c>
      <c r="G53" s="299"/>
      <c r="H53" s="299"/>
      <c r="I53" s="299"/>
      <c r="J53" s="338"/>
      <c r="K53" s="297"/>
      <c r="L53" s="302"/>
      <c r="M53" s="303"/>
      <c r="N53" s="297"/>
      <c r="O53" s="299"/>
      <c r="P53" s="298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</row>
    <row r="54" spans="1:38" ht="15" customHeight="1">
      <c r="A54" s="312">
        <v>2</v>
      </c>
      <c r="B54" s="311">
        <v>45107</v>
      </c>
      <c r="C54" s="281"/>
      <c r="D54" s="282" t="s">
        <v>919</v>
      </c>
      <c r="E54" s="281" t="s">
        <v>623</v>
      </c>
      <c r="F54" s="286" t="s">
        <v>950</v>
      </c>
      <c r="G54" s="281">
        <v>115</v>
      </c>
      <c r="H54" s="281">
        <v>115</v>
      </c>
      <c r="I54" s="281" t="s">
        <v>921</v>
      </c>
      <c r="J54" s="264" t="s">
        <v>951</v>
      </c>
      <c r="K54" s="304">
        <f>F54-H54</f>
        <v>-30.5</v>
      </c>
      <c r="L54" s="289">
        <v>100</v>
      </c>
      <c r="M54" s="290">
        <f t="shared" ref="M54" si="8">(K54*N54)-100</f>
        <v>-1625</v>
      </c>
      <c r="N54" s="263">
        <v>50</v>
      </c>
      <c r="O54" s="283" t="s">
        <v>616</v>
      </c>
      <c r="P54" s="291">
        <v>45110</v>
      </c>
      <c r="Q54" s="177"/>
      <c r="R54" s="177" t="s">
        <v>601</v>
      </c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</row>
    <row r="55" spans="1:38" ht="15" customHeight="1">
      <c r="A55" s="312">
        <v>3</v>
      </c>
      <c r="B55" s="311">
        <v>45107</v>
      </c>
      <c r="C55" s="281"/>
      <c r="D55" s="282" t="s">
        <v>920</v>
      </c>
      <c r="E55" s="281" t="s">
        <v>615</v>
      </c>
      <c r="F55" s="286" t="s">
        <v>928</v>
      </c>
      <c r="G55" s="281">
        <v>30</v>
      </c>
      <c r="H55" s="281">
        <v>30</v>
      </c>
      <c r="I55" s="281" t="s">
        <v>922</v>
      </c>
      <c r="J55" s="264" t="s">
        <v>952</v>
      </c>
      <c r="K55" s="263">
        <f t="shared" ref="K55:K56" si="9">H55-F55</f>
        <v>-39</v>
      </c>
      <c r="L55" s="289">
        <v>100</v>
      </c>
      <c r="M55" s="290">
        <f t="shared" ref="M55:M56" si="10">(K55*N55)-100</f>
        <v>-1660</v>
      </c>
      <c r="N55" s="263">
        <v>40</v>
      </c>
      <c r="O55" s="283" t="s">
        <v>616</v>
      </c>
      <c r="P55" s="291">
        <v>45110</v>
      </c>
      <c r="Q55" s="177"/>
      <c r="R55" s="177" t="s">
        <v>617</v>
      </c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</row>
    <row r="56" spans="1:38" ht="15" customHeight="1">
      <c r="A56" s="309">
        <v>4</v>
      </c>
      <c r="B56" s="310">
        <v>45110</v>
      </c>
      <c r="C56" s="265"/>
      <c r="D56" s="266" t="s">
        <v>958</v>
      </c>
      <c r="E56" s="265" t="s">
        <v>615</v>
      </c>
      <c r="F56" s="285" t="s">
        <v>960</v>
      </c>
      <c r="G56" s="265">
        <v>75</v>
      </c>
      <c r="H56" s="265">
        <v>220</v>
      </c>
      <c r="I56" s="265" t="s">
        <v>874</v>
      </c>
      <c r="J56" s="292" t="s">
        <v>630</v>
      </c>
      <c r="K56" s="293">
        <f t="shared" si="9"/>
        <v>50</v>
      </c>
      <c r="L56" s="294">
        <v>100</v>
      </c>
      <c r="M56" s="295">
        <f t="shared" si="10"/>
        <v>1150</v>
      </c>
      <c r="N56" s="293">
        <v>25</v>
      </c>
      <c r="O56" s="292" t="s">
        <v>602</v>
      </c>
      <c r="P56" s="296">
        <v>45110</v>
      </c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</row>
    <row r="57" spans="1:38" ht="15" customHeight="1">
      <c r="A57" s="297">
        <v>5</v>
      </c>
      <c r="B57" s="298">
        <v>45110</v>
      </c>
      <c r="C57" s="299"/>
      <c r="D57" s="300" t="s">
        <v>965</v>
      </c>
      <c r="E57" s="299" t="s">
        <v>615</v>
      </c>
      <c r="F57" s="301" t="s">
        <v>966</v>
      </c>
      <c r="G57" s="299">
        <v>40</v>
      </c>
      <c r="H57" s="299"/>
      <c r="I57" s="299" t="s">
        <v>923</v>
      </c>
      <c r="J57" s="299" t="s">
        <v>600</v>
      </c>
      <c r="K57" s="297"/>
      <c r="L57" s="302"/>
      <c r="M57" s="303"/>
      <c r="N57" s="297"/>
      <c r="O57" s="299"/>
      <c r="P57" s="298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</row>
    <row r="58" spans="1:38" ht="15" customHeight="1">
      <c r="A58" s="339">
        <v>6</v>
      </c>
      <c r="B58" s="340">
        <v>45110</v>
      </c>
      <c r="C58" s="341"/>
      <c r="D58" s="342" t="s">
        <v>958</v>
      </c>
      <c r="E58" s="341" t="s">
        <v>615</v>
      </c>
      <c r="F58" s="343" t="s">
        <v>978</v>
      </c>
      <c r="G58" s="341">
        <v>65</v>
      </c>
      <c r="H58" s="341">
        <v>165</v>
      </c>
      <c r="I58" s="341" t="s">
        <v>874</v>
      </c>
      <c r="J58" s="344" t="s">
        <v>1077</v>
      </c>
      <c r="K58" s="345">
        <f t="shared" ref="K58" si="11">H58-F58</f>
        <v>5</v>
      </c>
      <c r="L58" s="346">
        <v>100</v>
      </c>
      <c r="M58" s="347">
        <f t="shared" ref="M58" si="12">(K58*N58)-100</f>
        <v>25</v>
      </c>
      <c r="N58" s="345">
        <v>25</v>
      </c>
      <c r="O58" s="344" t="s">
        <v>626</v>
      </c>
      <c r="P58" s="348">
        <v>45110</v>
      </c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</row>
    <row r="59" spans="1:38" ht="15" customHeight="1">
      <c r="A59" s="297"/>
      <c r="B59" s="298"/>
      <c r="C59" s="299"/>
      <c r="D59" s="300"/>
      <c r="E59" s="299"/>
      <c r="F59" s="301"/>
      <c r="G59" s="299"/>
      <c r="H59" s="299"/>
      <c r="I59" s="299"/>
      <c r="J59" s="299"/>
      <c r="K59" s="297"/>
      <c r="L59" s="302"/>
      <c r="M59" s="303"/>
      <c r="N59" s="297"/>
      <c r="O59" s="299"/>
      <c r="P59" s="298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</row>
    <row r="60" spans="1:38" ht="38.25" customHeight="1">
      <c r="A60" s="102" t="s">
        <v>632</v>
      </c>
      <c r="B60" s="187"/>
      <c r="C60" s="187"/>
      <c r="D60" s="188"/>
      <c r="E60" s="162"/>
      <c r="F60" s="6"/>
      <c r="G60" s="6"/>
      <c r="H60" s="163"/>
      <c r="I60" s="189"/>
      <c r="J60" s="1"/>
      <c r="K60" s="6"/>
      <c r="L60" s="6"/>
      <c r="M60" s="6"/>
      <c r="N60" s="1"/>
      <c r="O60" s="1"/>
      <c r="Q60" s="1"/>
      <c r="R60" s="6"/>
      <c r="S60" s="1"/>
      <c r="T60" s="1"/>
      <c r="U60" s="1"/>
      <c r="V60" s="1"/>
      <c r="W60" s="1"/>
      <c r="X60" s="6"/>
      <c r="Y60" s="1"/>
      <c r="Z60" s="1"/>
      <c r="AA60" s="1"/>
      <c r="AB60" s="1"/>
      <c r="AC60" s="1"/>
      <c r="AD60" s="6"/>
      <c r="AE60" s="1"/>
      <c r="AF60" s="1"/>
      <c r="AG60" s="1"/>
      <c r="AH60" s="1"/>
      <c r="AI60" s="1"/>
      <c r="AJ60" s="6"/>
      <c r="AK60" s="1"/>
    </row>
    <row r="61" spans="1:38" ht="38.25">
      <c r="A61" s="103" t="s">
        <v>16</v>
      </c>
      <c r="B61" s="104" t="s">
        <v>569</v>
      </c>
      <c r="C61" s="104"/>
      <c r="D61" s="105" t="s">
        <v>584</v>
      </c>
      <c r="E61" s="104" t="s">
        <v>585</v>
      </c>
      <c r="F61" s="104" t="s">
        <v>586</v>
      </c>
      <c r="G61" s="104" t="s">
        <v>587</v>
      </c>
      <c r="H61" s="104" t="s">
        <v>588</v>
      </c>
      <c r="I61" s="104" t="s">
        <v>589</v>
      </c>
      <c r="J61" s="103" t="s">
        <v>590</v>
      </c>
      <c r="K61" s="166" t="s">
        <v>614</v>
      </c>
      <c r="L61" s="167" t="s">
        <v>592</v>
      </c>
      <c r="M61" s="106" t="s">
        <v>593</v>
      </c>
      <c r="N61" s="104" t="s">
        <v>594</v>
      </c>
      <c r="O61" s="105" t="s">
        <v>595</v>
      </c>
      <c r="P61" s="104" t="s">
        <v>596</v>
      </c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4.25" customHeight="1">
      <c r="A62" s="107">
        <v>1</v>
      </c>
      <c r="B62" s="108">
        <v>44840</v>
      </c>
      <c r="C62" s="180"/>
      <c r="D62" s="180" t="s">
        <v>633</v>
      </c>
      <c r="E62" s="107" t="s">
        <v>615</v>
      </c>
      <c r="F62" s="107" t="s">
        <v>634</v>
      </c>
      <c r="G62" s="107">
        <v>1220</v>
      </c>
      <c r="H62" s="107"/>
      <c r="I62" s="107" t="s">
        <v>635</v>
      </c>
      <c r="J62" s="113" t="s">
        <v>600</v>
      </c>
      <c r="K62" s="113"/>
      <c r="L62" s="114"/>
      <c r="M62" s="190"/>
      <c r="N62" s="113"/>
      <c r="O62" s="113"/>
      <c r="P62" s="114"/>
      <c r="Q62" s="41"/>
      <c r="R62" s="41" t="s">
        <v>601</v>
      </c>
      <c r="S62" s="41"/>
      <c r="T62" s="1"/>
      <c r="U62" s="1"/>
      <c r="V62" s="1"/>
      <c r="W62" s="1"/>
      <c r="X62" s="1"/>
      <c r="Y62" s="1"/>
      <c r="Z62" s="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4.25" customHeight="1">
      <c r="A63" s="107">
        <v>2</v>
      </c>
      <c r="B63" s="108">
        <v>45071</v>
      </c>
      <c r="C63" s="180"/>
      <c r="D63" s="180" t="s">
        <v>280</v>
      </c>
      <c r="E63" s="107" t="s">
        <v>615</v>
      </c>
      <c r="F63" s="107" t="s">
        <v>637</v>
      </c>
      <c r="G63" s="107">
        <v>267</v>
      </c>
      <c r="H63" s="107"/>
      <c r="I63" s="107" t="s">
        <v>638</v>
      </c>
      <c r="J63" s="113" t="s">
        <v>600</v>
      </c>
      <c r="K63" s="113"/>
      <c r="L63" s="114"/>
      <c r="M63" s="115"/>
      <c r="N63" s="181"/>
      <c r="O63" s="191"/>
      <c r="P63" s="108"/>
      <c r="Q63" s="41"/>
      <c r="R63" s="41" t="s">
        <v>601</v>
      </c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2.75" customHeight="1">
      <c r="A64" s="107"/>
      <c r="B64" s="108"/>
      <c r="C64" s="180"/>
      <c r="D64" s="180"/>
      <c r="E64" s="107"/>
      <c r="F64" s="107"/>
      <c r="G64" s="107"/>
      <c r="H64" s="107"/>
      <c r="I64" s="107"/>
      <c r="J64" s="113"/>
      <c r="K64" s="113"/>
      <c r="L64" s="114"/>
      <c r="M64" s="190"/>
      <c r="N64" s="113"/>
      <c r="O64" s="113"/>
      <c r="P64" s="108"/>
      <c r="R64" s="6"/>
      <c r="S64" s="1"/>
      <c r="T64" s="1"/>
      <c r="U64" s="1"/>
      <c r="V64" s="1"/>
      <c r="W64" s="1"/>
      <c r="X64" s="1"/>
      <c r="Y64" s="1"/>
    </row>
    <row r="65" spans="1:26" ht="12.75" customHeight="1">
      <c r="A65" s="147" t="s">
        <v>606</v>
      </c>
      <c r="B65" s="147"/>
      <c r="C65" s="147"/>
      <c r="D65" s="147"/>
      <c r="E65" s="41"/>
      <c r="F65" s="154" t="s">
        <v>608</v>
      </c>
      <c r="G65" s="62"/>
      <c r="H65" s="62"/>
      <c r="I65" s="62"/>
      <c r="J65" s="6"/>
      <c r="K65" s="170"/>
      <c r="L65" s="171"/>
      <c r="M65" s="6"/>
      <c r="N65" s="137"/>
      <c r="O65" s="192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53" t="s">
        <v>607</v>
      </c>
      <c r="B66" s="147"/>
      <c r="C66" s="147"/>
      <c r="D66" s="147"/>
      <c r="E66" s="6"/>
      <c r="F66" s="154" t="s">
        <v>611</v>
      </c>
      <c r="G66" s="6"/>
      <c r="H66" s="6" t="s">
        <v>639</v>
      </c>
      <c r="I66" s="6"/>
      <c r="J66" s="1"/>
      <c r="K66" s="6"/>
      <c r="L66" s="6"/>
      <c r="M66" s="6"/>
      <c r="N66" s="1"/>
      <c r="O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53"/>
      <c r="B67" s="147"/>
      <c r="C67" s="147"/>
      <c r="D67" s="147"/>
      <c r="E67" s="6"/>
      <c r="F67" s="154"/>
      <c r="G67" s="6"/>
      <c r="H67" s="6"/>
      <c r="I67" s="6"/>
      <c r="J67" s="1"/>
      <c r="K67" s="6"/>
      <c r="L67" s="6"/>
      <c r="M67" s="6"/>
      <c r="N67" s="1"/>
      <c r="O67" s="1"/>
      <c r="Q67" s="1"/>
      <c r="R67" s="62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53"/>
      <c r="B68" s="147"/>
      <c r="C68" s="147"/>
      <c r="D68" s="147"/>
      <c r="E68" s="6"/>
      <c r="F68" s="154"/>
      <c r="G68" s="62"/>
      <c r="H68" s="41"/>
      <c r="I68" s="62"/>
      <c r="J68" s="6"/>
      <c r="K68" s="170"/>
      <c r="L68" s="171"/>
      <c r="M68" s="6"/>
      <c r="N68" s="137"/>
      <c r="O68" s="172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53"/>
      <c r="B69" s="147"/>
      <c r="C69" s="147"/>
      <c r="D69" s="147"/>
      <c r="E69" s="6"/>
      <c r="F69" s="154"/>
      <c r="G69" s="62"/>
      <c r="H69" s="41"/>
      <c r="I69" s="62"/>
      <c r="J69" s="6"/>
      <c r="K69" s="170"/>
      <c r="L69" s="171"/>
      <c r="M69" s="6"/>
      <c r="N69" s="137"/>
      <c r="O69" s="172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53"/>
      <c r="B70" s="147"/>
      <c r="C70" s="147"/>
      <c r="D70" s="147"/>
      <c r="E70" s="6"/>
      <c r="F70" s="154"/>
      <c r="G70" s="62"/>
      <c r="H70" s="41"/>
      <c r="I70" s="62"/>
      <c r="J70" s="6"/>
      <c r="K70" s="170"/>
      <c r="L70" s="171"/>
      <c r="M70" s="6"/>
      <c r="N70" s="137"/>
      <c r="O70" s="172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53"/>
      <c r="B71" s="147"/>
      <c r="C71" s="147"/>
      <c r="D71" s="147"/>
      <c r="E71" s="6"/>
      <c r="F71" s="154"/>
      <c r="G71" s="62"/>
      <c r="H71" s="41"/>
      <c r="I71" s="62"/>
      <c r="J71" s="6"/>
      <c r="K71" s="170"/>
      <c r="L71" s="171"/>
      <c r="M71" s="6"/>
      <c r="N71" s="137"/>
      <c r="O71" s="172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53"/>
      <c r="B72" s="147"/>
      <c r="C72" s="147"/>
      <c r="D72" s="147"/>
      <c r="E72" s="6"/>
      <c r="F72" s="154"/>
      <c r="G72" s="62"/>
      <c r="H72" s="41"/>
      <c r="I72" s="62"/>
      <c r="J72" s="6"/>
      <c r="K72" s="170"/>
      <c r="L72" s="171"/>
      <c r="M72" s="6"/>
      <c r="N72" s="137"/>
      <c r="O72" s="172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53"/>
      <c r="B73" s="147"/>
      <c r="C73" s="147"/>
      <c r="D73" s="147"/>
      <c r="E73" s="6"/>
      <c r="F73" s="154"/>
      <c r="G73" s="62"/>
      <c r="H73" s="41"/>
      <c r="I73" s="62"/>
      <c r="J73" s="6"/>
      <c r="K73" s="170"/>
      <c r="L73" s="171"/>
      <c r="M73" s="6"/>
      <c r="N73" s="137"/>
      <c r="O73" s="172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62"/>
      <c r="B74" s="136"/>
      <c r="C74" s="136"/>
      <c r="D74" s="41"/>
      <c r="E74" s="62"/>
      <c r="F74" s="62"/>
      <c r="G74" s="62"/>
      <c r="H74" s="41"/>
      <c r="I74" s="62"/>
      <c r="J74" s="6"/>
      <c r="K74" s="170"/>
      <c r="L74" s="171"/>
      <c r="M74" s="6"/>
      <c r="N74" s="137"/>
      <c r="O74" s="172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38.25" customHeight="1">
      <c r="A75" s="41"/>
      <c r="B75" s="193" t="s">
        <v>640</v>
      </c>
      <c r="C75" s="193"/>
      <c r="D75" s="193"/>
      <c r="E75" s="193"/>
      <c r="F75" s="6"/>
      <c r="G75" s="6"/>
      <c r="H75" s="164"/>
      <c r="I75" s="6"/>
      <c r="J75" s="164"/>
      <c r="K75" s="165"/>
      <c r="L75" s="6"/>
      <c r="M75" s="6"/>
      <c r="N75" s="1"/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03" t="s">
        <v>16</v>
      </c>
      <c r="B76" s="104" t="s">
        <v>569</v>
      </c>
      <c r="C76" s="104"/>
      <c r="D76" s="105" t="s">
        <v>584</v>
      </c>
      <c r="E76" s="104" t="s">
        <v>585</v>
      </c>
      <c r="F76" s="104" t="s">
        <v>586</v>
      </c>
      <c r="G76" s="104" t="s">
        <v>641</v>
      </c>
      <c r="H76" s="104" t="s">
        <v>642</v>
      </c>
      <c r="I76" s="104" t="s">
        <v>589</v>
      </c>
      <c r="J76" s="194" t="s">
        <v>590</v>
      </c>
      <c r="K76" s="104" t="s">
        <v>591</v>
      </c>
      <c r="L76" s="104" t="s">
        <v>643</v>
      </c>
      <c r="M76" s="104" t="s">
        <v>594</v>
      </c>
      <c r="N76" s="105" t="s">
        <v>595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95">
        <v>1</v>
      </c>
      <c r="B77" s="196">
        <v>41579</v>
      </c>
      <c r="C77" s="196"/>
      <c r="D77" s="197" t="s">
        <v>644</v>
      </c>
      <c r="E77" s="198" t="s">
        <v>597</v>
      </c>
      <c r="F77" s="199">
        <v>82</v>
      </c>
      <c r="G77" s="198" t="s">
        <v>645</v>
      </c>
      <c r="H77" s="198">
        <v>100</v>
      </c>
      <c r="I77" s="200">
        <v>100</v>
      </c>
      <c r="J77" s="201" t="s">
        <v>646</v>
      </c>
      <c r="K77" s="202">
        <f t="shared" ref="K77:K129" si="13">H77-F77</f>
        <v>18</v>
      </c>
      <c r="L77" s="203">
        <f t="shared" ref="L77:L129" si="14">K77/F77</f>
        <v>0.21951219512195122</v>
      </c>
      <c r="M77" s="198" t="s">
        <v>602</v>
      </c>
      <c r="N77" s="204">
        <v>42657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95">
        <v>2</v>
      </c>
      <c r="B78" s="196">
        <v>41794</v>
      </c>
      <c r="C78" s="196"/>
      <c r="D78" s="197" t="s">
        <v>647</v>
      </c>
      <c r="E78" s="198" t="s">
        <v>615</v>
      </c>
      <c r="F78" s="199">
        <v>257</v>
      </c>
      <c r="G78" s="198" t="s">
        <v>645</v>
      </c>
      <c r="H78" s="198">
        <v>300</v>
      </c>
      <c r="I78" s="200">
        <v>300</v>
      </c>
      <c r="J78" s="201" t="s">
        <v>646</v>
      </c>
      <c r="K78" s="202">
        <f t="shared" si="13"/>
        <v>43</v>
      </c>
      <c r="L78" s="203">
        <f t="shared" si="14"/>
        <v>0.16731517509727625</v>
      </c>
      <c r="M78" s="198" t="s">
        <v>602</v>
      </c>
      <c r="N78" s="204">
        <v>41822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95">
        <v>3</v>
      </c>
      <c r="B79" s="196">
        <v>41828</v>
      </c>
      <c r="C79" s="196"/>
      <c r="D79" s="197" t="s">
        <v>648</v>
      </c>
      <c r="E79" s="198" t="s">
        <v>615</v>
      </c>
      <c r="F79" s="199">
        <v>393</v>
      </c>
      <c r="G79" s="198" t="s">
        <v>645</v>
      </c>
      <c r="H79" s="198">
        <v>468</v>
      </c>
      <c r="I79" s="200">
        <v>468</v>
      </c>
      <c r="J79" s="201" t="s">
        <v>646</v>
      </c>
      <c r="K79" s="202">
        <f t="shared" si="13"/>
        <v>75</v>
      </c>
      <c r="L79" s="203">
        <f t="shared" si="14"/>
        <v>0.19083969465648856</v>
      </c>
      <c r="M79" s="198" t="s">
        <v>602</v>
      </c>
      <c r="N79" s="204">
        <v>41863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95">
        <v>4</v>
      </c>
      <c r="B80" s="196">
        <v>41857</v>
      </c>
      <c r="C80" s="196"/>
      <c r="D80" s="197" t="s">
        <v>649</v>
      </c>
      <c r="E80" s="198" t="s">
        <v>615</v>
      </c>
      <c r="F80" s="199">
        <v>205</v>
      </c>
      <c r="G80" s="198" t="s">
        <v>645</v>
      </c>
      <c r="H80" s="198">
        <v>275</v>
      </c>
      <c r="I80" s="200">
        <v>250</v>
      </c>
      <c r="J80" s="201" t="s">
        <v>646</v>
      </c>
      <c r="K80" s="202">
        <f t="shared" si="13"/>
        <v>70</v>
      </c>
      <c r="L80" s="203">
        <f t="shared" si="14"/>
        <v>0.34146341463414637</v>
      </c>
      <c r="M80" s="198" t="s">
        <v>602</v>
      </c>
      <c r="N80" s="204">
        <v>41962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95">
        <v>5</v>
      </c>
      <c r="B81" s="196">
        <v>41886</v>
      </c>
      <c r="C81" s="196"/>
      <c r="D81" s="197" t="s">
        <v>650</v>
      </c>
      <c r="E81" s="198" t="s">
        <v>615</v>
      </c>
      <c r="F81" s="199">
        <v>162</v>
      </c>
      <c r="G81" s="198" t="s">
        <v>645</v>
      </c>
      <c r="H81" s="198">
        <v>190</v>
      </c>
      <c r="I81" s="200">
        <v>190</v>
      </c>
      <c r="J81" s="201" t="s">
        <v>646</v>
      </c>
      <c r="K81" s="202">
        <f t="shared" si="13"/>
        <v>28</v>
      </c>
      <c r="L81" s="203">
        <f t="shared" si="14"/>
        <v>0.1728395061728395</v>
      </c>
      <c r="M81" s="198" t="s">
        <v>602</v>
      </c>
      <c r="N81" s="204">
        <v>42006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95">
        <v>6</v>
      </c>
      <c r="B82" s="196">
        <v>41886</v>
      </c>
      <c r="C82" s="196"/>
      <c r="D82" s="197" t="s">
        <v>651</v>
      </c>
      <c r="E82" s="198" t="s">
        <v>615</v>
      </c>
      <c r="F82" s="199">
        <v>75</v>
      </c>
      <c r="G82" s="198" t="s">
        <v>645</v>
      </c>
      <c r="H82" s="198">
        <v>91.5</v>
      </c>
      <c r="I82" s="200" t="s">
        <v>636</v>
      </c>
      <c r="J82" s="201" t="s">
        <v>652</v>
      </c>
      <c r="K82" s="202">
        <f t="shared" si="13"/>
        <v>16.5</v>
      </c>
      <c r="L82" s="203">
        <f t="shared" si="14"/>
        <v>0.22</v>
      </c>
      <c r="M82" s="198" t="s">
        <v>602</v>
      </c>
      <c r="N82" s="204">
        <v>41954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95">
        <v>7</v>
      </c>
      <c r="B83" s="196">
        <v>41913</v>
      </c>
      <c r="C83" s="196"/>
      <c r="D83" s="197" t="s">
        <v>653</v>
      </c>
      <c r="E83" s="198" t="s">
        <v>615</v>
      </c>
      <c r="F83" s="199">
        <v>850</v>
      </c>
      <c r="G83" s="198" t="s">
        <v>645</v>
      </c>
      <c r="H83" s="198">
        <v>982.5</v>
      </c>
      <c r="I83" s="200">
        <v>1050</v>
      </c>
      <c r="J83" s="201" t="s">
        <v>654</v>
      </c>
      <c r="K83" s="202">
        <f t="shared" si="13"/>
        <v>132.5</v>
      </c>
      <c r="L83" s="203">
        <f t="shared" si="14"/>
        <v>0.15588235294117647</v>
      </c>
      <c r="M83" s="198" t="s">
        <v>602</v>
      </c>
      <c r="N83" s="204">
        <v>42039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95">
        <v>8</v>
      </c>
      <c r="B84" s="196">
        <v>41913</v>
      </c>
      <c r="C84" s="196"/>
      <c r="D84" s="197" t="s">
        <v>655</v>
      </c>
      <c r="E84" s="198" t="s">
        <v>615</v>
      </c>
      <c r="F84" s="199">
        <v>475</v>
      </c>
      <c r="G84" s="198" t="s">
        <v>645</v>
      </c>
      <c r="H84" s="198">
        <v>515</v>
      </c>
      <c r="I84" s="200">
        <v>600</v>
      </c>
      <c r="J84" s="201" t="s">
        <v>656</v>
      </c>
      <c r="K84" s="202">
        <f t="shared" si="13"/>
        <v>40</v>
      </c>
      <c r="L84" s="203">
        <f t="shared" si="14"/>
        <v>8.4210526315789472E-2</v>
      </c>
      <c r="M84" s="198" t="s">
        <v>602</v>
      </c>
      <c r="N84" s="204">
        <v>41939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95">
        <v>9</v>
      </c>
      <c r="B85" s="196">
        <v>41913</v>
      </c>
      <c r="C85" s="196"/>
      <c r="D85" s="197" t="s">
        <v>657</v>
      </c>
      <c r="E85" s="198" t="s">
        <v>615</v>
      </c>
      <c r="F85" s="199">
        <v>86</v>
      </c>
      <c r="G85" s="198" t="s">
        <v>645</v>
      </c>
      <c r="H85" s="198">
        <v>99</v>
      </c>
      <c r="I85" s="200">
        <v>140</v>
      </c>
      <c r="J85" s="201" t="s">
        <v>658</v>
      </c>
      <c r="K85" s="202">
        <f t="shared" si="13"/>
        <v>13</v>
      </c>
      <c r="L85" s="203">
        <f t="shared" si="14"/>
        <v>0.15116279069767441</v>
      </c>
      <c r="M85" s="198" t="s">
        <v>602</v>
      </c>
      <c r="N85" s="204">
        <v>41939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95">
        <v>10</v>
      </c>
      <c r="B86" s="196">
        <v>41926</v>
      </c>
      <c r="C86" s="196"/>
      <c r="D86" s="197" t="s">
        <v>659</v>
      </c>
      <c r="E86" s="198" t="s">
        <v>615</v>
      </c>
      <c r="F86" s="199">
        <v>496.6</v>
      </c>
      <c r="G86" s="198" t="s">
        <v>645</v>
      </c>
      <c r="H86" s="198">
        <v>621</v>
      </c>
      <c r="I86" s="200">
        <v>580</v>
      </c>
      <c r="J86" s="201" t="s">
        <v>646</v>
      </c>
      <c r="K86" s="202">
        <f t="shared" si="13"/>
        <v>124.39999999999998</v>
      </c>
      <c r="L86" s="203">
        <f t="shared" si="14"/>
        <v>0.25050342327829234</v>
      </c>
      <c r="M86" s="198" t="s">
        <v>602</v>
      </c>
      <c r="N86" s="204">
        <v>42605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95">
        <v>11</v>
      </c>
      <c r="B87" s="196">
        <v>41926</v>
      </c>
      <c r="C87" s="196"/>
      <c r="D87" s="197" t="s">
        <v>660</v>
      </c>
      <c r="E87" s="198" t="s">
        <v>615</v>
      </c>
      <c r="F87" s="199">
        <v>2481.9</v>
      </c>
      <c r="G87" s="198" t="s">
        <v>645</v>
      </c>
      <c r="H87" s="198">
        <v>2840</v>
      </c>
      <c r="I87" s="200">
        <v>2870</v>
      </c>
      <c r="J87" s="201" t="s">
        <v>661</v>
      </c>
      <c r="K87" s="202">
        <f t="shared" si="13"/>
        <v>358.09999999999991</v>
      </c>
      <c r="L87" s="203">
        <f t="shared" si="14"/>
        <v>0.14428462065353154</v>
      </c>
      <c r="M87" s="198" t="s">
        <v>602</v>
      </c>
      <c r="N87" s="204">
        <v>42017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95">
        <v>12</v>
      </c>
      <c r="B88" s="196">
        <v>41928</v>
      </c>
      <c r="C88" s="196"/>
      <c r="D88" s="197" t="s">
        <v>662</v>
      </c>
      <c r="E88" s="198" t="s">
        <v>615</v>
      </c>
      <c r="F88" s="199">
        <v>84.5</v>
      </c>
      <c r="G88" s="198" t="s">
        <v>645</v>
      </c>
      <c r="H88" s="198">
        <v>93</v>
      </c>
      <c r="I88" s="200">
        <v>110</v>
      </c>
      <c r="J88" s="201" t="s">
        <v>663</v>
      </c>
      <c r="K88" s="202">
        <f t="shared" si="13"/>
        <v>8.5</v>
      </c>
      <c r="L88" s="203">
        <f t="shared" si="14"/>
        <v>0.10059171597633136</v>
      </c>
      <c r="M88" s="198" t="s">
        <v>602</v>
      </c>
      <c r="N88" s="204">
        <v>41939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95">
        <v>13</v>
      </c>
      <c r="B89" s="196">
        <v>41928</v>
      </c>
      <c r="C89" s="196"/>
      <c r="D89" s="197" t="s">
        <v>664</v>
      </c>
      <c r="E89" s="198" t="s">
        <v>615</v>
      </c>
      <c r="F89" s="199">
        <v>401</v>
      </c>
      <c r="G89" s="198" t="s">
        <v>645</v>
      </c>
      <c r="H89" s="198">
        <v>428</v>
      </c>
      <c r="I89" s="200">
        <v>450</v>
      </c>
      <c r="J89" s="201" t="s">
        <v>665</v>
      </c>
      <c r="K89" s="202">
        <f t="shared" si="13"/>
        <v>27</v>
      </c>
      <c r="L89" s="203">
        <f t="shared" si="14"/>
        <v>6.7331670822942641E-2</v>
      </c>
      <c r="M89" s="198" t="s">
        <v>602</v>
      </c>
      <c r="N89" s="204">
        <v>42020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95">
        <v>14</v>
      </c>
      <c r="B90" s="196">
        <v>41928</v>
      </c>
      <c r="C90" s="196"/>
      <c r="D90" s="197" t="s">
        <v>666</v>
      </c>
      <c r="E90" s="198" t="s">
        <v>615</v>
      </c>
      <c r="F90" s="199">
        <v>101</v>
      </c>
      <c r="G90" s="198" t="s">
        <v>645</v>
      </c>
      <c r="H90" s="198">
        <v>112</v>
      </c>
      <c r="I90" s="200">
        <v>120</v>
      </c>
      <c r="J90" s="201" t="s">
        <v>667</v>
      </c>
      <c r="K90" s="202">
        <f t="shared" si="13"/>
        <v>11</v>
      </c>
      <c r="L90" s="203">
        <f t="shared" si="14"/>
        <v>0.10891089108910891</v>
      </c>
      <c r="M90" s="198" t="s">
        <v>602</v>
      </c>
      <c r="N90" s="204">
        <v>41939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95">
        <v>15</v>
      </c>
      <c r="B91" s="196">
        <v>41954</v>
      </c>
      <c r="C91" s="196"/>
      <c r="D91" s="197" t="s">
        <v>668</v>
      </c>
      <c r="E91" s="198" t="s">
        <v>615</v>
      </c>
      <c r="F91" s="199">
        <v>59</v>
      </c>
      <c r="G91" s="198" t="s">
        <v>645</v>
      </c>
      <c r="H91" s="198">
        <v>76</v>
      </c>
      <c r="I91" s="200">
        <v>76</v>
      </c>
      <c r="J91" s="201" t="s">
        <v>646</v>
      </c>
      <c r="K91" s="202">
        <f t="shared" si="13"/>
        <v>17</v>
      </c>
      <c r="L91" s="203">
        <f t="shared" si="14"/>
        <v>0.28813559322033899</v>
      </c>
      <c r="M91" s="198" t="s">
        <v>602</v>
      </c>
      <c r="N91" s="204">
        <v>43032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95">
        <v>16</v>
      </c>
      <c r="B92" s="196">
        <v>41954</v>
      </c>
      <c r="C92" s="196"/>
      <c r="D92" s="197" t="s">
        <v>657</v>
      </c>
      <c r="E92" s="198" t="s">
        <v>615</v>
      </c>
      <c r="F92" s="199">
        <v>99</v>
      </c>
      <c r="G92" s="198" t="s">
        <v>645</v>
      </c>
      <c r="H92" s="198">
        <v>120</v>
      </c>
      <c r="I92" s="200">
        <v>120</v>
      </c>
      <c r="J92" s="201" t="s">
        <v>627</v>
      </c>
      <c r="K92" s="202">
        <f t="shared" si="13"/>
        <v>21</v>
      </c>
      <c r="L92" s="203">
        <f t="shared" si="14"/>
        <v>0.21212121212121213</v>
      </c>
      <c r="M92" s="198" t="s">
        <v>602</v>
      </c>
      <c r="N92" s="204">
        <v>41960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95">
        <v>17</v>
      </c>
      <c r="B93" s="196">
        <v>41956</v>
      </c>
      <c r="C93" s="196"/>
      <c r="D93" s="197" t="s">
        <v>669</v>
      </c>
      <c r="E93" s="198" t="s">
        <v>615</v>
      </c>
      <c r="F93" s="199">
        <v>22</v>
      </c>
      <c r="G93" s="198" t="s">
        <v>645</v>
      </c>
      <c r="H93" s="198">
        <v>33.549999999999997</v>
      </c>
      <c r="I93" s="200">
        <v>32</v>
      </c>
      <c r="J93" s="201" t="s">
        <v>670</v>
      </c>
      <c r="K93" s="202">
        <f t="shared" si="13"/>
        <v>11.549999999999997</v>
      </c>
      <c r="L93" s="203">
        <f t="shared" si="14"/>
        <v>0.52499999999999991</v>
      </c>
      <c r="M93" s="198" t="s">
        <v>602</v>
      </c>
      <c r="N93" s="204">
        <v>42188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95">
        <v>18</v>
      </c>
      <c r="B94" s="196">
        <v>41976</v>
      </c>
      <c r="C94" s="196"/>
      <c r="D94" s="197" t="s">
        <v>671</v>
      </c>
      <c r="E94" s="198" t="s">
        <v>615</v>
      </c>
      <c r="F94" s="199">
        <v>440</v>
      </c>
      <c r="G94" s="198" t="s">
        <v>645</v>
      </c>
      <c r="H94" s="198">
        <v>520</v>
      </c>
      <c r="I94" s="200">
        <v>520</v>
      </c>
      <c r="J94" s="201" t="s">
        <v>672</v>
      </c>
      <c r="K94" s="202">
        <f t="shared" si="13"/>
        <v>80</v>
      </c>
      <c r="L94" s="203">
        <f t="shared" si="14"/>
        <v>0.18181818181818182</v>
      </c>
      <c r="M94" s="198" t="s">
        <v>602</v>
      </c>
      <c r="N94" s="204">
        <v>42208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95">
        <v>19</v>
      </c>
      <c r="B95" s="196">
        <v>41976</v>
      </c>
      <c r="C95" s="196"/>
      <c r="D95" s="197" t="s">
        <v>673</v>
      </c>
      <c r="E95" s="198" t="s">
        <v>615</v>
      </c>
      <c r="F95" s="199">
        <v>360</v>
      </c>
      <c r="G95" s="198" t="s">
        <v>645</v>
      </c>
      <c r="H95" s="198">
        <v>427</v>
      </c>
      <c r="I95" s="200">
        <v>425</v>
      </c>
      <c r="J95" s="201" t="s">
        <v>674</v>
      </c>
      <c r="K95" s="202">
        <f t="shared" si="13"/>
        <v>67</v>
      </c>
      <c r="L95" s="203">
        <f t="shared" si="14"/>
        <v>0.18611111111111112</v>
      </c>
      <c r="M95" s="198" t="s">
        <v>602</v>
      </c>
      <c r="N95" s="204">
        <v>42058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95">
        <v>20</v>
      </c>
      <c r="B96" s="196">
        <v>42012</v>
      </c>
      <c r="C96" s="196"/>
      <c r="D96" s="197" t="s">
        <v>675</v>
      </c>
      <c r="E96" s="198" t="s">
        <v>615</v>
      </c>
      <c r="F96" s="199">
        <v>360</v>
      </c>
      <c r="G96" s="198" t="s">
        <v>645</v>
      </c>
      <c r="H96" s="198">
        <v>455</v>
      </c>
      <c r="I96" s="200">
        <v>420</v>
      </c>
      <c r="J96" s="201" t="s">
        <v>676</v>
      </c>
      <c r="K96" s="202">
        <f t="shared" si="13"/>
        <v>95</v>
      </c>
      <c r="L96" s="203">
        <f t="shared" si="14"/>
        <v>0.2638888888888889</v>
      </c>
      <c r="M96" s="198" t="s">
        <v>602</v>
      </c>
      <c r="N96" s="204">
        <v>42024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95">
        <v>21</v>
      </c>
      <c r="B97" s="196">
        <v>42012</v>
      </c>
      <c r="C97" s="196"/>
      <c r="D97" s="197" t="s">
        <v>677</v>
      </c>
      <c r="E97" s="198" t="s">
        <v>615</v>
      </c>
      <c r="F97" s="199">
        <v>130</v>
      </c>
      <c r="G97" s="198"/>
      <c r="H97" s="198">
        <v>175.5</v>
      </c>
      <c r="I97" s="200">
        <v>165</v>
      </c>
      <c r="J97" s="201" t="s">
        <v>678</v>
      </c>
      <c r="K97" s="202">
        <f t="shared" si="13"/>
        <v>45.5</v>
      </c>
      <c r="L97" s="203">
        <f t="shared" si="14"/>
        <v>0.35</v>
      </c>
      <c r="M97" s="198" t="s">
        <v>602</v>
      </c>
      <c r="N97" s="204">
        <v>43088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95">
        <v>22</v>
      </c>
      <c r="B98" s="196">
        <v>42040</v>
      </c>
      <c r="C98" s="196"/>
      <c r="D98" s="197" t="s">
        <v>406</v>
      </c>
      <c r="E98" s="198" t="s">
        <v>597</v>
      </c>
      <c r="F98" s="199">
        <v>98</v>
      </c>
      <c r="G98" s="198"/>
      <c r="H98" s="198">
        <v>120</v>
      </c>
      <c r="I98" s="200">
        <v>120</v>
      </c>
      <c r="J98" s="201" t="s">
        <v>646</v>
      </c>
      <c r="K98" s="202">
        <f t="shared" si="13"/>
        <v>22</v>
      </c>
      <c r="L98" s="203">
        <f t="shared" si="14"/>
        <v>0.22448979591836735</v>
      </c>
      <c r="M98" s="198" t="s">
        <v>602</v>
      </c>
      <c r="N98" s="204">
        <v>42753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95">
        <v>23</v>
      </c>
      <c r="B99" s="196">
        <v>42040</v>
      </c>
      <c r="C99" s="196"/>
      <c r="D99" s="197" t="s">
        <v>679</v>
      </c>
      <c r="E99" s="198" t="s">
        <v>597</v>
      </c>
      <c r="F99" s="199">
        <v>196</v>
      </c>
      <c r="G99" s="198"/>
      <c r="H99" s="198">
        <v>262</v>
      </c>
      <c r="I99" s="200">
        <v>255</v>
      </c>
      <c r="J99" s="201" t="s">
        <v>646</v>
      </c>
      <c r="K99" s="202">
        <f t="shared" si="13"/>
        <v>66</v>
      </c>
      <c r="L99" s="203">
        <f t="shared" si="14"/>
        <v>0.33673469387755101</v>
      </c>
      <c r="M99" s="198" t="s">
        <v>602</v>
      </c>
      <c r="N99" s="204">
        <v>42599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205">
        <v>24</v>
      </c>
      <c r="B100" s="206">
        <v>42067</v>
      </c>
      <c r="C100" s="206"/>
      <c r="D100" s="207" t="s">
        <v>405</v>
      </c>
      <c r="E100" s="208" t="s">
        <v>597</v>
      </c>
      <c r="F100" s="209">
        <v>235</v>
      </c>
      <c r="G100" s="209"/>
      <c r="H100" s="210">
        <v>77</v>
      </c>
      <c r="I100" s="210" t="s">
        <v>680</v>
      </c>
      <c r="J100" s="211" t="s">
        <v>681</v>
      </c>
      <c r="K100" s="212">
        <f t="shared" si="13"/>
        <v>-158</v>
      </c>
      <c r="L100" s="213">
        <f t="shared" si="14"/>
        <v>-0.67234042553191486</v>
      </c>
      <c r="M100" s="209" t="s">
        <v>616</v>
      </c>
      <c r="N100" s="206">
        <v>43522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95">
        <v>25</v>
      </c>
      <c r="B101" s="196">
        <v>42067</v>
      </c>
      <c r="C101" s="196"/>
      <c r="D101" s="197" t="s">
        <v>682</v>
      </c>
      <c r="E101" s="198" t="s">
        <v>597</v>
      </c>
      <c r="F101" s="199">
        <v>185</v>
      </c>
      <c r="G101" s="198"/>
      <c r="H101" s="198">
        <v>224</v>
      </c>
      <c r="I101" s="200" t="s">
        <v>683</v>
      </c>
      <c r="J101" s="201" t="s">
        <v>646</v>
      </c>
      <c r="K101" s="202">
        <f t="shared" si="13"/>
        <v>39</v>
      </c>
      <c r="L101" s="203">
        <f t="shared" si="14"/>
        <v>0.21081081081081082</v>
      </c>
      <c r="M101" s="198" t="s">
        <v>602</v>
      </c>
      <c r="N101" s="204">
        <v>42647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205">
        <v>26</v>
      </c>
      <c r="B102" s="206">
        <v>42090</v>
      </c>
      <c r="C102" s="206"/>
      <c r="D102" s="214" t="s">
        <v>684</v>
      </c>
      <c r="E102" s="209" t="s">
        <v>597</v>
      </c>
      <c r="F102" s="209">
        <v>49.5</v>
      </c>
      <c r="G102" s="210"/>
      <c r="H102" s="210">
        <v>15.85</v>
      </c>
      <c r="I102" s="210">
        <v>67</v>
      </c>
      <c r="J102" s="211" t="s">
        <v>685</v>
      </c>
      <c r="K102" s="210">
        <f t="shared" si="13"/>
        <v>-33.65</v>
      </c>
      <c r="L102" s="215">
        <f t="shared" si="14"/>
        <v>-0.67979797979797973</v>
      </c>
      <c r="M102" s="209" t="s">
        <v>616</v>
      </c>
      <c r="N102" s="216">
        <v>43627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95">
        <v>27</v>
      </c>
      <c r="B103" s="196">
        <v>42093</v>
      </c>
      <c r="C103" s="196"/>
      <c r="D103" s="197" t="s">
        <v>686</v>
      </c>
      <c r="E103" s="198" t="s">
        <v>597</v>
      </c>
      <c r="F103" s="199">
        <v>183.5</v>
      </c>
      <c r="G103" s="198"/>
      <c r="H103" s="198">
        <v>219</v>
      </c>
      <c r="I103" s="200">
        <v>218</v>
      </c>
      <c r="J103" s="201" t="s">
        <v>687</v>
      </c>
      <c r="K103" s="202">
        <f t="shared" si="13"/>
        <v>35.5</v>
      </c>
      <c r="L103" s="203">
        <f t="shared" si="14"/>
        <v>0.19346049046321526</v>
      </c>
      <c r="M103" s="198" t="s">
        <v>602</v>
      </c>
      <c r="N103" s="204">
        <v>42103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95">
        <v>28</v>
      </c>
      <c r="B104" s="196">
        <v>42114</v>
      </c>
      <c r="C104" s="196"/>
      <c r="D104" s="197" t="s">
        <v>688</v>
      </c>
      <c r="E104" s="198" t="s">
        <v>597</v>
      </c>
      <c r="F104" s="199">
        <f>(227+237)/2</f>
        <v>232</v>
      </c>
      <c r="G104" s="198"/>
      <c r="H104" s="198">
        <v>298</v>
      </c>
      <c r="I104" s="200">
        <v>298</v>
      </c>
      <c r="J104" s="201" t="s">
        <v>646</v>
      </c>
      <c r="K104" s="202">
        <f t="shared" si="13"/>
        <v>66</v>
      </c>
      <c r="L104" s="203">
        <f t="shared" si="14"/>
        <v>0.28448275862068967</v>
      </c>
      <c r="M104" s="198" t="s">
        <v>602</v>
      </c>
      <c r="N104" s="204">
        <v>42823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95">
        <v>29</v>
      </c>
      <c r="B105" s="196">
        <v>42128</v>
      </c>
      <c r="C105" s="196"/>
      <c r="D105" s="197" t="s">
        <v>689</v>
      </c>
      <c r="E105" s="198" t="s">
        <v>615</v>
      </c>
      <c r="F105" s="199">
        <v>385</v>
      </c>
      <c r="G105" s="198"/>
      <c r="H105" s="198">
        <f>212.5+331</f>
        <v>543.5</v>
      </c>
      <c r="I105" s="200">
        <v>510</v>
      </c>
      <c r="J105" s="201" t="s">
        <v>690</v>
      </c>
      <c r="K105" s="202">
        <f t="shared" si="13"/>
        <v>158.5</v>
      </c>
      <c r="L105" s="203">
        <f t="shared" si="14"/>
        <v>0.41168831168831171</v>
      </c>
      <c r="M105" s="198" t="s">
        <v>602</v>
      </c>
      <c r="N105" s="204">
        <v>42235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95">
        <v>30</v>
      </c>
      <c r="B106" s="196">
        <v>42128</v>
      </c>
      <c r="C106" s="196"/>
      <c r="D106" s="197" t="s">
        <v>691</v>
      </c>
      <c r="E106" s="198" t="s">
        <v>615</v>
      </c>
      <c r="F106" s="199">
        <v>115.5</v>
      </c>
      <c r="G106" s="198"/>
      <c r="H106" s="198">
        <v>146</v>
      </c>
      <c r="I106" s="200">
        <v>142</v>
      </c>
      <c r="J106" s="201" t="s">
        <v>692</v>
      </c>
      <c r="K106" s="202">
        <f t="shared" si="13"/>
        <v>30.5</v>
      </c>
      <c r="L106" s="203">
        <f t="shared" si="14"/>
        <v>0.26406926406926406</v>
      </c>
      <c r="M106" s="198" t="s">
        <v>602</v>
      </c>
      <c r="N106" s="204">
        <v>42202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95">
        <v>31</v>
      </c>
      <c r="B107" s="196">
        <v>42151</v>
      </c>
      <c r="C107" s="196"/>
      <c r="D107" s="197" t="s">
        <v>543</v>
      </c>
      <c r="E107" s="198" t="s">
        <v>615</v>
      </c>
      <c r="F107" s="199">
        <v>237.5</v>
      </c>
      <c r="G107" s="198"/>
      <c r="H107" s="198">
        <v>279.5</v>
      </c>
      <c r="I107" s="200">
        <v>278</v>
      </c>
      <c r="J107" s="201" t="s">
        <v>646</v>
      </c>
      <c r="K107" s="202">
        <f t="shared" si="13"/>
        <v>42</v>
      </c>
      <c r="L107" s="203">
        <f t="shared" si="14"/>
        <v>0.17684210526315788</v>
      </c>
      <c r="M107" s="198" t="s">
        <v>602</v>
      </c>
      <c r="N107" s="204">
        <v>42222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95">
        <v>32</v>
      </c>
      <c r="B108" s="196">
        <v>42174</v>
      </c>
      <c r="C108" s="196"/>
      <c r="D108" s="197" t="s">
        <v>664</v>
      </c>
      <c r="E108" s="198" t="s">
        <v>597</v>
      </c>
      <c r="F108" s="199">
        <v>340</v>
      </c>
      <c r="G108" s="198"/>
      <c r="H108" s="198">
        <v>448</v>
      </c>
      <c r="I108" s="200">
        <v>448</v>
      </c>
      <c r="J108" s="201" t="s">
        <v>646</v>
      </c>
      <c r="K108" s="202">
        <f t="shared" si="13"/>
        <v>108</v>
      </c>
      <c r="L108" s="203">
        <f t="shared" si="14"/>
        <v>0.31764705882352939</v>
      </c>
      <c r="M108" s="198" t="s">
        <v>602</v>
      </c>
      <c r="N108" s="204">
        <v>43018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95">
        <v>33</v>
      </c>
      <c r="B109" s="196">
        <v>42191</v>
      </c>
      <c r="C109" s="196"/>
      <c r="D109" s="197" t="s">
        <v>693</v>
      </c>
      <c r="E109" s="198" t="s">
        <v>597</v>
      </c>
      <c r="F109" s="199">
        <v>390</v>
      </c>
      <c r="G109" s="198"/>
      <c r="H109" s="198">
        <v>460</v>
      </c>
      <c r="I109" s="200">
        <v>460</v>
      </c>
      <c r="J109" s="201" t="s">
        <v>646</v>
      </c>
      <c r="K109" s="202">
        <f t="shared" si="13"/>
        <v>70</v>
      </c>
      <c r="L109" s="203">
        <f t="shared" si="14"/>
        <v>0.17948717948717949</v>
      </c>
      <c r="M109" s="198" t="s">
        <v>602</v>
      </c>
      <c r="N109" s="204">
        <v>42478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205">
        <v>34</v>
      </c>
      <c r="B110" s="206">
        <v>42195</v>
      </c>
      <c r="C110" s="206"/>
      <c r="D110" s="207" t="s">
        <v>694</v>
      </c>
      <c r="E110" s="208" t="s">
        <v>597</v>
      </c>
      <c r="F110" s="209">
        <v>122.5</v>
      </c>
      <c r="G110" s="209"/>
      <c r="H110" s="210">
        <v>61</v>
      </c>
      <c r="I110" s="210">
        <v>172</v>
      </c>
      <c r="J110" s="211" t="s">
        <v>695</v>
      </c>
      <c r="K110" s="212">
        <f t="shared" si="13"/>
        <v>-61.5</v>
      </c>
      <c r="L110" s="213">
        <f t="shared" si="14"/>
        <v>-0.50204081632653064</v>
      </c>
      <c r="M110" s="209" t="s">
        <v>616</v>
      </c>
      <c r="N110" s="206">
        <v>43333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95">
        <v>35</v>
      </c>
      <c r="B111" s="196">
        <v>42219</v>
      </c>
      <c r="C111" s="196"/>
      <c r="D111" s="197" t="s">
        <v>696</v>
      </c>
      <c r="E111" s="198" t="s">
        <v>597</v>
      </c>
      <c r="F111" s="199">
        <v>297.5</v>
      </c>
      <c r="G111" s="198"/>
      <c r="H111" s="198">
        <v>350</v>
      </c>
      <c r="I111" s="200">
        <v>360</v>
      </c>
      <c r="J111" s="201" t="s">
        <v>697</v>
      </c>
      <c r="K111" s="202">
        <f t="shared" si="13"/>
        <v>52.5</v>
      </c>
      <c r="L111" s="203">
        <f t="shared" si="14"/>
        <v>0.17647058823529413</v>
      </c>
      <c r="M111" s="198" t="s">
        <v>602</v>
      </c>
      <c r="N111" s="204">
        <v>42232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95">
        <v>36</v>
      </c>
      <c r="B112" s="196">
        <v>42219</v>
      </c>
      <c r="C112" s="196"/>
      <c r="D112" s="197" t="s">
        <v>698</v>
      </c>
      <c r="E112" s="198" t="s">
        <v>597</v>
      </c>
      <c r="F112" s="199">
        <v>115.5</v>
      </c>
      <c r="G112" s="198"/>
      <c r="H112" s="198">
        <v>149</v>
      </c>
      <c r="I112" s="200">
        <v>140</v>
      </c>
      <c r="J112" s="201" t="s">
        <v>699</v>
      </c>
      <c r="K112" s="202">
        <f t="shared" si="13"/>
        <v>33.5</v>
      </c>
      <c r="L112" s="203">
        <f t="shared" si="14"/>
        <v>0.29004329004329005</v>
      </c>
      <c r="M112" s="198" t="s">
        <v>602</v>
      </c>
      <c r="N112" s="204">
        <v>42740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95">
        <v>37</v>
      </c>
      <c r="B113" s="196">
        <v>42251</v>
      </c>
      <c r="C113" s="196"/>
      <c r="D113" s="197" t="s">
        <v>543</v>
      </c>
      <c r="E113" s="198" t="s">
        <v>597</v>
      </c>
      <c r="F113" s="199">
        <v>226</v>
      </c>
      <c r="G113" s="198"/>
      <c r="H113" s="198">
        <v>292</v>
      </c>
      <c r="I113" s="200">
        <v>292</v>
      </c>
      <c r="J113" s="201" t="s">
        <v>700</v>
      </c>
      <c r="K113" s="202">
        <f t="shared" si="13"/>
        <v>66</v>
      </c>
      <c r="L113" s="203">
        <f t="shared" si="14"/>
        <v>0.29203539823008851</v>
      </c>
      <c r="M113" s="198" t="s">
        <v>602</v>
      </c>
      <c r="N113" s="204">
        <v>42286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95">
        <v>38</v>
      </c>
      <c r="B114" s="196">
        <v>42254</v>
      </c>
      <c r="C114" s="196"/>
      <c r="D114" s="197" t="s">
        <v>688</v>
      </c>
      <c r="E114" s="198" t="s">
        <v>597</v>
      </c>
      <c r="F114" s="199">
        <v>232.5</v>
      </c>
      <c r="G114" s="198"/>
      <c r="H114" s="198">
        <v>312.5</v>
      </c>
      <c r="I114" s="200">
        <v>310</v>
      </c>
      <c r="J114" s="201" t="s">
        <v>646</v>
      </c>
      <c r="K114" s="202">
        <f t="shared" si="13"/>
        <v>80</v>
      </c>
      <c r="L114" s="203">
        <f t="shared" si="14"/>
        <v>0.34408602150537637</v>
      </c>
      <c r="M114" s="198" t="s">
        <v>602</v>
      </c>
      <c r="N114" s="204">
        <v>42823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95">
        <v>39</v>
      </c>
      <c r="B115" s="196">
        <v>42268</v>
      </c>
      <c r="C115" s="196"/>
      <c r="D115" s="197" t="s">
        <v>701</v>
      </c>
      <c r="E115" s="198" t="s">
        <v>597</v>
      </c>
      <c r="F115" s="199">
        <v>196.5</v>
      </c>
      <c r="G115" s="198"/>
      <c r="H115" s="198">
        <v>238</v>
      </c>
      <c r="I115" s="200">
        <v>238</v>
      </c>
      <c r="J115" s="201" t="s">
        <v>700</v>
      </c>
      <c r="K115" s="202">
        <f t="shared" si="13"/>
        <v>41.5</v>
      </c>
      <c r="L115" s="203">
        <f t="shared" si="14"/>
        <v>0.21119592875318066</v>
      </c>
      <c r="M115" s="198" t="s">
        <v>602</v>
      </c>
      <c r="N115" s="204">
        <v>42291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95">
        <v>40</v>
      </c>
      <c r="B116" s="196">
        <v>42271</v>
      </c>
      <c r="C116" s="196"/>
      <c r="D116" s="197" t="s">
        <v>644</v>
      </c>
      <c r="E116" s="198" t="s">
        <v>597</v>
      </c>
      <c r="F116" s="199">
        <v>65</v>
      </c>
      <c r="G116" s="198"/>
      <c r="H116" s="198">
        <v>82</v>
      </c>
      <c r="I116" s="200">
        <v>82</v>
      </c>
      <c r="J116" s="201" t="s">
        <v>700</v>
      </c>
      <c r="K116" s="202">
        <f t="shared" si="13"/>
        <v>17</v>
      </c>
      <c r="L116" s="203">
        <f t="shared" si="14"/>
        <v>0.26153846153846155</v>
      </c>
      <c r="M116" s="198" t="s">
        <v>602</v>
      </c>
      <c r="N116" s="204">
        <v>42578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95">
        <v>41</v>
      </c>
      <c r="B117" s="196">
        <v>42291</v>
      </c>
      <c r="C117" s="196"/>
      <c r="D117" s="197" t="s">
        <v>702</v>
      </c>
      <c r="E117" s="198" t="s">
        <v>597</v>
      </c>
      <c r="F117" s="199">
        <v>144</v>
      </c>
      <c r="G117" s="198"/>
      <c r="H117" s="198">
        <v>182.5</v>
      </c>
      <c r="I117" s="200">
        <v>181</v>
      </c>
      <c r="J117" s="201" t="s">
        <v>700</v>
      </c>
      <c r="K117" s="202">
        <f t="shared" si="13"/>
        <v>38.5</v>
      </c>
      <c r="L117" s="203">
        <f t="shared" si="14"/>
        <v>0.2673611111111111</v>
      </c>
      <c r="M117" s="198" t="s">
        <v>602</v>
      </c>
      <c r="N117" s="204">
        <v>42817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5">
        <v>42</v>
      </c>
      <c r="B118" s="196">
        <v>42291</v>
      </c>
      <c r="C118" s="196"/>
      <c r="D118" s="197" t="s">
        <v>703</v>
      </c>
      <c r="E118" s="198" t="s">
        <v>597</v>
      </c>
      <c r="F118" s="199">
        <v>264</v>
      </c>
      <c r="G118" s="198"/>
      <c r="H118" s="198">
        <v>311</v>
      </c>
      <c r="I118" s="200">
        <v>311</v>
      </c>
      <c r="J118" s="201" t="s">
        <v>700</v>
      </c>
      <c r="K118" s="202">
        <f t="shared" si="13"/>
        <v>47</v>
      </c>
      <c r="L118" s="203">
        <f t="shared" si="14"/>
        <v>0.17803030303030304</v>
      </c>
      <c r="M118" s="198" t="s">
        <v>602</v>
      </c>
      <c r="N118" s="204">
        <v>42604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95">
        <v>43</v>
      </c>
      <c r="B119" s="196">
        <v>42318</v>
      </c>
      <c r="C119" s="196"/>
      <c r="D119" s="197" t="s">
        <v>704</v>
      </c>
      <c r="E119" s="198" t="s">
        <v>615</v>
      </c>
      <c r="F119" s="199">
        <v>549.5</v>
      </c>
      <c r="G119" s="198"/>
      <c r="H119" s="198">
        <v>630</v>
      </c>
      <c r="I119" s="200">
        <v>630</v>
      </c>
      <c r="J119" s="201" t="s">
        <v>700</v>
      </c>
      <c r="K119" s="202">
        <f t="shared" si="13"/>
        <v>80.5</v>
      </c>
      <c r="L119" s="203">
        <f t="shared" si="14"/>
        <v>0.1464968152866242</v>
      </c>
      <c r="M119" s="198" t="s">
        <v>602</v>
      </c>
      <c r="N119" s="204">
        <v>42419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95">
        <v>44</v>
      </c>
      <c r="B120" s="196">
        <v>42342</v>
      </c>
      <c r="C120" s="196"/>
      <c r="D120" s="197" t="s">
        <v>705</v>
      </c>
      <c r="E120" s="198" t="s">
        <v>597</v>
      </c>
      <c r="F120" s="199">
        <v>1027.5</v>
      </c>
      <c r="G120" s="198"/>
      <c r="H120" s="198">
        <v>1315</v>
      </c>
      <c r="I120" s="200">
        <v>1250</v>
      </c>
      <c r="J120" s="201" t="s">
        <v>700</v>
      </c>
      <c r="K120" s="202">
        <f t="shared" si="13"/>
        <v>287.5</v>
      </c>
      <c r="L120" s="203">
        <f t="shared" si="14"/>
        <v>0.27980535279805352</v>
      </c>
      <c r="M120" s="198" t="s">
        <v>602</v>
      </c>
      <c r="N120" s="204">
        <v>43244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95">
        <v>45</v>
      </c>
      <c r="B121" s="196">
        <v>42367</v>
      </c>
      <c r="C121" s="196"/>
      <c r="D121" s="197" t="s">
        <v>706</v>
      </c>
      <c r="E121" s="198" t="s">
        <v>597</v>
      </c>
      <c r="F121" s="199">
        <v>465</v>
      </c>
      <c r="G121" s="198"/>
      <c r="H121" s="198">
        <v>540</v>
      </c>
      <c r="I121" s="200">
        <v>540</v>
      </c>
      <c r="J121" s="201" t="s">
        <v>700</v>
      </c>
      <c r="K121" s="202">
        <f t="shared" si="13"/>
        <v>75</v>
      </c>
      <c r="L121" s="203">
        <f t="shared" si="14"/>
        <v>0.16129032258064516</v>
      </c>
      <c r="M121" s="198" t="s">
        <v>602</v>
      </c>
      <c r="N121" s="204">
        <v>42530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95">
        <v>46</v>
      </c>
      <c r="B122" s="196">
        <v>42380</v>
      </c>
      <c r="C122" s="196"/>
      <c r="D122" s="197" t="s">
        <v>406</v>
      </c>
      <c r="E122" s="198" t="s">
        <v>615</v>
      </c>
      <c r="F122" s="199">
        <v>81</v>
      </c>
      <c r="G122" s="198"/>
      <c r="H122" s="198">
        <v>110</v>
      </c>
      <c r="I122" s="200">
        <v>110</v>
      </c>
      <c r="J122" s="201" t="s">
        <v>700</v>
      </c>
      <c r="K122" s="202">
        <f t="shared" si="13"/>
        <v>29</v>
      </c>
      <c r="L122" s="203">
        <f t="shared" si="14"/>
        <v>0.35802469135802467</v>
      </c>
      <c r="M122" s="198" t="s">
        <v>602</v>
      </c>
      <c r="N122" s="204">
        <v>42745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95">
        <v>47</v>
      </c>
      <c r="B123" s="196">
        <v>42382</v>
      </c>
      <c r="C123" s="196"/>
      <c r="D123" s="197" t="s">
        <v>707</v>
      </c>
      <c r="E123" s="198" t="s">
        <v>615</v>
      </c>
      <c r="F123" s="199">
        <v>417.5</v>
      </c>
      <c r="G123" s="198"/>
      <c r="H123" s="198">
        <v>547</v>
      </c>
      <c r="I123" s="200">
        <v>535</v>
      </c>
      <c r="J123" s="201" t="s">
        <v>700</v>
      </c>
      <c r="K123" s="202">
        <f t="shared" si="13"/>
        <v>129.5</v>
      </c>
      <c r="L123" s="203">
        <f t="shared" si="14"/>
        <v>0.31017964071856285</v>
      </c>
      <c r="M123" s="198" t="s">
        <v>602</v>
      </c>
      <c r="N123" s="204">
        <v>42578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95">
        <v>48</v>
      </c>
      <c r="B124" s="196">
        <v>42408</v>
      </c>
      <c r="C124" s="196"/>
      <c r="D124" s="197" t="s">
        <v>708</v>
      </c>
      <c r="E124" s="198" t="s">
        <v>597</v>
      </c>
      <c r="F124" s="199">
        <v>650</v>
      </c>
      <c r="G124" s="198"/>
      <c r="H124" s="198">
        <v>800</v>
      </c>
      <c r="I124" s="200">
        <v>800</v>
      </c>
      <c r="J124" s="201" t="s">
        <v>700</v>
      </c>
      <c r="K124" s="202">
        <f t="shared" si="13"/>
        <v>150</v>
      </c>
      <c r="L124" s="203">
        <f t="shared" si="14"/>
        <v>0.23076923076923078</v>
      </c>
      <c r="M124" s="198" t="s">
        <v>602</v>
      </c>
      <c r="N124" s="204">
        <v>43154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5">
        <v>49</v>
      </c>
      <c r="B125" s="196">
        <v>42433</v>
      </c>
      <c r="C125" s="196"/>
      <c r="D125" s="197" t="s">
        <v>238</v>
      </c>
      <c r="E125" s="198" t="s">
        <v>597</v>
      </c>
      <c r="F125" s="199">
        <v>437.5</v>
      </c>
      <c r="G125" s="198"/>
      <c r="H125" s="198">
        <v>504.5</v>
      </c>
      <c r="I125" s="200">
        <v>522</v>
      </c>
      <c r="J125" s="201" t="s">
        <v>709</v>
      </c>
      <c r="K125" s="202">
        <f t="shared" si="13"/>
        <v>67</v>
      </c>
      <c r="L125" s="203">
        <f t="shared" si="14"/>
        <v>0.15314285714285714</v>
      </c>
      <c r="M125" s="198" t="s">
        <v>602</v>
      </c>
      <c r="N125" s="204">
        <v>42480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5">
        <v>50</v>
      </c>
      <c r="B126" s="196">
        <v>42438</v>
      </c>
      <c r="C126" s="196"/>
      <c r="D126" s="197" t="s">
        <v>710</v>
      </c>
      <c r="E126" s="198" t="s">
        <v>597</v>
      </c>
      <c r="F126" s="199">
        <v>189.5</v>
      </c>
      <c r="G126" s="198"/>
      <c r="H126" s="198">
        <v>218</v>
      </c>
      <c r="I126" s="200">
        <v>218</v>
      </c>
      <c r="J126" s="201" t="s">
        <v>700</v>
      </c>
      <c r="K126" s="202">
        <f t="shared" si="13"/>
        <v>28.5</v>
      </c>
      <c r="L126" s="203">
        <f t="shared" si="14"/>
        <v>0.15039577836411611</v>
      </c>
      <c r="M126" s="198" t="s">
        <v>602</v>
      </c>
      <c r="N126" s="204">
        <v>43034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05">
        <v>51</v>
      </c>
      <c r="B127" s="206">
        <v>42471</v>
      </c>
      <c r="C127" s="206"/>
      <c r="D127" s="214" t="s">
        <v>711</v>
      </c>
      <c r="E127" s="209" t="s">
        <v>597</v>
      </c>
      <c r="F127" s="209">
        <v>36.5</v>
      </c>
      <c r="G127" s="210"/>
      <c r="H127" s="210">
        <v>15.85</v>
      </c>
      <c r="I127" s="210">
        <v>60</v>
      </c>
      <c r="J127" s="211" t="s">
        <v>712</v>
      </c>
      <c r="K127" s="212">
        <f t="shared" si="13"/>
        <v>-20.65</v>
      </c>
      <c r="L127" s="213">
        <f t="shared" si="14"/>
        <v>-0.5657534246575342</v>
      </c>
      <c r="M127" s="209" t="s">
        <v>616</v>
      </c>
      <c r="N127" s="217">
        <v>43627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5">
        <v>52</v>
      </c>
      <c r="B128" s="196">
        <v>42472</v>
      </c>
      <c r="C128" s="196"/>
      <c r="D128" s="197" t="s">
        <v>713</v>
      </c>
      <c r="E128" s="198" t="s">
        <v>597</v>
      </c>
      <c r="F128" s="199">
        <v>93</v>
      </c>
      <c r="G128" s="198"/>
      <c r="H128" s="198">
        <v>149</v>
      </c>
      <c r="I128" s="200">
        <v>140</v>
      </c>
      <c r="J128" s="201" t="s">
        <v>714</v>
      </c>
      <c r="K128" s="202">
        <f t="shared" si="13"/>
        <v>56</v>
      </c>
      <c r="L128" s="203">
        <f t="shared" si="14"/>
        <v>0.60215053763440862</v>
      </c>
      <c r="M128" s="198" t="s">
        <v>602</v>
      </c>
      <c r="N128" s="204">
        <v>42740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5">
        <v>53</v>
      </c>
      <c r="B129" s="196">
        <v>42472</v>
      </c>
      <c r="C129" s="196"/>
      <c r="D129" s="197" t="s">
        <v>715</v>
      </c>
      <c r="E129" s="198" t="s">
        <v>597</v>
      </c>
      <c r="F129" s="199">
        <v>130</v>
      </c>
      <c r="G129" s="198"/>
      <c r="H129" s="198">
        <v>150</v>
      </c>
      <c r="I129" s="200" t="s">
        <v>716</v>
      </c>
      <c r="J129" s="201" t="s">
        <v>700</v>
      </c>
      <c r="K129" s="202">
        <f t="shared" si="13"/>
        <v>20</v>
      </c>
      <c r="L129" s="203">
        <f t="shared" si="14"/>
        <v>0.15384615384615385</v>
      </c>
      <c r="M129" s="198" t="s">
        <v>602</v>
      </c>
      <c r="N129" s="204">
        <v>42564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5">
        <v>54</v>
      </c>
      <c r="B130" s="196">
        <v>42473</v>
      </c>
      <c r="C130" s="196"/>
      <c r="D130" s="197" t="s">
        <v>717</v>
      </c>
      <c r="E130" s="198" t="s">
        <v>597</v>
      </c>
      <c r="F130" s="199">
        <v>196</v>
      </c>
      <c r="G130" s="198"/>
      <c r="H130" s="198">
        <v>299</v>
      </c>
      <c r="I130" s="200">
        <v>299</v>
      </c>
      <c r="J130" s="201" t="s">
        <v>700</v>
      </c>
      <c r="K130" s="202">
        <v>103</v>
      </c>
      <c r="L130" s="203">
        <v>0.52551020408163296</v>
      </c>
      <c r="M130" s="198" t="s">
        <v>602</v>
      </c>
      <c r="N130" s="204">
        <v>42620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5">
        <v>55</v>
      </c>
      <c r="B131" s="196">
        <v>42473</v>
      </c>
      <c r="C131" s="196"/>
      <c r="D131" s="197" t="s">
        <v>718</v>
      </c>
      <c r="E131" s="198" t="s">
        <v>597</v>
      </c>
      <c r="F131" s="199">
        <v>88</v>
      </c>
      <c r="G131" s="198"/>
      <c r="H131" s="198">
        <v>103</v>
      </c>
      <c r="I131" s="200">
        <v>103</v>
      </c>
      <c r="J131" s="201" t="s">
        <v>700</v>
      </c>
      <c r="K131" s="202">
        <v>15</v>
      </c>
      <c r="L131" s="203">
        <v>0.170454545454545</v>
      </c>
      <c r="M131" s="198" t="s">
        <v>602</v>
      </c>
      <c r="N131" s="204">
        <v>42530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5">
        <v>56</v>
      </c>
      <c r="B132" s="196">
        <v>42492</v>
      </c>
      <c r="C132" s="196"/>
      <c r="D132" s="197" t="s">
        <v>719</v>
      </c>
      <c r="E132" s="198" t="s">
        <v>597</v>
      </c>
      <c r="F132" s="199">
        <v>127.5</v>
      </c>
      <c r="G132" s="198"/>
      <c r="H132" s="198">
        <v>148</v>
      </c>
      <c r="I132" s="200" t="s">
        <v>720</v>
      </c>
      <c r="J132" s="201" t="s">
        <v>700</v>
      </c>
      <c r="K132" s="202">
        <f t="shared" ref="K132:K136" si="15">H132-F132</f>
        <v>20.5</v>
      </c>
      <c r="L132" s="203">
        <f t="shared" ref="L132:L136" si="16">K132/F132</f>
        <v>0.16078431372549021</v>
      </c>
      <c r="M132" s="198" t="s">
        <v>602</v>
      </c>
      <c r="N132" s="204">
        <v>42564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5">
        <v>57</v>
      </c>
      <c r="B133" s="196">
        <v>42493</v>
      </c>
      <c r="C133" s="196"/>
      <c r="D133" s="197" t="s">
        <v>721</v>
      </c>
      <c r="E133" s="198" t="s">
        <v>597</v>
      </c>
      <c r="F133" s="199">
        <v>675</v>
      </c>
      <c r="G133" s="198"/>
      <c r="H133" s="198">
        <v>815</v>
      </c>
      <c r="I133" s="200" t="s">
        <v>722</v>
      </c>
      <c r="J133" s="201" t="s">
        <v>700</v>
      </c>
      <c r="K133" s="202">
        <f t="shared" si="15"/>
        <v>140</v>
      </c>
      <c r="L133" s="203">
        <f t="shared" si="16"/>
        <v>0.2074074074074074</v>
      </c>
      <c r="M133" s="198" t="s">
        <v>602</v>
      </c>
      <c r="N133" s="204">
        <v>43154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5">
        <v>58</v>
      </c>
      <c r="B134" s="206">
        <v>42522</v>
      </c>
      <c r="C134" s="206"/>
      <c r="D134" s="207" t="s">
        <v>723</v>
      </c>
      <c r="E134" s="208" t="s">
        <v>597</v>
      </c>
      <c r="F134" s="209">
        <v>500</v>
      </c>
      <c r="G134" s="209"/>
      <c r="H134" s="210">
        <v>232.5</v>
      </c>
      <c r="I134" s="210" t="s">
        <v>724</v>
      </c>
      <c r="J134" s="211" t="s">
        <v>725</v>
      </c>
      <c r="K134" s="212">
        <f t="shared" si="15"/>
        <v>-267.5</v>
      </c>
      <c r="L134" s="213">
        <f t="shared" si="16"/>
        <v>-0.53500000000000003</v>
      </c>
      <c r="M134" s="209" t="s">
        <v>616</v>
      </c>
      <c r="N134" s="206">
        <v>43735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5">
        <v>59</v>
      </c>
      <c r="B135" s="196">
        <v>42527</v>
      </c>
      <c r="C135" s="196"/>
      <c r="D135" s="197" t="s">
        <v>545</v>
      </c>
      <c r="E135" s="198" t="s">
        <v>597</v>
      </c>
      <c r="F135" s="199">
        <v>110</v>
      </c>
      <c r="G135" s="198"/>
      <c r="H135" s="198">
        <v>126.5</v>
      </c>
      <c r="I135" s="200">
        <v>125</v>
      </c>
      <c r="J135" s="201" t="s">
        <v>652</v>
      </c>
      <c r="K135" s="202">
        <f t="shared" si="15"/>
        <v>16.5</v>
      </c>
      <c r="L135" s="203">
        <f t="shared" si="16"/>
        <v>0.15</v>
      </c>
      <c r="M135" s="198" t="s">
        <v>602</v>
      </c>
      <c r="N135" s="204">
        <v>42552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5">
        <v>60</v>
      </c>
      <c r="B136" s="196">
        <v>42538</v>
      </c>
      <c r="C136" s="196"/>
      <c r="D136" s="197" t="s">
        <v>726</v>
      </c>
      <c r="E136" s="198" t="s">
        <v>597</v>
      </c>
      <c r="F136" s="199">
        <v>44</v>
      </c>
      <c r="G136" s="198"/>
      <c r="H136" s="198">
        <v>69.5</v>
      </c>
      <c r="I136" s="200">
        <v>69.5</v>
      </c>
      <c r="J136" s="201" t="s">
        <v>727</v>
      </c>
      <c r="K136" s="202">
        <f t="shared" si="15"/>
        <v>25.5</v>
      </c>
      <c r="L136" s="203">
        <f t="shared" si="16"/>
        <v>0.57954545454545459</v>
      </c>
      <c r="M136" s="198" t="s">
        <v>602</v>
      </c>
      <c r="N136" s="204">
        <v>42977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5">
        <v>61</v>
      </c>
      <c r="B137" s="196">
        <v>42549</v>
      </c>
      <c r="C137" s="196"/>
      <c r="D137" s="197" t="s">
        <v>728</v>
      </c>
      <c r="E137" s="198" t="s">
        <v>597</v>
      </c>
      <c r="F137" s="199">
        <v>262.5</v>
      </c>
      <c r="G137" s="198"/>
      <c r="H137" s="198">
        <v>340</v>
      </c>
      <c r="I137" s="200">
        <v>333</v>
      </c>
      <c r="J137" s="201" t="s">
        <v>729</v>
      </c>
      <c r="K137" s="202">
        <v>77.5</v>
      </c>
      <c r="L137" s="203">
        <v>0.29523809523809502</v>
      </c>
      <c r="M137" s="198" t="s">
        <v>602</v>
      </c>
      <c r="N137" s="204">
        <v>43017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5">
        <v>62</v>
      </c>
      <c r="B138" s="196">
        <v>42549</v>
      </c>
      <c r="C138" s="196"/>
      <c r="D138" s="197" t="s">
        <v>730</v>
      </c>
      <c r="E138" s="198" t="s">
        <v>597</v>
      </c>
      <c r="F138" s="199">
        <v>840</v>
      </c>
      <c r="G138" s="198"/>
      <c r="H138" s="198">
        <v>1230</v>
      </c>
      <c r="I138" s="200">
        <v>1230</v>
      </c>
      <c r="J138" s="201" t="s">
        <v>700</v>
      </c>
      <c r="K138" s="202">
        <v>390</v>
      </c>
      <c r="L138" s="203">
        <v>0.46428571428571402</v>
      </c>
      <c r="M138" s="198" t="s">
        <v>602</v>
      </c>
      <c r="N138" s="204">
        <v>42649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18">
        <v>63</v>
      </c>
      <c r="B139" s="219">
        <v>42556</v>
      </c>
      <c r="C139" s="219"/>
      <c r="D139" s="220" t="s">
        <v>731</v>
      </c>
      <c r="E139" s="221" t="s">
        <v>597</v>
      </c>
      <c r="F139" s="221">
        <v>395</v>
      </c>
      <c r="G139" s="222"/>
      <c r="H139" s="222">
        <f>(468.5+342.5)/2</f>
        <v>405.5</v>
      </c>
      <c r="I139" s="222">
        <v>510</v>
      </c>
      <c r="J139" s="223" t="s">
        <v>732</v>
      </c>
      <c r="K139" s="224">
        <f t="shared" ref="K139:K145" si="17">H139-F139</f>
        <v>10.5</v>
      </c>
      <c r="L139" s="225">
        <f t="shared" ref="L139:L145" si="18">K139/F139</f>
        <v>2.6582278481012658E-2</v>
      </c>
      <c r="M139" s="221" t="s">
        <v>626</v>
      </c>
      <c r="N139" s="219">
        <v>43606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05">
        <v>64</v>
      </c>
      <c r="B140" s="206">
        <v>42584</v>
      </c>
      <c r="C140" s="206"/>
      <c r="D140" s="207" t="s">
        <v>733</v>
      </c>
      <c r="E140" s="208" t="s">
        <v>615</v>
      </c>
      <c r="F140" s="209">
        <f>169.5-12.8</f>
        <v>156.69999999999999</v>
      </c>
      <c r="G140" s="209"/>
      <c r="H140" s="210">
        <v>77</v>
      </c>
      <c r="I140" s="210" t="s">
        <v>734</v>
      </c>
      <c r="J140" s="211" t="s">
        <v>735</v>
      </c>
      <c r="K140" s="212">
        <f t="shared" si="17"/>
        <v>-79.699999999999989</v>
      </c>
      <c r="L140" s="213">
        <f t="shared" si="18"/>
        <v>-0.50861518825781749</v>
      </c>
      <c r="M140" s="209" t="s">
        <v>616</v>
      </c>
      <c r="N140" s="206">
        <v>43522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5">
        <v>65</v>
      </c>
      <c r="B141" s="206">
        <v>42586</v>
      </c>
      <c r="C141" s="206"/>
      <c r="D141" s="207" t="s">
        <v>736</v>
      </c>
      <c r="E141" s="208" t="s">
        <v>597</v>
      </c>
      <c r="F141" s="209">
        <v>400</v>
      </c>
      <c r="G141" s="209"/>
      <c r="H141" s="210">
        <v>305</v>
      </c>
      <c r="I141" s="210">
        <v>475</v>
      </c>
      <c r="J141" s="211" t="s">
        <v>737</v>
      </c>
      <c r="K141" s="212">
        <f t="shared" si="17"/>
        <v>-95</v>
      </c>
      <c r="L141" s="213">
        <f t="shared" si="18"/>
        <v>-0.23749999999999999</v>
      </c>
      <c r="M141" s="209" t="s">
        <v>616</v>
      </c>
      <c r="N141" s="206">
        <v>43606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5">
        <v>66</v>
      </c>
      <c r="B142" s="196">
        <v>42593</v>
      </c>
      <c r="C142" s="196"/>
      <c r="D142" s="197" t="s">
        <v>738</v>
      </c>
      <c r="E142" s="198" t="s">
        <v>597</v>
      </c>
      <c r="F142" s="199">
        <v>86.5</v>
      </c>
      <c r="G142" s="198"/>
      <c r="H142" s="198">
        <v>130</v>
      </c>
      <c r="I142" s="200">
        <v>130</v>
      </c>
      <c r="J142" s="201" t="s">
        <v>739</v>
      </c>
      <c r="K142" s="202">
        <f t="shared" si="17"/>
        <v>43.5</v>
      </c>
      <c r="L142" s="203">
        <f t="shared" si="18"/>
        <v>0.50289017341040465</v>
      </c>
      <c r="M142" s="198" t="s">
        <v>602</v>
      </c>
      <c r="N142" s="204">
        <v>43091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05">
        <v>67</v>
      </c>
      <c r="B143" s="206">
        <v>42600</v>
      </c>
      <c r="C143" s="206"/>
      <c r="D143" s="207" t="s">
        <v>122</v>
      </c>
      <c r="E143" s="208" t="s">
        <v>597</v>
      </c>
      <c r="F143" s="209">
        <v>133.5</v>
      </c>
      <c r="G143" s="209"/>
      <c r="H143" s="210">
        <v>126.5</v>
      </c>
      <c r="I143" s="210">
        <v>178</v>
      </c>
      <c r="J143" s="211" t="s">
        <v>740</v>
      </c>
      <c r="K143" s="212">
        <f t="shared" si="17"/>
        <v>-7</v>
      </c>
      <c r="L143" s="213">
        <f t="shared" si="18"/>
        <v>-5.2434456928838954E-2</v>
      </c>
      <c r="M143" s="209" t="s">
        <v>616</v>
      </c>
      <c r="N143" s="206">
        <v>42615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5">
        <v>68</v>
      </c>
      <c r="B144" s="196">
        <v>42613</v>
      </c>
      <c r="C144" s="196"/>
      <c r="D144" s="197" t="s">
        <v>741</v>
      </c>
      <c r="E144" s="198" t="s">
        <v>597</v>
      </c>
      <c r="F144" s="199">
        <v>560</v>
      </c>
      <c r="G144" s="198"/>
      <c r="H144" s="198">
        <v>725</v>
      </c>
      <c r="I144" s="200">
        <v>725</v>
      </c>
      <c r="J144" s="201" t="s">
        <v>646</v>
      </c>
      <c r="K144" s="202">
        <f t="shared" si="17"/>
        <v>165</v>
      </c>
      <c r="L144" s="203">
        <f t="shared" si="18"/>
        <v>0.29464285714285715</v>
      </c>
      <c r="M144" s="198" t="s">
        <v>602</v>
      </c>
      <c r="N144" s="204">
        <v>42456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5">
        <v>69</v>
      </c>
      <c r="B145" s="196">
        <v>42614</v>
      </c>
      <c r="C145" s="196"/>
      <c r="D145" s="197" t="s">
        <v>742</v>
      </c>
      <c r="E145" s="198" t="s">
        <v>597</v>
      </c>
      <c r="F145" s="199">
        <v>160.5</v>
      </c>
      <c r="G145" s="198"/>
      <c r="H145" s="198">
        <v>210</v>
      </c>
      <c r="I145" s="200">
        <v>210</v>
      </c>
      <c r="J145" s="201" t="s">
        <v>646</v>
      </c>
      <c r="K145" s="202">
        <f t="shared" si="17"/>
        <v>49.5</v>
      </c>
      <c r="L145" s="203">
        <f t="shared" si="18"/>
        <v>0.30841121495327101</v>
      </c>
      <c r="M145" s="198" t="s">
        <v>602</v>
      </c>
      <c r="N145" s="204">
        <v>42871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5">
        <v>70</v>
      </c>
      <c r="B146" s="196">
        <v>42646</v>
      </c>
      <c r="C146" s="196"/>
      <c r="D146" s="197" t="s">
        <v>418</v>
      </c>
      <c r="E146" s="198" t="s">
        <v>597</v>
      </c>
      <c r="F146" s="199">
        <v>430</v>
      </c>
      <c r="G146" s="198"/>
      <c r="H146" s="198">
        <v>596</v>
      </c>
      <c r="I146" s="200">
        <v>575</v>
      </c>
      <c r="J146" s="201" t="s">
        <v>743</v>
      </c>
      <c r="K146" s="202">
        <v>166</v>
      </c>
      <c r="L146" s="203">
        <v>0.38604651162790699</v>
      </c>
      <c r="M146" s="198" t="s">
        <v>602</v>
      </c>
      <c r="N146" s="204">
        <v>42769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5">
        <v>71</v>
      </c>
      <c r="B147" s="196">
        <v>42657</v>
      </c>
      <c r="C147" s="196"/>
      <c r="D147" s="197" t="s">
        <v>744</v>
      </c>
      <c r="E147" s="198" t="s">
        <v>597</v>
      </c>
      <c r="F147" s="199">
        <v>280</v>
      </c>
      <c r="G147" s="198"/>
      <c r="H147" s="198">
        <v>345</v>
      </c>
      <c r="I147" s="200">
        <v>345</v>
      </c>
      <c r="J147" s="201" t="s">
        <v>646</v>
      </c>
      <c r="K147" s="202">
        <f t="shared" ref="K147:K152" si="19">H147-F147</f>
        <v>65</v>
      </c>
      <c r="L147" s="203">
        <f t="shared" ref="L147:L148" si="20">K147/F147</f>
        <v>0.23214285714285715</v>
      </c>
      <c r="M147" s="198" t="s">
        <v>602</v>
      </c>
      <c r="N147" s="204">
        <v>42814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5">
        <v>72</v>
      </c>
      <c r="B148" s="196">
        <v>42657</v>
      </c>
      <c r="C148" s="196"/>
      <c r="D148" s="197" t="s">
        <v>745</v>
      </c>
      <c r="E148" s="198" t="s">
        <v>597</v>
      </c>
      <c r="F148" s="199">
        <v>245</v>
      </c>
      <c r="G148" s="198"/>
      <c r="H148" s="198">
        <v>325.5</v>
      </c>
      <c r="I148" s="200">
        <v>330</v>
      </c>
      <c r="J148" s="201" t="s">
        <v>746</v>
      </c>
      <c r="K148" s="202">
        <f t="shared" si="19"/>
        <v>80.5</v>
      </c>
      <c r="L148" s="203">
        <f t="shared" si="20"/>
        <v>0.32857142857142857</v>
      </c>
      <c r="M148" s="198" t="s">
        <v>602</v>
      </c>
      <c r="N148" s="204">
        <v>42769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5">
        <v>73</v>
      </c>
      <c r="B149" s="196">
        <v>42660</v>
      </c>
      <c r="C149" s="196"/>
      <c r="D149" s="197" t="s">
        <v>747</v>
      </c>
      <c r="E149" s="198" t="s">
        <v>597</v>
      </c>
      <c r="F149" s="199">
        <v>125</v>
      </c>
      <c r="G149" s="198"/>
      <c r="H149" s="198">
        <v>160</v>
      </c>
      <c r="I149" s="200">
        <v>160</v>
      </c>
      <c r="J149" s="201" t="s">
        <v>700</v>
      </c>
      <c r="K149" s="202">
        <f t="shared" si="19"/>
        <v>35</v>
      </c>
      <c r="L149" s="203">
        <v>0.28000000000000003</v>
      </c>
      <c r="M149" s="198" t="s">
        <v>602</v>
      </c>
      <c r="N149" s="204">
        <v>42803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5">
        <v>74</v>
      </c>
      <c r="B150" s="196">
        <v>42660</v>
      </c>
      <c r="C150" s="196"/>
      <c r="D150" s="197" t="s">
        <v>748</v>
      </c>
      <c r="E150" s="198" t="s">
        <v>597</v>
      </c>
      <c r="F150" s="199">
        <v>114</v>
      </c>
      <c r="G150" s="198"/>
      <c r="H150" s="198">
        <v>145</v>
      </c>
      <c r="I150" s="200">
        <v>145</v>
      </c>
      <c r="J150" s="201" t="s">
        <v>700</v>
      </c>
      <c r="K150" s="202">
        <f t="shared" si="19"/>
        <v>31</v>
      </c>
      <c r="L150" s="203">
        <f t="shared" ref="L150:L152" si="21">K150/F150</f>
        <v>0.27192982456140352</v>
      </c>
      <c r="M150" s="198" t="s">
        <v>602</v>
      </c>
      <c r="N150" s="204">
        <v>42859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5">
        <v>75</v>
      </c>
      <c r="B151" s="196">
        <v>42660</v>
      </c>
      <c r="C151" s="196"/>
      <c r="D151" s="197" t="s">
        <v>749</v>
      </c>
      <c r="E151" s="198" t="s">
        <v>597</v>
      </c>
      <c r="F151" s="199">
        <v>212</v>
      </c>
      <c r="G151" s="198"/>
      <c r="H151" s="198">
        <v>280</v>
      </c>
      <c r="I151" s="200">
        <v>276</v>
      </c>
      <c r="J151" s="201" t="s">
        <v>750</v>
      </c>
      <c r="K151" s="202">
        <f t="shared" si="19"/>
        <v>68</v>
      </c>
      <c r="L151" s="203">
        <f t="shared" si="21"/>
        <v>0.32075471698113206</v>
      </c>
      <c r="M151" s="198" t="s">
        <v>602</v>
      </c>
      <c r="N151" s="204">
        <v>42858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5">
        <v>76</v>
      </c>
      <c r="B152" s="196">
        <v>42678</v>
      </c>
      <c r="C152" s="196"/>
      <c r="D152" s="197" t="s">
        <v>467</v>
      </c>
      <c r="E152" s="198" t="s">
        <v>597</v>
      </c>
      <c r="F152" s="199">
        <v>155</v>
      </c>
      <c r="G152" s="198"/>
      <c r="H152" s="198">
        <v>210</v>
      </c>
      <c r="I152" s="200">
        <v>210</v>
      </c>
      <c r="J152" s="201" t="s">
        <v>751</v>
      </c>
      <c r="K152" s="202">
        <f t="shared" si="19"/>
        <v>55</v>
      </c>
      <c r="L152" s="203">
        <f t="shared" si="21"/>
        <v>0.35483870967741937</v>
      </c>
      <c r="M152" s="198" t="s">
        <v>602</v>
      </c>
      <c r="N152" s="204">
        <v>42944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5">
        <v>77</v>
      </c>
      <c r="B153" s="206">
        <v>42710</v>
      </c>
      <c r="C153" s="206"/>
      <c r="D153" s="207" t="s">
        <v>752</v>
      </c>
      <c r="E153" s="208" t="s">
        <v>597</v>
      </c>
      <c r="F153" s="209">
        <v>150.5</v>
      </c>
      <c r="G153" s="209"/>
      <c r="H153" s="210">
        <v>72.5</v>
      </c>
      <c r="I153" s="210">
        <v>174</v>
      </c>
      <c r="J153" s="211" t="s">
        <v>753</v>
      </c>
      <c r="K153" s="212">
        <v>-78</v>
      </c>
      <c r="L153" s="213">
        <v>-0.51827242524916906</v>
      </c>
      <c r="M153" s="209" t="s">
        <v>616</v>
      </c>
      <c r="N153" s="206">
        <v>43333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5">
        <v>78</v>
      </c>
      <c r="B154" s="196">
        <v>42712</v>
      </c>
      <c r="C154" s="196"/>
      <c r="D154" s="197" t="s">
        <v>754</v>
      </c>
      <c r="E154" s="198" t="s">
        <v>597</v>
      </c>
      <c r="F154" s="199">
        <v>380</v>
      </c>
      <c r="G154" s="198"/>
      <c r="H154" s="198">
        <v>478</v>
      </c>
      <c r="I154" s="200">
        <v>468</v>
      </c>
      <c r="J154" s="201" t="s">
        <v>700</v>
      </c>
      <c r="K154" s="202">
        <f t="shared" ref="K154:K156" si="22">H154-F154</f>
        <v>98</v>
      </c>
      <c r="L154" s="203">
        <f t="shared" ref="L154:L156" si="23">K154/F154</f>
        <v>0.25789473684210529</v>
      </c>
      <c r="M154" s="198" t="s">
        <v>602</v>
      </c>
      <c r="N154" s="204">
        <v>43025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5">
        <v>79</v>
      </c>
      <c r="B155" s="196">
        <v>42734</v>
      </c>
      <c r="C155" s="196"/>
      <c r="D155" s="197" t="s">
        <v>121</v>
      </c>
      <c r="E155" s="198" t="s">
        <v>597</v>
      </c>
      <c r="F155" s="199">
        <v>305</v>
      </c>
      <c r="G155" s="198"/>
      <c r="H155" s="198">
        <v>375</v>
      </c>
      <c r="I155" s="200">
        <v>375</v>
      </c>
      <c r="J155" s="201" t="s">
        <v>700</v>
      </c>
      <c r="K155" s="202">
        <f t="shared" si="22"/>
        <v>70</v>
      </c>
      <c r="L155" s="203">
        <f t="shared" si="23"/>
        <v>0.22950819672131148</v>
      </c>
      <c r="M155" s="198" t="s">
        <v>602</v>
      </c>
      <c r="N155" s="204">
        <v>42768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5">
        <v>80</v>
      </c>
      <c r="B156" s="196">
        <v>42739</v>
      </c>
      <c r="C156" s="196"/>
      <c r="D156" s="197" t="s">
        <v>104</v>
      </c>
      <c r="E156" s="198" t="s">
        <v>597</v>
      </c>
      <c r="F156" s="199">
        <v>99.5</v>
      </c>
      <c r="G156" s="198"/>
      <c r="H156" s="198">
        <v>158</v>
      </c>
      <c r="I156" s="200">
        <v>158</v>
      </c>
      <c r="J156" s="201" t="s">
        <v>700</v>
      </c>
      <c r="K156" s="202">
        <f t="shared" si="22"/>
        <v>58.5</v>
      </c>
      <c r="L156" s="203">
        <f t="shared" si="23"/>
        <v>0.5879396984924623</v>
      </c>
      <c r="M156" s="198" t="s">
        <v>602</v>
      </c>
      <c r="N156" s="204">
        <v>42898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5">
        <v>81</v>
      </c>
      <c r="B157" s="196">
        <v>42739</v>
      </c>
      <c r="C157" s="196"/>
      <c r="D157" s="197" t="s">
        <v>104</v>
      </c>
      <c r="E157" s="198" t="s">
        <v>597</v>
      </c>
      <c r="F157" s="199">
        <v>99.5</v>
      </c>
      <c r="G157" s="198"/>
      <c r="H157" s="198">
        <v>158</v>
      </c>
      <c r="I157" s="200">
        <v>158</v>
      </c>
      <c r="J157" s="201" t="s">
        <v>700</v>
      </c>
      <c r="K157" s="202">
        <v>58.5</v>
      </c>
      <c r="L157" s="203">
        <v>0.58793969849246197</v>
      </c>
      <c r="M157" s="198" t="s">
        <v>602</v>
      </c>
      <c r="N157" s="204">
        <v>42898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5">
        <v>82</v>
      </c>
      <c r="B158" s="196">
        <v>42786</v>
      </c>
      <c r="C158" s="196"/>
      <c r="D158" s="197" t="s">
        <v>211</v>
      </c>
      <c r="E158" s="198" t="s">
        <v>597</v>
      </c>
      <c r="F158" s="199">
        <v>140.5</v>
      </c>
      <c r="G158" s="198"/>
      <c r="H158" s="198">
        <v>220</v>
      </c>
      <c r="I158" s="200">
        <v>220</v>
      </c>
      <c r="J158" s="201" t="s">
        <v>700</v>
      </c>
      <c r="K158" s="202">
        <f>H158-F158</f>
        <v>79.5</v>
      </c>
      <c r="L158" s="203">
        <f>K158/F158</f>
        <v>0.5658362989323843</v>
      </c>
      <c r="M158" s="198" t="s">
        <v>602</v>
      </c>
      <c r="N158" s="204">
        <v>42864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5">
        <v>83</v>
      </c>
      <c r="B159" s="196">
        <v>42786</v>
      </c>
      <c r="C159" s="196"/>
      <c r="D159" s="197" t="s">
        <v>755</v>
      </c>
      <c r="E159" s="198" t="s">
        <v>597</v>
      </c>
      <c r="F159" s="199">
        <v>202.5</v>
      </c>
      <c r="G159" s="198"/>
      <c r="H159" s="198">
        <v>234</v>
      </c>
      <c r="I159" s="200">
        <v>234</v>
      </c>
      <c r="J159" s="201" t="s">
        <v>700</v>
      </c>
      <c r="K159" s="202">
        <v>31.5</v>
      </c>
      <c r="L159" s="203">
        <v>0.155555555555556</v>
      </c>
      <c r="M159" s="198" t="s">
        <v>602</v>
      </c>
      <c r="N159" s="204">
        <v>42836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5">
        <v>84</v>
      </c>
      <c r="B160" s="196">
        <v>42818</v>
      </c>
      <c r="C160" s="196"/>
      <c r="D160" s="197" t="s">
        <v>756</v>
      </c>
      <c r="E160" s="198" t="s">
        <v>597</v>
      </c>
      <c r="F160" s="199">
        <v>300.5</v>
      </c>
      <c r="G160" s="198"/>
      <c r="H160" s="198">
        <v>417.5</v>
      </c>
      <c r="I160" s="200">
        <v>420</v>
      </c>
      <c r="J160" s="201" t="s">
        <v>757</v>
      </c>
      <c r="K160" s="202">
        <f>H160-F160</f>
        <v>117</v>
      </c>
      <c r="L160" s="203">
        <f>K160/F160</f>
        <v>0.38935108153078202</v>
      </c>
      <c r="M160" s="198" t="s">
        <v>602</v>
      </c>
      <c r="N160" s="204">
        <v>43070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5">
        <v>85</v>
      </c>
      <c r="B161" s="196">
        <v>42818</v>
      </c>
      <c r="C161" s="196"/>
      <c r="D161" s="197" t="s">
        <v>730</v>
      </c>
      <c r="E161" s="198" t="s">
        <v>597</v>
      </c>
      <c r="F161" s="199">
        <v>850</v>
      </c>
      <c r="G161" s="198"/>
      <c r="H161" s="198">
        <v>1042.5</v>
      </c>
      <c r="I161" s="200">
        <v>1023</v>
      </c>
      <c r="J161" s="201" t="s">
        <v>758</v>
      </c>
      <c r="K161" s="202">
        <v>192.5</v>
      </c>
      <c r="L161" s="203">
        <v>0.22647058823529401</v>
      </c>
      <c r="M161" s="198" t="s">
        <v>602</v>
      </c>
      <c r="N161" s="204">
        <v>42830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5">
        <v>86</v>
      </c>
      <c r="B162" s="196">
        <v>42830</v>
      </c>
      <c r="C162" s="196"/>
      <c r="D162" s="197" t="s">
        <v>498</v>
      </c>
      <c r="E162" s="198" t="s">
        <v>597</v>
      </c>
      <c r="F162" s="199">
        <v>785</v>
      </c>
      <c r="G162" s="198"/>
      <c r="H162" s="198">
        <v>930</v>
      </c>
      <c r="I162" s="200">
        <v>920</v>
      </c>
      <c r="J162" s="201" t="s">
        <v>759</v>
      </c>
      <c r="K162" s="202">
        <f>H162-F162</f>
        <v>145</v>
      </c>
      <c r="L162" s="203">
        <f>K162/F162</f>
        <v>0.18471337579617833</v>
      </c>
      <c r="M162" s="198" t="s">
        <v>602</v>
      </c>
      <c r="N162" s="204">
        <v>42976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5">
        <v>87</v>
      </c>
      <c r="B163" s="206">
        <v>42831</v>
      </c>
      <c r="C163" s="206"/>
      <c r="D163" s="207" t="s">
        <v>760</v>
      </c>
      <c r="E163" s="208" t="s">
        <v>597</v>
      </c>
      <c r="F163" s="209">
        <v>40</v>
      </c>
      <c r="G163" s="209"/>
      <c r="H163" s="210">
        <v>13.1</v>
      </c>
      <c r="I163" s="210">
        <v>60</v>
      </c>
      <c r="J163" s="211" t="s">
        <v>761</v>
      </c>
      <c r="K163" s="212">
        <v>-26.9</v>
      </c>
      <c r="L163" s="213">
        <v>-0.67249999999999999</v>
      </c>
      <c r="M163" s="209" t="s">
        <v>616</v>
      </c>
      <c r="N163" s="206">
        <v>43138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5">
        <v>88</v>
      </c>
      <c r="B164" s="196">
        <v>42837</v>
      </c>
      <c r="C164" s="196"/>
      <c r="D164" s="197" t="s">
        <v>102</v>
      </c>
      <c r="E164" s="198" t="s">
        <v>597</v>
      </c>
      <c r="F164" s="199">
        <v>289.5</v>
      </c>
      <c r="G164" s="198"/>
      <c r="H164" s="198">
        <v>354</v>
      </c>
      <c r="I164" s="200">
        <v>360</v>
      </c>
      <c r="J164" s="201" t="s">
        <v>762</v>
      </c>
      <c r="K164" s="202">
        <f t="shared" ref="K164:K172" si="24">H164-F164</f>
        <v>64.5</v>
      </c>
      <c r="L164" s="203">
        <f t="shared" ref="L164:L172" si="25">K164/F164</f>
        <v>0.22279792746113988</v>
      </c>
      <c r="M164" s="198" t="s">
        <v>602</v>
      </c>
      <c r="N164" s="204">
        <v>43040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5">
        <v>89</v>
      </c>
      <c r="B165" s="196">
        <v>42845</v>
      </c>
      <c r="C165" s="196"/>
      <c r="D165" s="197" t="s">
        <v>438</v>
      </c>
      <c r="E165" s="198" t="s">
        <v>597</v>
      </c>
      <c r="F165" s="199">
        <v>700</v>
      </c>
      <c r="G165" s="198"/>
      <c r="H165" s="198">
        <v>840</v>
      </c>
      <c r="I165" s="200">
        <v>840</v>
      </c>
      <c r="J165" s="201" t="s">
        <v>763</v>
      </c>
      <c r="K165" s="202">
        <f t="shared" si="24"/>
        <v>140</v>
      </c>
      <c r="L165" s="203">
        <f t="shared" si="25"/>
        <v>0.2</v>
      </c>
      <c r="M165" s="198" t="s">
        <v>602</v>
      </c>
      <c r="N165" s="204">
        <v>42893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5">
        <v>90</v>
      </c>
      <c r="B166" s="196">
        <v>42887</v>
      </c>
      <c r="C166" s="196"/>
      <c r="D166" s="197" t="s">
        <v>764</v>
      </c>
      <c r="E166" s="198" t="s">
        <v>597</v>
      </c>
      <c r="F166" s="199">
        <v>130</v>
      </c>
      <c r="G166" s="198"/>
      <c r="H166" s="198">
        <v>144.25</v>
      </c>
      <c r="I166" s="200">
        <v>170</v>
      </c>
      <c r="J166" s="201" t="s">
        <v>765</v>
      </c>
      <c r="K166" s="202">
        <f t="shared" si="24"/>
        <v>14.25</v>
      </c>
      <c r="L166" s="203">
        <f t="shared" si="25"/>
        <v>0.10961538461538461</v>
      </c>
      <c r="M166" s="198" t="s">
        <v>602</v>
      </c>
      <c r="N166" s="204">
        <v>43675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5">
        <v>91</v>
      </c>
      <c r="B167" s="196">
        <v>42901</v>
      </c>
      <c r="C167" s="196"/>
      <c r="D167" s="197" t="s">
        <v>766</v>
      </c>
      <c r="E167" s="198" t="s">
        <v>597</v>
      </c>
      <c r="F167" s="199">
        <v>214.5</v>
      </c>
      <c r="G167" s="198"/>
      <c r="H167" s="198">
        <v>262</v>
      </c>
      <c r="I167" s="200">
        <v>262</v>
      </c>
      <c r="J167" s="201" t="s">
        <v>629</v>
      </c>
      <c r="K167" s="202">
        <f t="shared" si="24"/>
        <v>47.5</v>
      </c>
      <c r="L167" s="203">
        <f t="shared" si="25"/>
        <v>0.22144522144522144</v>
      </c>
      <c r="M167" s="198" t="s">
        <v>602</v>
      </c>
      <c r="N167" s="204">
        <v>42977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26">
        <v>92</v>
      </c>
      <c r="B168" s="227">
        <v>42933</v>
      </c>
      <c r="C168" s="227"/>
      <c r="D168" s="228" t="s">
        <v>767</v>
      </c>
      <c r="E168" s="229" t="s">
        <v>597</v>
      </c>
      <c r="F168" s="230">
        <v>370</v>
      </c>
      <c r="G168" s="229"/>
      <c r="H168" s="229">
        <v>447.5</v>
      </c>
      <c r="I168" s="231">
        <v>450</v>
      </c>
      <c r="J168" s="232" t="s">
        <v>700</v>
      </c>
      <c r="K168" s="202">
        <f t="shared" si="24"/>
        <v>77.5</v>
      </c>
      <c r="L168" s="233">
        <f t="shared" si="25"/>
        <v>0.20945945945945946</v>
      </c>
      <c r="M168" s="229" t="s">
        <v>602</v>
      </c>
      <c r="N168" s="234">
        <v>43035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26">
        <v>93</v>
      </c>
      <c r="B169" s="227">
        <v>42943</v>
      </c>
      <c r="C169" s="227"/>
      <c r="D169" s="228" t="s">
        <v>209</v>
      </c>
      <c r="E169" s="229" t="s">
        <v>597</v>
      </c>
      <c r="F169" s="230">
        <v>657.5</v>
      </c>
      <c r="G169" s="229"/>
      <c r="H169" s="229">
        <v>825</v>
      </c>
      <c r="I169" s="231">
        <v>820</v>
      </c>
      <c r="J169" s="232" t="s">
        <v>700</v>
      </c>
      <c r="K169" s="202">
        <f t="shared" si="24"/>
        <v>167.5</v>
      </c>
      <c r="L169" s="233">
        <f t="shared" si="25"/>
        <v>0.25475285171102663</v>
      </c>
      <c r="M169" s="229" t="s">
        <v>602</v>
      </c>
      <c r="N169" s="234">
        <v>43090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5">
        <v>94</v>
      </c>
      <c r="B170" s="196">
        <v>42964</v>
      </c>
      <c r="C170" s="196"/>
      <c r="D170" s="197" t="s">
        <v>386</v>
      </c>
      <c r="E170" s="198" t="s">
        <v>597</v>
      </c>
      <c r="F170" s="199">
        <v>605</v>
      </c>
      <c r="G170" s="198"/>
      <c r="H170" s="198">
        <v>750</v>
      </c>
      <c r="I170" s="200">
        <v>750</v>
      </c>
      <c r="J170" s="201" t="s">
        <v>759</v>
      </c>
      <c r="K170" s="202">
        <f t="shared" si="24"/>
        <v>145</v>
      </c>
      <c r="L170" s="203">
        <f t="shared" si="25"/>
        <v>0.23966942148760331</v>
      </c>
      <c r="M170" s="198" t="s">
        <v>602</v>
      </c>
      <c r="N170" s="204">
        <v>43027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5">
        <v>95</v>
      </c>
      <c r="B171" s="206">
        <v>42979</v>
      </c>
      <c r="C171" s="206"/>
      <c r="D171" s="214" t="s">
        <v>768</v>
      </c>
      <c r="E171" s="209" t="s">
        <v>597</v>
      </c>
      <c r="F171" s="209">
        <v>255</v>
      </c>
      <c r="G171" s="210"/>
      <c r="H171" s="210">
        <v>217.25</v>
      </c>
      <c r="I171" s="210">
        <v>320</v>
      </c>
      <c r="J171" s="211" t="s">
        <v>769</v>
      </c>
      <c r="K171" s="212">
        <f t="shared" si="24"/>
        <v>-37.75</v>
      </c>
      <c r="L171" s="215">
        <f t="shared" si="25"/>
        <v>-0.14803921568627451</v>
      </c>
      <c r="M171" s="209" t="s">
        <v>616</v>
      </c>
      <c r="N171" s="206">
        <v>43661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5">
        <v>96</v>
      </c>
      <c r="B172" s="196">
        <v>42997</v>
      </c>
      <c r="C172" s="196"/>
      <c r="D172" s="197" t="s">
        <v>770</v>
      </c>
      <c r="E172" s="198" t="s">
        <v>597</v>
      </c>
      <c r="F172" s="199">
        <v>215</v>
      </c>
      <c r="G172" s="198"/>
      <c r="H172" s="198">
        <v>258</v>
      </c>
      <c r="I172" s="200">
        <v>258</v>
      </c>
      <c r="J172" s="201" t="s">
        <v>700</v>
      </c>
      <c r="K172" s="202">
        <f t="shared" si="24"/>
        <v>43</v>
      </c>
      <c r="L172" s="203">
        <f t="shared" si="25"/>
        <v>0.2</v>
      </c>
      <c r="M172" s="198" t="s">
        <v>602</v>
      </c>
      <c r="N172" s="204">
        <v>43040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5">
        <v>97</v>
      </c>
      <c r="B173" s="196">
        <v>42997</v>
      </c>
      <c r="C173" s="196"/>
      <c r="D173" s="197" t="s">
        <v>770</v>
      </c>
      <c r="E173" s="198" t="s">
        <v>597</v>
      </c>
      <c r="F173" s="199">
        <v>215</v>
      </c>
      <c r="G173" s="198"/>
      <c r="H173" s="198">
        <v>258</v>
      </c>
      <c r="I173" s="200">
        <v>258</v>
      </c>
      <c r="J173" s="232" t="s">
        <v>700</v>
      </c>
      <c r="K173" s="202">
        <v>43</v>
      </c>
      <c r="L173" s="203">
        <v>0.2</v>
      </c>
      <c r="M173" s="198" t="s">
        <v>602</v>
      </c>
      <c r="N173" s="204">
        <v>43040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26">
        <v>98</v>
      </c>
      <c r="B174" s="227">
        <v>42998</v>
      </c>
      <c r="C174" s="227"/>
      <c r="D174" s="228" t="s">
        <v>771</v>
      </c>
      <c r="E174" s="229" t="s">
        <v>597</v>
      </c>
      <c r="F174" s="199">
        <v>75</v>
      </c>
      <c r="G174" s="229"/>
      <c r="H174" s="229">
        <v>90</v>
      </c>
      <c r="I174" s="231">
        <v>90</v>
      </c>
      <c r="J174" s="201" t="s">
        <v>772</v>
      </c>
      <c r="K174" s="202">
        <f t="shared" ref="K174:K179" si="26">H174-F174</f>
        <v>15</v>
      </c>
      <c r="L174" s="203">
        <f t="shared" ref="L174:L179" si="27">K174/F174</f>
        <v>0.2</v>
      </c>
      <c r="M174" s="198" t="s">
        <v>602</v>
      </c>
      <c r="N174" s="204">
        <v>43019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26">
        <v>99</v>
      </c>
      <c r="B175" s="227">
        <v>43011</v>
      </c>
      <c r="C175" s="227"/>
      <c r="D175" s="228" t="s">
        <v>773</v>
      </c>
      <c r="E175" s="229" t="s">
        <v>597</v>
      </c>
      <c r="F175" s="230">
        <v>315</v>
      </c>
      <c r="G175" s="229"/>
      <c r="H175" s="229">
        <v>392</v>
      </c>
      <c r="I175" s="231">
        <v>384</v>
      </c>
      <c r="J175" s="232" t="s">
        <v>774</v>
      </c>
      <c r="K175" s="202">
        <f t="shared" si="26"/>
        <v>77</v>
      </c>
      <c r="L175" s="233">
        <f t="shared" si="27"/>
        <v>0.24444444444444444</v>
      </c>
      <c r="M175" s="229" t="s">
        <v>602</v>
      </c>
      <c r="N175" s="234">
        <v>43017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26">
        <v>100</v>
      </c>
      <c r="B176" s="227">
        <v>43013</v>
      </c>
      <c r="C176" s="227"/>
      <c r="D176" s="228" t="s">
        <v>471</v>
      </c>
      <c r="E176" s="229" t="s">
        <v>597</v>
      </c>
      <c r="F176" s="230">
        <v>145</v>
      </c>
      <c r="G176" s="229"/>
      <c r="H176" s="229">
        <v>179</v>
      </c>
      <c r="I176" s="231">
        <v>180</v>
      </c>
      <c r="J176" s="232" t="s">
        <v>775</v>
      </c>
      <c r="K176" s="202">
        <f t="shared" si="26"/>
        <v>34</v>
      </c>
      <c r="L176" s="233">
        <f t="shared" si="27"/>
        <v>0.23448275862068965</v>
      </c>
      <c r="M176" s="229" t="s">
        <v>602</v>
      </c>
      <c r="N176" s="234">
        <v>43025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26">
        <v>101</v>
      </c>
      <c r="B177" s="227">
        <v>43014</v>
      </c>
      <c r="C177" s="227"/>
      <c r="D177" s="228" t="s">
        <v>361</v>
      </c>
      <c r="E177" s="229" t="s">
        <v>597</v>
      </c>
      <c r="F177" s="230">
        <v>256</v>
      </c>
      <c r="G177" s="229"/>
      <c r="H177" s="229">
        <v>323</v>
      </c>
      <c r="I177" s="231">
        <v>320</v>
      </c>
      <c r="J177" s="232" t="s">
        <v>700</v>
      </c>
      <c r="K177" s="202">
        <f t="shared" si="26"/>
        <v>67</v>
      </c>
      <c r="L177" s="233">
        <f t="shared" si="27"/>
        <v>0.26171875</v>
      </c>
      <c r="M177" s="229" t="s">
        <v>602</v>
      </c>
      <c r="N177" s="234">
        <v>43067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26">
        <v>102</v>
      </c>
      <c r="B178" s="227">
        <v>43017</v>
      </c>
      <c r="C178" s="227"/>
      <c r="D178" s="228" t="s">
        <v>375</v>
      </c>
      <c r="E178" s="229" t="s">
        <v>597</v>
      </c>
      <c r="F178" s="230">
        <v>137.5</v>
      </c>
      <c r="G178" s="229"/>
      <c r="H178" s="229">
        <v>184</v>
      </c>
      <c r="I178" s="231">
        <v>183</v>
      </c>
      <c r="J178" s="232" t="s">
        <v>776</v>
      </c>
      <c r="K178" s="202">
        <f t="shared" si="26"/>
        <v>46.5</v>
      </c>
      <c r="L178" s="233">
        <f t="shared" si="27"/>
        <v>0.33818181818181819</v>
      </c>
      <c r="M178" s="229" t="s">
        <v>602</v>
      </c>
      <c r="N178" s="234">
        <v>43108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26">
        <v>103</v>
      </c>
      <c r="B179" s="227">
        <v>43018</v>
      </c>
      <c r="C179" s="227"/>
      <c r="D179" s="228" t="s">
        <v>777</v>
      </c>
      <c r="E179" s="229" t="s">
        <v>597</v>
      </c>
      <c r="F179" s="230">
        <v>125.5</v>
      </c>
      <c r="G179" s="229"/>
      <c r="H179" s="229">
        <v>158</v>
      </c>
      <c r="I179" s="231">
        <v>155</v>
      </c>
      <c r="J179" s="232" t="s">
        <v>778</v>
      </c>
      <c r="K179" s="202">
        <f t="shared" si="26"/>
        <v>32.5</v>
      </c>
      <c r="L179" s="233">
        <f t="shared" si="27"/>
        <v>0.25896414342629481</v>
      </c>
      <c r="M179" s="229" t="s">
        <v>602</v>
      </c>
      <c r="N179" s="234">
        <v>43067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26">
        <v>104</v>
      </c>
      <c r="B180" s="227">
        <v>43018</v>
      </c>
      <c r="C180" s="227"/>
      <c r="D180" s="228" t="s">
        <v>779</v>
      </c>
      <c r="E180" s="229" t="s">
        <v>597</v>
      </c>
      <c r="F180" s="230">
        <v>895</v>
      </c>
      <c r="G180" s="229"/>
      <c r="H180" s="229">
        <v>1122.5</v>
      </c>
      <c r="I180" s="231">
        <v>1078</v>
      </c>
      <c r="J180" s="232" t="s">
        <v>780</v>
      </c>
      <c r="K180" s="202">
        <v>227.5</v>
      </c>
      <c r="L180" s="233">
        <v>0.25418994413407803</v>
      </c>
      <c r="M180" s="229" t="s">
        <v>602</v>
      </c>
      <c r="N180" s="234">
        <v>43117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26">
        <v>105</v>
      </c>
      <c r="B181" s="227">
        <v>43020</v>
      </c>
      <c r="C181" s="227"/>
      <c r="D181" s="228" t="s">
        <v>370</v>
      </c>
      <c r="E181" s="229" t="s">
        <v>597</v>
      </c>
      <c r="F181" s="230">
        <v>525</v>
      </c>
      <c r="G181" s="229"/>
      <c r="H181" s="229">
        <v>629</v>
      </c>
      <c r="I181" s="231">
        <v>629</v>
      </c>
      <c r="J181" s="232" t="s">
        <v>700</v>
      </c>
      <c r="K181" s="202">
        <v>104</v>
      </c>
      <c r="L181" s="233">
        <v>0.19809523809523799</v>
      </c>
      <c r="M181" s="229" t="s">
        <v>602</v>
      </c>
      <c r="N181" s="234">
        <v>43119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26">
        <v>106</v>
      </c>
      <c r="B182" s="227">
        <v>43046</v>
      </c>
      <c r="C182" s="227"/>
      <c r="D182" s="228" t="s">
        <v>411</v>
      </c>
      <c r="E182" s="229" t="s">
        <v>597</v>
      </c>
      <c r="F182" s="230">
        <v>740</v>
      </c>
      <c r="G182" s="229"/>
      <c r="H182" s="229">
        <v>892.5</v>
      </c>
      <c r="I182" s="231">
        <v>900</v>
      </c>
      <c r="J182" s="232" t="s">
        <v>781</v>
      </c>
      <c r="K182" s="202">
        <f t="shared" ref="K182:K184" si="28">H182-F182</f>
        <v>152.5</v>
      </c>
      <c r="L182" s="233">
        <f t="shared" ref="L182:L184" si="29">K182/F182</f>
        <v>0.20608108108108109</v>
      </c>
      <c r="M182" s="229" t="s">
        <v>602</v>
      </c>
      <c r="N182" s="234">
        <v>43052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5">
        <v>107</v>
      </c>
      <c r="B183" s="196">
        <v>43073</v>
      </c>
      <c r="C183" s="196"/>
      <c r="D183" s="197" t="s">
        <v>782</v>
      </c>
      <c r="E183" s="198" t="s">
        <v>597</v>
      </c>
      <c r="F183" s="199">
        <v>118.5</v>
      </c>
      <c r="G183" s="198"/>
      <c r="H183" s="198">
        <v>143.5</v>
      </c>
      <c r="I183" s="200">
        <v>145</v>
      </c>
      <c r="J183" s="201" t="s">
        <v>783</v>
      </c>
      <c r="K183" s="202">
        <f t="shared" si="28"/>
        <v>25</v>
      </c>
      <c r="L183" s="203">
        <f t="shared" si="29"/>
        <v>0.2109704641350211</v>
      </c>
      <c r="M183" s="198" t="s">
        <v>602</v>
      </c>
      <c r="N183" s="204">
        <v>43097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108</v>
      </c>
      <c r="B184" s="206">
        <v>43090</v>
      </c>
      <c r="C184" s="206"/>
      <c r="D184" s="207" t="s">
        <v>443</v>
      </c>
      <c r="E184" s="208" t="s">
        <v>597</v>
      </c>
      <c r="F184" s="209">
        <v>715</v>
      </c>
      <c r="G184" s="209"/>
      <c r="H184" s="210">
        <v>500</v>
      </c>
      <c r="I184" s="210">
        <v>872</v>
      </c>
      <c r="J184" s="211" t="s">
        <v>784</v>
      </c>
      <c r="K184" s="212">
        <f t="shared" si="28"/>
        <v>-215</v>
      </c>
      <c r="L184" s="213">
        <f t="shared" si="29"/>
        <v>-0.30069930069930068</v>
      </c>
      <c r="M184" s="209" t="s">
        <v>616</v>
      </c>
      <c r="N184" s="206">
        <v>43670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5">
        <v>109</v>
      </c>
      <c r="B185" s="196">
        <v>43098</v>
      </c>
      <c r="C185" s="196"/>
      <c r="D185" s="197" t="s">
        <v>773</v>
      </c>
      <c r="E185" s="198" t="s">
        <v>597</v>
      </c>
      <c r="F185" s="199">
        <v>435</v>
      </c>
      <c r="G185" s="198"/>
      <c r="H185" s="198">
        <v>542.5</v>
      </c>
      <c r="I185" s="200">
        <v>539</v>
      </c>
      <c r="J185" s="201" t="s">
        <v>700</v>
      </c>
      <c r="K185" s="202">
        <v>107.5</v>
      </c>
      <c r="L185" s="203">
        <v>0.247126436781609</v>
      </c>
      <c r="M185" s="198" t="s">
        <v>602</v>
      </c>
      <c r="N185" s="204">
        <v>43206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5">
        <v>110</v>
      </c>
      <c r="B186" s="196">
        <v>43098</v>
      </c>
      <c r="C186" s="196"/>
      <c r="D186" s="197" t="s">
        <v>563</v>
      </c>
      <c r="E186" s="198" t="s">
        <v>597</v>
      </c>
      <c r="F186" s="199">
        <v>885</v>
      </c>
      <c r="G186" s="198"/>
      <c r="H186" s="198">
        <v>1090</v>
      </c>
      <c r="I186" s="200">
        <v>1084</v>
      </c>
      <c r="J186" s="201" t="s">
        <v>700</v>
      </c>
      <c r="K186" s="202">
        <v>205</v>
      </c>
      <c r="L186" s="203">
        <v>0.23163841807909599</v>
      </c>
      <c r="M186" s="198" t="s">
        <v>602</v>
      </c>
      <c r="N186" s="204">
        <v>43213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35">
        <v>111</v>
      </c>
      <c r="B187" s="236">
        <v>43192</v>
      </c>
      <c r="C187" s="236"/>
      <c r="D187" s="214" t="s">
        <v>785</v>
      </c>
      <c r="E187" s="209" t="s">
        <v>597</v>
      </c>
      <c r="F187" s="237">
        <v>478.5</v>
      </c>
      <c r="G187" s="209"/>
      <c r="H187" s="209">
        <v>442</v>
      </c>
      <c r="I187" s="210">
        <v>613</v>
      </c>
      <c r="J187" s="211" t="s">
        <v>786</v>
      </c>
      <c r="K187" s="212">
        <f t="shared" ref="K187:K190" si="30">H187-F187</f>
        <v>-36.5</v>
      </c>
      <c r="L187" s="213">
        <f t="shared" ref="L187:L190" si="31">K187/F187</f>
        <v>-7.6280041797283177E-2</v>
      </c>
      <c r="M187" s="209" t="s">
        <v>616</v>
      </c>
      <c r="N187" s="206">
        <v>43762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5">
        <v>112</v>
      </c>
      <c r="B188" s="206">
        <v>43194</v>
      </c>
      <c r="C188" s="206"/>
      <c r="D188" s="207" t="s">
        <v>787</v>
      </c>
      <c r="E188" s="208" t="s">
        <v>597</v>
      </c>
      <c r="F188" s="209">
        <f>141.5-7.3</f>
        <v>134.19999999999999</v>
      </c>
      <c r="G188" s="209"/>
      <c r="H188" s="210">
        <v>77</v>
      </c>
      <c r="I188" s="210">
        <v>180</v>
      </c>
      <c r="J188" s="211" t="s">
        <v>788</v>
      </c>
      <c r="K188" s="212">
        <f t="shared" si="30"/>
        <v>-57.199999999999989</v>
      </c>
      <c r="L188" s="213">
        <f t="shared" si="31"/>
        <v>-0.42622950819672129</v>
      </c>
      <c r="M188" s="209" t="s">
        <v>616</v>
      </c>
      <c r="N188" s="206">
        <v>43522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5">
        <v>113</v>
      </c>
      <c r="B189" s="206">
        <v>43209</v>
      </c>
      <c r="C189" s="206"/>
      <c r="D189" s="207" t="s">
        <v>789</v>
      </c>
      <c r="E189" s="208" t="s">
        <v>597</v>
      </c>
      <c r="F189" s="209">
        <v>430</v>
      </c>
      <c r="G189" s="209"/>
      <c r="H189" s="210">
        <v>220</v>
      </c>
      <c r="I189" s="210">
        <v>537</v>
      </c>
      <c r="J189" s="211" t="s">
        <v>790</v>
      </c>
      <c r="K189" s="212">
        <f t="shared" si="30"/>
        <v>-210</v>
      </c>
      <c r="L189" s="213">
        <f t="shared" si="31"/>
        <v>-0.48837209302325579</v>
      </c>
      <c r="M189" s="209" t="s">
        <v>616</v>
      </c>
      <c r="N189" s="206">
        <v>43252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6">
        <v>114</v>
      </c>
      <c r="B190" s="227">
        <v>43220</v>
      </c>
      <c r="C190" s="227"/>
      <c r="D190" s="228" t="s">
        <v>791</v>
      </c>
      <c r="E190" s="229" t="s">
        <v>597</v>
      </c>
      <c r="F190" s="229">
        <v>153.5</v>
      </c>
      <c r="G190" s="229"/>
      <c r="H190" s="229">
        <v>196</v>
      </c>
      <c r="I190" s="231">
        <v>196</v>
      </c>
      <c r="J190" s="201" t="s">
        <v>792</v>
      </c>
      <c r="K190" s="202">
        <f t="shared" si="30"/>
        <v>42.5</v>
      </c>
      <c r="L190" s="203">
        <f t="shared" si="31"/>
        <v>0.27687296416938112</v>
      </c>
      <c r="M190" s="198" t="s">
        <v>602</v>
      </c>
      <c r="N190" s="204">
        <v>43605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5">
        <v>115</v>
      </c>
      <c r="B191" s="206">
        <v>43306</v>
      </c>
      <c r="C191" s="206"/>
      <c r="D191" s="207" t="s">
        <v>760</v>
      </c>
      <c r="E191" s="208" t="s">
        <v>597</v>
      </c>
      <c r="F191" s="209">
        <v>27.5</v>
      </c>
      <c r="G191" s="209"/>
      <c r="H191" s="210">
        <v>13.1</v>
      </c>
      <c r="I191" s="210">
        <v>60</v>
      </c>
      <c r="J191" s="211" t="s">
        <v>793</v>
      </c>
      <c r="K191" s="212">
        <v>-14.4</v>
      </c>
      <c r="L191" s="213">
        <v>-0.52363636363636401</v>
      </c>
      <c r="M191" s="209" t="s">
        <v>616</v>
      </c>
      <c r="N191" s="206">
        <v>43138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35">
        <v>116</v>
      </c>
      <c r="B192" s="236">
        <v>43318</v>
      </c>
      <c r="C192" s="236"/>
      <c r="D192" s="214" t="s">
        <v>794</v>
      </c>
      <c r="E192" s="209" t="s">
        <v>597</v>
      </c>
      <c r="F192" s="209">
        <v>148.5</v>
      </c>
      <c r="G192" s="209"/>
      <c r="H192" s="209">
        <v>102</v>
      </c>
      <c r="I192" s="210">
        <v>182</v>
      </c>
      <c r="J192" s="211" t="s">
        <v>795</v>
      </c>
      <c r="K192" s="212">
        <f>H192-F192</f>
        <v>-46.5</v>
      </c>
      <c r="L192" s="213">
        <f>K192/F192</f>
        <v>-0.31313131313131315</v>
      </c>
      <c r="M192" s="209" t="s">
        <v>616</v>
      </c>
      <c r="N192" s="206">
        <v>43661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5">
        <v>117</v>
      </c>
      <c r="B193" s="196">
        <v>43335</v>
      </c>
      <c r="C193" s="196"/>
      <c r="D193" s="197" t="s">
        <v>796</v>
      </c>
      <c r="E193" s="198" t="s">
        <v>597</v>
      </c>
      <c r="F193" s="229">
        <v>285</v>
      </c>
      <c r="G193" s="198"/>
      <c r="H193" s="198">
        <v>355</v>
      </c>
      <c r="I193" s="200">
        <v>364</v>
      </c>
      <c r="J193" s="201" t="s">
        <v>797</v>
      </c>
      <c r="K193" s="202">
        <v>70</v>
      </c>
      <c r="L193" s="203">
        <v>0.24561403508771901</v>
      </c>
      <c r="M193" s="198" t="s">
        <v>602</v>
      </c>
      <c r="N193" s="204">
        <v>43455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5">
        <v>118</v>
      </c>
      <c r="B194" s="196">
        <v>43341</v>
      </c>
      <c r="C194" s="196"/>
      <c r="D194" s="197" t="s">
        <v>401</v>
      </c>
      <c r="E194" s="198" t="s">
        <v>597</v>
      </c>
      <c r="F194" s="229">
        <v>525</v>
      </c>
      <c r="G194" s="198"/>
      <c r="H194" s="198">
        <v>585</v>
      </c>
      <c r="I194" s="200">
        <v>635</v>
      </c>
      <c r="J194" s="201" t="s">
        <v>798</v>
      </c>
      <c r="K194" s="202">
        <f t="shared" ref="K194:K245" si="32">H194-F194</f>
        <v>60</v>
      </c>
      <c r="L194" s="203">
        <f t="shared" ref="L194:L245" si="33">K194/F194</f>
        <v>0.11428571428571428</v>
      </c>
      <c r="M194" s="198" t="s">
        <v>602</v>
      </c>
      <c r="N194" s="204">
        <v>43662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5">
        <v>119</v>
      </c>
      <c r="B195" s="196">
        <v>43395</v>
      </c>
      <c r="C195" s="196"/>
      <c r="D195" s="197" t="s">
        <v>386</v>
      </c>
      <c r="E195" s="198" t="s">
        <v>597</v>
      </c>
      <c r="F195" s="229">
        <v>475</v>
      </c>
      <c r="G195" s="198"/>
      <c r="H195" s="198">
        <v>574</v>
      </c>
      <c r="I195" s="200">
        <v>570</v>
      </c>
      <c r="J195" s="201" t="s">
        <v>700</v>
      </c>
      <c r="K195" s="202">
        <f t="shared" si="32"/>
        <v>99</v>
      </c>
      <c r="L195" s="203">
        <f t="shared" si="33"/>
        <v>0.20842105263157895</v>
      </c>
      <c r="M195" s="198" t="s">
        <v>602</v>
      </c>
      <c r="N195" s="204">
        <v>43403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26">
        <v>120</v>
      </c>
      <c r="B196" s="227">
        <v>43397</v>
      </c>
      <c r="C196" s="227"/>
      <c r="D196" s="228" t="s">
        <v>799</v>
      </c>
      <c r="E196" s="229" t="s">
        <v>597</v>
      </c>
      <c r="F196" s="229">
        <v>707.5</v>
      </c>
      <c r="G196" s="229"/>
      <c r="H196" s="229">
        <v>872</v>
      </c>
      <c r="I196" s="231">
        <v>872</v>
      </c>
      <c r="J196" s="232" t="s">
        <v>700</v>
      </c>
      <c r="K196" s="202">
        <f t="shared" si="32"/>
        <v>164.5</v>
      </c>
      <c r="L196" s="233">
        <f t="shared" si="33"/>
        <v>0.23250883392226149</v>
      </c>
      <c r="M196" s="229" t="s">
        <v>602</v>
      </c>
      <c r="N196" s="234">
        <v>43482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26">
        <v>121</v>
      </c>
      <c r="B197" s="227">
        <v>43398</v>
      </c>
      <c r="C197" s="227"/>
      <c r="D197" s="228" t="s">
        <v>800</v>
      </c>
      <c r="E197" s="229" t="s">
        <v>597</v>
      </c>
      <c r="F197" s="229">
        <v>162</v>
      </c>
      <c r="G197" s="229"/>
      <c r="H197" s="229">
        <v>204</v>
      </c>
      <c r="I197" s="231">
        <v>209</v>
      </c>
      <c r="J197" s="232" t="s">
        <v>801</v>
      </c>
      <c r="K197" s="202">
        <f t="shared" si="32"/>
        <v>42</v>
      </c>
      <c r="L197" s="233">
        <f t="shared" si="33"/>
        <v>0.25925925925925924</v>
      </c>
      <c r="M197" s="229" t="s">
        <v>602</v>
      </c>
      <c r="N197" s="234">
        <v>43539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6">
        <v>122</v>
      </c>
      <c r="B198" s="227">
        <v>43399</v>
      </c>
      <c r="C198" s="227"/>
      <c r="D198" s="228" t="s">
        <v>491</v>
      </c>
      <c r="E198" s="229" t="s">
        <v>597</v>
      </c>
      <c r="F198" s="229">
        <v>240</v>
      </c>
      <c r="G198" s="229"/>
      <c r="H198" s="229">
        <v>297</v>
      </c>
      <c r="I198" s="231">
        <v>297</v>
      </c>
      <c r="J198" s="232" t="s">
        <v>700</v>
      </c>
      <c r="K198" s="238">
        <f t="shared" si="32"/>
        <v>57</v>
      </c>
      <c r="L198" s="233">
        <f t="shared" si="33"/>
        <v>0.23749999999999999</v>
      </c>
      <c r="M198" s="229" t="s">
        <v>602</v>
      </c>
      <c r="N198" s="234">
        <v>43417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5">
        <v>123</v>
      </c>
      <c r="B199" s="196">
        <v>43439</v>
      </c>
      <c r="C199" s="196"/>
      <c r="D199" s="197" t="s">
        <v>802</v>
      </c>
      <c r="E199" s="198" t="s">
        <v>597</v>
      </c>
      <c r="F199" s="198">
        <v>202.5</v>
      </c>
      <c r="G199" s="198"/>
      <c r="H199" s="198">
        <v>255</v>
      </c>
      <c r="I199" s="200">
        <v>252</v>
      </c>
      <c r="J199" s="201" t="s">
        <v>700</v>
      </c>
      <c r="K199" s="202">
        <f t="shared" si="32"/>
        <v>52.5</v>
      </c>
      <c r="L199" s="203">
        <f t="shared" si="33"/>
        <v>0.25925925925925924</v>
      </c>
      <c r="M199" s="198" t="s">
        <v>602</v>
      </c>
      <c r="N199" s="204">
        <v>43542</v>
      </c>
      <c r="O199" s="1"/>
      <c r="P199" s="1"/>
      <c r="Q199" s="1"/>
      <c r="R199" s="6" t="s">
        <v>803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6">
        <v>124</v>
      </c>
      <c r="B200" s="227">
        <v>43465</v>
      </c>
      <c r="C200" s="196"/>
      <c r="D200" s="228" t="s">
        <v>160</v>
      </c>
      <c r="E200" s="229" t="s">
        <v>597</v>
      </c>
      <c r="F200" s="229">
        <v>710</v>
      </c>
      <c r="G200" s="229"/>
      <c r="H200" s="229">
        <v>866</v>
      </c>
      <c r="I200" s="231">
        <v>866</v>
      </c>
      <c r="J200" s="232" t="s">
        <v>700</v>
      </c>
      <c r="K200" s="202">
        <f t="shared" si="32"/>
        <v>156</v>
      </c>
      <c r="L200" s="203">
        <f t="shared" si="33"/>
        <v>0.21971830985915494</v>
      </c>
      <c r="M200" s="198" t="s">
        <v>602</v>
      </c>
      <c r="N200" s="204">
        <v>43553</v>
      </c>
      <c r="O200" s="1"/>
      <c r="P200" s="1"/>
      <c r="Q200" s="1"/>
      <c r="R200" s="6" t="s">
        <v>803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6">
        <v>125</v>
      </c>
      <c r="B201" s="227">
        <v>43522</v>
      </c>
      <c r="C201" s="227"/>
      <c r="D201" s="228" t="s">
        <v>175</v>
      </c>
      <c r="E201" s="229" t="s">
        <v>597</v>
      </c>
      <c r="F201" s="229">
        <v>337.25</v>
      </c>
      <c r="G201" s="229"/>
      <c r="H201" s="229">
        <v>398.5</v>
      </c>
      <c r="I201" s="231">
        <v>411</v>
      </c>
      <c r="J201" s="201" t="s">
        <v>804</v>
      </c>
      <c r="K201" s="202">
        <f t="shared" si="32"/>
        <v>61.25</v>
      </c>
      <c r="L201" s="203">
        <f t="shared" si="33"/>
        <v>0.1816160118606375</v>
      </c>
      <c r="M201" s="198" t="s">
        <v>602</v>
      </c>
      <c r="N201" s="204">
        <v>43760</v>
      </c>
      <c r="O201" s="1"/>
      <c r="P201" s="1"/>
      <c r="Q201" s="1"/>
      <c r="R201" s="6" t="s">
        <v>803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39">
        <v>126</v>
      </c>
      <c r="B202" s="240">
        <v>43559</v>
      </c>
      <c r="C202" s="240"/>
      <c r="D202" s="241" t="s">
        <v>805</v>
      </c>
      <c r="E202" s="242" t="s">
        <v>597</v>
      </c>
      <c r="F202" s="242">
        <v>130</v>
      </c>
      <c r="G202" s="242"/>
      <c r="H202" s="242">
        <v>65</v>
      </c>
      <c r="I202" s="243">
        <v>158</v>
      </c>
      <c r="J202" s="211" t="s">
        <v>806</v>
      </c>
      <c r="K202" s="212">
        <f t="shared" si="32"/>
        <v>-65</v>
      </c>
      <c r="L202" s="213">
        <f t="shared" si="33"/>
        <v>-0.5</v>
      </c>
      <c r="M202" s="209" t="s">
        <v>616</v>
      </c>
      <c r="N202" s="206">
        <v>43726</v>
      </c>
      <c r="O202" s="1"/>
      <c r="P202" s="1"/>
      <c r="Q202" s="1"/>
      <c r="R202" s="6" t="s">
        <v>807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6">
        <v>127</v>
      </c>
      <c r="B203" s="227">
        <v>43017</v>
      </c>
      <c r="C203" s="227"/>
      <c r="D203" s="228" t="s">
        <v>211</v>
      </c>
      <c r="E203" s="229" t="s">
        <v>597</v>
      </c>
      <c r="F203" s="229">
        <v>141.5</v>
      </c>
      <c r="G203" s="229"/>
      <c r="H203" s="229">
        <v>183.5</v>
      </c>
      <c r="I203" s="231">
        <v>210</v>
      </c>
      <c r="J203" s="201" t="s">
        <v>801</v>
      </c>
      <c r="K203" s="202">
        <f t="shared" si="32"/>
        <v>42</v>
      </c>
      <c r="L203" s="203">
        <f t="shared" si="33"/>
        <v>0.29681978798586572</v>
      </c>
      <c r="M203" s="198" t="s">
        <v>602</v>
      </c>
      <c r="N203" s="204">
        <v>43042</v>
      </c>
      <c r="O203" s="1"/>
      <c r="P203" s="1"/>
      <c r="Q203" s="1"/>
      <c r="R203" s="6" t="s">
        <v>807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39">
        <v>128</v>
      </c>
      <c r="B204" s="240">
        <v>43074</v>
      </c>
      <c r="C204" s="240"/>
      <c r="D204" s="241" t="s">
        <v>808</v>
      </c>
      <c r="E204" s="242" t="s">
        <v>597</v>
      </c>
      <c r="F204" s="237">
        <v>172</v>
      </c>
      <c r="G204" s="242"/>
      <c r="H204" s="242">
        <v>155.25</v>
      </c>
      <c r="I204" s="243">
        <v>230</v>
      </c>
      <c r="J204" s="211" t="s">
        <v>809</v>
      </c>
      <c r="K204" s="212">
        <f t="shared" si="32"/>
        <v>-16.75</v>
      </c>
      <c r="L204" s="213">
        <f t="shared" si="33"/>
        <v>-9.7383720930232565E-2</v>
      </c>
      <c r="M204" s="209" t="s">
        <v>616</v>
      </c>
      <c r="N204" s="206">
        <v>43787</v>
      </c>
      <c r="O204" s="1"/>
      <c r="P204" s="1"/>
      <c r="Q204" s="1"/>
      <c r="R204" s="6" t="s">
        <v>807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6">
        <v>129</v>
      </c>
      <c r="B205" s="227">
        <v>43398</v>
      </c>
      <c r="C205" s="227"/>
      <c r="D205" s="228" t="s">
        <v>120</v>
      </c>
      <c r="E205" s="229" t="s">
        <v>597</v>
      </c>
      <c r="F205" s="229">
        <v>698.5</v>
      </c>
      <c r="G205" s="229"/>
      <c r="H205" s="229">
        <v>890</v>
      </c>
      <c r="I205" s="231">
        <v>890</v>
      </c>
      <c r="J205" s="201" t="s">
        <v>810</v>
      </c>
      <c r="K205" s="202">
        <f t="shared" si="32"/>
        <v>191.5</v>
      </c>
      <c r="L205" s="203">
        <f t="shared" si="33"/>
        <v>0.27415891195418757</v>
      </c>
      <c r="M205" s="198" t="s">
        <v>602</v>
      </c>
      <c r="N205" s="204">
        <v>44328</v>
      </c>
      <c r="O205" s="1"/>
      <c r="P205" s="1"/>
      <c r="Q205" s="1"/>
      <c r="R205" s="6" t="s">
        <v>803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6">
        <v>130</v>
      </c>
      <c r="B206" s="227">
        <v>42877</v>
      </c>
      <c r="C206" s="227"/>
      <c r="D206" s="228" t="s">
        <v>811</v>
      </c>
      <c r="E206" s="229" t="s">
        <v>597</v>
      </c>
      <c r="F206" s="229">
        <v>127.6</v>
      </c>
      <c r="G206" s="229"/>
      <c r="H206" s="229">
        <v>138</v>
      </c>
      <c r="I206" s="231">
        <v>190</v>
      </c>
      <c r="J206" s="201" t="s">
        <v>812</v>
      </c>
      <c r="K206" s="202">
        <f t="shared" si="32"/>
        <v>10.400000000000006</v>
      </c>
      <c r="L206" s="203">
        <f t="shared" si="33"/>
        <v>8.1504702194357417E-2</v>
      </c>
      <c r="M206" s="198" t="s">
        <v>602</v>
      </c>
      <c r="N206" s="204">
        <v>43774</v>
      </c>
      <c r="O206" s="1"/>
      <c r="P206" s="1"/>
      <c r="Q206" s="1"/>
      <c r="R206" s="6" t="s">
        <v>807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6">
        <v>131</v>
      </c>
      <c r="B207" s="227">
        <v>43158</v>
      </c>
      <c r="C207" s="227"/>
      <c r="D207" s="228" t="s">
        <v>813</v>
      </c>
      <c r="E207" s="229" t="s">
        <v>597</v>
      </c>
      <c r="F207" s="229">
        <v>317</v>
      </c>
      <c r="G207" s="229"/>
      <c r="H207" s="229">
        <v>382.5</v>
      </c>
      <c r="I207" s="231">
        <v>398</v>
      </c>
      <c r="J207" s="201" t="s">
        <v>814</v>
      </c>
      <c r="K207" s="202">
        <f t="shared" si="32"/>
        <v>65.5</v>
      </c>
      <c r="L207" s="203">
        <f t="shared" si="33"/>
        <v>0.20662460567823343</v>
      </c>
      <c r="M207" s="198" t="s">
        <v>602</v>
      </c>
      <c r="N207" s="204">
        <v>44238</v>
      </c>
      <c r="O207" s="1"/>
      <c r="P207" s="1"/>
      <c r="Q207" s="1"/>
      <c r="R207" s="6" t="s">
        <v>807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39">
        <v>132</v>
      </c>
      <c r="B208" s="240">
        <v>43164</v>
      </c>
      <c r="C208" s="240"/>
      <c r="D208" s="241" t="s">
        <v>167</v>
      </c>
      <c r="E208" s="242" t="s">
        <v>597</v>
      </c>
      <c r="F208" s="237">
        <f>510-14.4</f>
        <v>495.6</v>
      </c>
      <c r="G208" s="242"/>
      <c r="H208" s="242">
        <v>350</v>
      </c>
      <c r="I208" s="243">
        <v>672</v>
      </c>
      <c r="J208" s="211" t="s">
        <v>815</v>
      </c>
      <c r="K208" s="212">
        <f t="shared" si="32"/>
        <v>-145.60000000000002</v>
      </c>
      <c r="L208" s="213">
        <f t="shared" si="33"/>
        <v>-0.29378531073446329</v>
      </c>
      <c r="M208" s="209" t="s">
        <v>616</v>
      </c>
      <c r="N208" s="206">
        <v>43887</v>
      </c>
      <c r="O208" s="1"/>
      <c r="P208" s="1"/>
      <c r="Q208" s="1"/>
      <c r="R208" s="6" t="s">
        <v>803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39">
        <v>133</v>
      </c>
      <c r="B209" s="240">
        <v>43237</v>
      </c>
      <c r="C209" s="240"/>
      <c r="D209" s="241" t="s">
        <v>816</v>
      </c>
      <c r="E209" s="242" t="s">
        <v>597</v>
      </c>
      <c r="F209" s="237">
        <v>230.3</v>
      </c>
      <c r="G209" s="242"/>
      <c r="H209" s="242">
        <v>102.5</v>
      </c>
      <c r="I209" s="243">
        <v>348</v>
      </c>
      <c r="J209" s="211" t="s">
        <v>817</v>
      </c>
      <c r="K209" s="212">
        <f t="shared" si="32"/>
        <v>-127.80000000000001</v>
      </c>
      <c r="L209" s="213">
        <f t="shared" si="33"/>
        <v>-0.55492835432045162</v>
      </c>
      <c r="M209" s="209" t="s">
        <v>616</v>
      </c>
      <c r="N209" s="206">
        <v>43896</v>
      </c>
      <c r="O209" s="1"/>
      <c r="P209" s="1"/>
      <c r="Q209" s="1"/>
      <c r="R209" s="6" t="s">
        <v>803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6">
        <v>134</v>
      </c>
      <c r="B210" s="227">
        <v>43258</v>
      </c>
      <c r="C210" s="227"/>
      <c r="D210" s="228" t="s">
        <v>447</v>
      </c>
      <c r="E210" s="229" t="s">
        <v>597</v>
      </c>
      <c r="F210" s="229">
        <f>342.5-5.1</f>
        <v>337.4</v>
      </c>
      <c r="G210" s="229"/>
      <c r="H210" s="229">
        <v>412.5</v>
      </c>
      <c r="I210" s="231">
        <v>439</v>
      </c>
      <c r="J210" s="201" t="s">
        <v>818</v>
      </c>
      <c r="K210" s="202">
        <f t="shared" si="32"/>
        <v>75.100000000000023</v>
      </c>
      <c r="L210" s="203">
        <f t="shared" si="33"/>
        <v>0.22258446947243635</v>
      </c>
      <c r="M210" s="198" t="s">
        <v>602</v>
      </c>
      <c r="N210" s="204">
        <v>44230</v>
      </c>
      <c r="O210" s="1"/>
      <c r="P210" s="1"/>
      <c r="Q210" s="1"/>
      <c r="R210" s="6" t="s">
        <v>807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0">
        <v>135</v>
      </c>
      <c r="B211" s="219">
        <v>43285</v>
      </c>
      <c r="C211" s="219"/>
      <c r="D211" s="220" t="s">
        <v>58</v>
      </c>
      <c r="E211" s="221" t="s">
        <v>597</v>
      </c>
      <c r="F211" s="221">
        <f>127.5-5.53</f>
        <v>121.97</v>
      </c>
      <c r="G211" s="222"/>
      <c r="H211" s="222">
        <v>122.5</v>
      </c>
      <c r="I211" s="222">
        <v>170</v>
      </c>
      <c r="J211" s="223" t="s">
        <v>819</v>
      </c>
      <c r="K211" s="224">
        <f t="shared" si="32"/>
        <v>0.53000000000000114</v>
      </c>
      <c r="L211" s="225">
        <f t="shared" si="33"/>
        <v>4.3453308190538747E-3</v>
      </c>
      <c r="M211" s="221" t="s">
        <v>626</v>
      </c>
      <c r="N211" s="219">
        <v>44431</v>
      </c>
      <c r="O211" s="1"/>
      <c r="P211" s="1"/>
      <c r="Q211" s="1"/>
      <c r="R211" s="6" t="s">
        <v>803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39">
        <v>136</v>
      </c>
      <c r="B212" s="240">
        <v>43294</v>
      </c>
      <c r="C212" s="240"/>
      <c r="D212" s="241" t="s">
        <v>820</v>
      </c>
      <c r="E212" s="242" t="s">
        <v>597</v>
      </c>
      <c r="F212" s="237">
        <v>46.5</v>
      </c>
      <c r="G212" s="242"/>
      <c r="H212" s="242">
        <v>17</v>
      </c>
      <c r="I212" s="243">
        <v>59</v>
      </c>
      <c r="J212" s="211" t="s">
        <v>821</v>
      </c>
      <c r="K212" s="212">
        <f t="shared" si="32"/>
        <v>-29.5</v>
      </c>
      <c r="L212" s="213">
        <f t="shared" si="33"/>
        <v>-0.63440860215053763</v>
      </c>
      <c r="M212" s="209" t="s">
        <v>616</v>
      </c>
      <c r="N212" s="206">
        <v>43887</v>
      </c>
      <c r="O212" s="1"/>
      <c r="P212" s="1"/>
      <c r="Q212" s="1"/>
      <c r="R212" s="6" t="s">
        <v>803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6">
        <v>137</v>
      </c>
      <c r="B213" s="227">
        <v>43396</v>
      </c>
      <c r="C213" s="227"/>
      <c r="D213" s="228" t="s">
        <v>430</v>
      </c>
      <c r="E213" s="229" t="s">
        <v>597</v>
      </c>
      <c r="F213" s="229">
        <v>156.5</v>
      </c>
      <c r="G213" s="229"/>
      <c r="H213" s="229">
        <v>207.5</v>
      </c>
      <c r="I213" s="231">
        <v>191</v>
      </c>
      <c r="J213" s="201" t="s">
        <v>700</v>
      </c>
      <c r="K213" s="202">
        <f t="shared" si="32"/>
        <v>51</v>
      </c>
      <c r="L213" s="203">
        <f t="shared" si="33"/>
        <v>0.32587859424920129</v>
      </c>
      <c r="M213" s="198" t="s">
        <v>602</v>
      </c>
      <c r="N213" s="204">
        <v>44369</v>
      </c>
      <c r="O213" s="1"/>
      <c r="P213" s="1"/>
      <c r="Q213" s="1"/>
      <c r="R213" s="6" t="s">
        <v>803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6">
        <v>138</v>
      </c>
      <c r="B214" s="227">
        <v>43439</v>
      </c>
      <c r="C214" s="227"/>
      <c r="D214" s="228" t="s">
        <v>349</v>
      </c>
      <c r="E214" s="229" t="s">
        <v>597</v>
      </c>
      <c r="F214" s="229">
        <v>259.5</v>
      </c>
      <c r="G214" s="229"/>
      <c r="H214" s="229">
        <v>320</v>
      </c>
      <c r="I214" s="231">
        <v>320</v>
      </c>
      <c r="J214" s="201" t="s">
        <v>700</v>
      </c>
      <c r="K214" s="202">
        <f t="shared" si="32"/>
        <v>60.5</v>
      </c>
      <c r="L214" s="203">
        <f t="shared" si="33"/>
        <v>0.23314065510597304</v>
      </c>
      <c r="M214" s="198" t="s">
        <v>602</v>
      </c>
      <c r="N214" s="204">
        <v>44323</v>
      </c>
      <c r="O214" s="1"/>
      <c r="P214" s="1"/>
      <c r="Q214" s="1"/>
      <c r="R214" s="6" t="s">
        <v>803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39">
        <v>139</v>
      </c>
      <c r="B215" s="240">
        <v>43439</v>
      </c>
      <c r="C215" s="240"/>
      <c r="D215" s="241" t="s">
        <v>822</v>
      </c>
      <c r="E215" s="242" t="s">
        <v>597</v>
      </c>
      <c r="F215" s="242">
        <v>715</v>
      </c>
      <c r="G215" s="242"/>
      <c r="H215" s="242">
        <v>445</v>
      </c>
      <c r="I215" s="243">
        <v>840</v>
      </c>
      <c r="J215" s="211" t="s">
        <v>823</v>
      </c>
      <c r="K215" s="212">
        <f t="shared" si="32"/>
        <v>-270</v>
      </c>
      <c r="L215" s="213">
        <f t="shared" si="33"/>
        <v>-0.3776223776223776</v>
      </c>
      <c r="M215" s="209" t="s">
        <v>616</v>
      </c>
      <c r="N215" s="206">
        <v>43800</v>
      </c>
      <c r="O215" s="1"/>
      <c r="P215" s="1"/>
      <c r="Q215" s="1"/>
      <c r="R215" s="6" t="s">
        <v>803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6">
        <v>140</v>
      </c>
      <c r="B216" s="227">
        <v>43469</v>
      </c>
      <c r="C216" s="227"/>
      <c r="D216" s="228" t="s">
        <v>181</v>
      </c>
      <c r="E216" s="229" t="s">
        <v>597</v>
      </c>
      <c r="F216" s="229">
        <v>875</v>
      </c>
      <c r="G216" s="229"/>
      <c r="H216" s="229">
        <v>1165</v>
      </c>
      <c r="I216" s="231">
        <v>1185</v>
      </c>
      <c r="J216" s="201" t="s">
        <v>824</v>
      </c>
      <c r="K216" s="202">
        <f t="shared" si="32"/>
        <v>290</v>
      </c>
      <c r="L216" s="203">
        <f t="shared" si="33"/>
        <v>0.33142857142857141</v>
      </c>
      <c r="M216" s="198" t="s">
        <v>602</v>
      </c>
      <c r="N216" s="204">
        <v>43847</v>
      </c>
      <c r="O216" s="1"/>
      <c r="P216" s="1"/>
      <c r="Q216" s="1"/>
      <c r="R216" s="6" t="s">
        <v>803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6">
        <v>141</v>
      </c>
      <c r="B217" s="227">
        <v>43559</v>
      </c>
      <c r="C217" s="227"/>
      <c r="D217" s="228" t="s">
        <v>367</v>
      </c>
      <c r="E217" s="229" t="s">
        <v>597</v>
      </c>
      <c r="F217" s="229">
        <f>387-14.63</f>
        <v>372.37</v>
      </c>
      <c r="G217" s="229"/>
      <c r="H217" s="229">
        <v>490</v>
      </c>
      <c r="I217" s="231">
        <v>490</v>
      </c>
      <c r="J217" s="201" t="s">
        <v>700</v>
      </c>
      <c r="K217" s="202">
        <f t="shared" si="32"/>
        <v>117.63</v>
      </c>
      <c r="L217" s="203">
        <f t="shared" si="33"/>
        <v>0.31589548030185027</v>
      </c>
      <c r="M217" s="198" t="s">
        <v>602</v>
      </c>
      <c r="N217" s="204">
        <v>43850</v>
      </c>
      <c r="O217" s="1"/>
      <c r="P217" s="1"/>
      <c r="Q217" s="1"/>
      <c r="R217" s="6" t="s">
        <v>803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39">
        <v>142</v>
      </c>
      <c r="B218" s="240">
        <v>43578</v>
      </c>
      <c r="C218" s="240"/>
      <c r="D218" s="241" t="s">
        <v>825</v>
      </c>
      <c r="E218" s="242" t="s">
        <v>615</v>
      </c>
      <c r="F218" s="242">
        <v>220</v>
      </c>
      <c r="G218" s="242"/>
      <c r="H218" s="242">
        <v>127.5</v>
      </c>
      <c r="I218" s="243">
        <v>284</v>
      </c>
      <c r="J218" s="211" t="s">
        <v>826</v>
      </c>
      <c r="K218" s="212">
        <f t="shared" si="32"/>
        <v>-92.5</v>
      </c>
      <c r="L218" s="213">
        <f t="shared" si="33"/>
        <v>-0.42045454545454547</v>
      </c>
      <c r="M218" s="209" t="s">
        <v>616</v>
      </c>
      <c r="N218" s="206">
        <v>43896</v>
      </c>
      <c r="O218" s="1"/>
      <c r="P218" s="1"/>
      <c r="Q218" s="1"/>
      <c r="R218" s="6" t="s">
        <v>803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6">
        <v>143</v>
      </c>
      <c r="B219" s="227">
        <v>43622</v>
      </c>
      <c r="C219" s="227"/>
      <c r="D219" s="228" t="s">
        <v>492</v>
      </c>
      <c r="E219" s="229" t="s">
        <v>615</v>
      </c>
      <c r="F219" s="229">
        <v>332.8</v>
      </c>
      <c r="G219" s="229"/>
      <c r="H219" s="229">
        <v>405</v>
      </c>
      <c r="I219" s="231">
        <v>419</v>
      </c>
      <c r="J219" s="201" t="s">
        <v>827</v>
      </c>
      <c r="K219" s="202">
        <f t="shared" si="32"/>
        <v>72.199999999999989</v>
      </c>
      <c r="L219" s="203">
        <f t="shared" si="33"/>
        <v>0.21694711538461534</v>
      </c>
      <c r="M219" s="198" t="s">
        <v>602</v>
      </c>
      <c r="N219" s="204">
        <v>43860</v>
      </c>
      <c r="O219" s="1"/>
      <c r="P219" s="1"/>
      <c r="Q219" s="1"/>
      <c r="R219" s="6" t="s">
        <v>807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0">
        <v>144</v>
      </c>
      <c r="B220" s="219">
        <v>43641</v>
      </c>
      <c r="C220" s="219"/>
      <c r="D220" s="220" t="s">
        <v>173</v>
      </c>
      <c r="E220" s="221" t="s">
        <v>597</v>
      </c>
      <c r="F220" s="221">
        <v>386</v>
      </c>
      <c r="G220" s="222"/>
      <c r="H220" s="222">
        <v>395</v>
      </c>
      <c r="I220" s="222">
        <v>452</v>
      </c>
      <c r="J220" s="223" t="s">
        <v>828</v>
      </c>
      <c r="K220" s="224">
        <f t="shared" si="32"/>
        <v>9</v>
      </c>
      <c r="L220" s="225">
        <f t="shared" si="33"/>
        <v>2.3316062176165803E-2</v>
      </c>
      <c r="M220" s="221" t="s">
        <v>626</v>
      </c>
      <c r="N220" s="219">
        <v>43868</v>
      </c>
      <c r="O220" s="1"/>
      <c r="P220" s="1"/>
      <c r="Q220" s="1"/>
      <c r="R220" s="6" t="s">
        <v>807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0">
        <v>145</v>
      </c>
      <c r="B221" s="219">
        <v>43707</v>
      </c>
      <c r="C221" s="219"/>
      <c r="D221" s="220" t="s">
        <v>147</v>
      </c>
      <c r="E221" s="221" t="s">
        <v>597</v>
      </c>
      <c r="F221" s="221">
        <v>137.5</v>
      </c>
      <c r="G221" s="222"/>
      <c r="H221" s="222">
        <v>138.5</v>
      </c>
      <c r="I221" s="222">
        <v>190</v>
      </c>
      <c r="J221" s="223" t="s">
        <v>829</v>
      </c>
      <c r="K221" s="224">
        <f t="shared" si="32"/>
        <v>1</v>
      </c>
      <c r="L221" s="225">
        <f t="shared" si="33"/>
        <v>7.2727272727272727E-3</v>
      </c>
      <c r="M221" s="221" t="s">
        <v>626</v>
      </c>
      <c r="N221" s="219">
        <v>44432</v>
      </c>
      <c r="O221" s="1"/>
      <c r="P221" s="1"/>
      <c r="Q221" s="1"/>
      <c r="R221" s="6" t="s">
        <v>803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6">
        <v>146</v>
      </c>
      <c r="B222" s="227">
        <v>43731</v>
      </c>
      <c r="C222" s="227"/>
      <c r="D222" s="228" t="s">
        <v>440</v>
      </c>
      <c r="E222" s="229" t="s">
        <v>597</v>
      </c>
      <c r="F222" s="229">
        <v>235</v>
      </c>
      <c r="G222" s="229"/>
      <c r="H222" s="229">
        <v>295</v>
      </c>
      <c r="I222" s="231">
        <v>296</v>
      </c>
      <c r="J222" s="201" t="s">
        <v>830</v>
      </c>
      <c r="K222" s="202">
        <f t="shared" si="32"/>
        <v>60</v>
      </c>
      <c r="L222" s="203">
        <f t="shared" si="33"/>
        <v>0.25531914893617019</v>
      </c>
      <c r="M222" s="198" t="s">
        <v>602</v>
      </c>
      <c r="N222" s="204">
        <v>43844</v>
      </c>
      <c r="O222" s="1"/>
      <c r="P222" s="1"/>
      <c r="Q222" s="1"/>
      <c r="R222" s="6" t="s">
        <v>807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6">
        <v>147</v>
      </c>
      <c r="B223" s="227">
        <v>43752</v>
      </c>
      <c r="C223" s="227"/>
      <c r="D223" s="228" t="s">
        <v>831</v>
      </c>
      <c r="E223" s="229" t="s">
        <v>597</v>
      </c>
      <c r="F223" s="229">
        <v>277.5</v>
      </c>
      <c r="G223" s="229"/>
      <c r="H223" s="229">
        <v>333</v>
      </c>
      <c r="I223" s="231">
        <v>333</v>
      </c>
      <c r="J223" s="201" t="s">
        <v>832</v>
      </c>
      <c r="K223" s="202">
        <f t="shared" si="32"/>
        <v>55.5</v>
      </c>
      <c r="L223" s="203">
        <f t="shared" si="33"/>
        <v>0.2</v>
      </c>
      <c r="M223" s="198" t="s">
        <v>602</v>
      </c>
      <c r="N223" s="204">
        <v>43846</v>
      </c>
      <c r="O223" s="1"/>
      <c r="P223" s="1"/>
      <c r="Q223" s="1"/>
      <c r="R223" s="6" t="s">
        <v>803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6">
        <v>148</v>
      </c>
      <c r="B224" s="227">
        <v>43752</v>
      </c>
      <c r="C224" s="227"/>
      <c r="D224" s="228" t="s">
        <v>833</v>
      </c>
      <c r="E224" s="229" t="s">
        <v>597</v>
      </c>
      <c r="F224" s="229">
        <v>930</v>
      </c>
      <c r="G224" s="229"/>
      <c r="H224" s="229">
        <v>1165</v>
      </c>
      <c r="I224" s="231">
        <v>1200</v>
      </c>
      <c r="J224" s="201" t="s">
        <v>834</v>
      </c>
      <c r="K224" s="202">
        <f t="shared" si="32"/>
        <v>235</v>
      </c>
      <c r="L224" s="203">
        <f t="shared" si="33"/>
        <v>0.25268817204301075</v>
      </c>
      <c r="M224" s="198" t="s">
        <v>602</v>
      </c>
      <c r="N224" s="204">
        <v>43847</v>
      </c>
      <c r="O224" s="1"/>
      <c r="P224" s="1"/>
      <c r="Q224" s="1"/>
      <c r="R224" s="6" t="s">
        <v>807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6">
        <v>149</v>
      </c>
      <c r="B225" s="227">
        <v>43753</v>
      </c>
      <c r="C225" s="227"/>
      <c r="D225" s="228" t="s">
        <v>835</v>
      </c>
      <c r="E225" s="229" t="s">
        <v>597</v>
      </c>
      <c r="F225" s="199">
        <v>111</v>
      </c>
      <c r="G225" s="229"/>
      <c r="H225" s="229">
        <v>141</v>
      </c>
      <c r="I225" s="231">
        <v>141</v>
      </c>
      <c r="J225" s="201" t="s">
        <v>836</v>
      </c>
      <c r="K225" s="202">
        <f t="shared" si="32"/>
        <v>30</v>
      </c>
      <c r="L225" s="203">
        <f t="shared" si="33"/>
        <v>0.27027027027027029</v>
      </c>
      <c r="M225" s="198" t="s">
        <v>602</v>
      </c>
      <c r="N225" s="204">
        <v>44328</v>
      </c>
      <c r="O225" s="1"/>
      <c r="P225" s="1"/>
      <c r="Q225" s="1"/>
      <c r="R225" s="6" t="s">
        <v>807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6">
        <v>150</v>
      </c>
      <c r="B226" s="227">
        <v>43753</v>
      </c>
      <c r="C226" s="227"/>
      <c r="D226" s="228" t="s">
        <v>837</v>
      </c>
      <c r="E226" s="229" t="s">
        <v>597</v>
      </c>
      <c r="F226" s="199">
        <v>296</v>
      </c>
      <c r="G226" s="229"/>
      <c r="H226" s="229">
        <v>370</v>
      </c>
      <c r="I226" s="231">
        <v>370</v>
      </c>
      <c r="J226" s="201" t="s">
        <v>700</v>
      </c>
      <c r="K226" s="202">
        <f t="shared" si="32"/>
        <v>74</v>
      </c>
      <c r="L226" s="203">
        <f t="shared" si="33"/>
        <v>0.25</v>
      </c>
      <c r="M226" s="198" t="s">
        <v>602</v>
      </c>
      <c r="N226" s="204">
        <v>43853</v>
      </c>
      <c r="O226" s="1"/>
      <c r="P226" s="1"/>
      <c r="Q226" s="1"/>
      <c r="R226" s="6" t="s">
        <v>807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6">
        <v>151</v>
      </c>
      <c r="B227" s="227">
        <v>43754</v>
      </c>
      <c r="C227" s="227"/>
      <c r="D227" s="228" t="s">
        <v>838</v>
      </c>
      <c r="E227" s="229" t="s">
        <v>597</v>
      </c>
      <c r="F227" s="199">
        <v>300</v>
      </c>
      <c r="G227" s="229"/>
      <c r="H227" s="229">
        <v>382.5</v>
      </c>
      <c r="I227" s="231">
        <v>344</v>
      </c>
      <c r="J227" s="201" t="s">
        <v>839</v>
      </c>
      <c r="K227" s="202">
        <f t="shared" si="32"/>
        <v>82.5</v>
      </c>
      <c r="L227" s="203">
        <f t="shared" si="33"/>
        <v>0.27500000000000002</v>
      </c>
      <c r="M227" s="198" t="s">
        <v>602</v>
      </c>
      <c r="N227" s="204">
        <v>44238</v>
      </c>
      <c r="O227" s="1"/>
      <c r="P227" s="1"/>
      <c r="Q227" s="1"/>
      <c r="R227" s="6" t="s">
        <v>807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6">
        <v>152</v>
      </c>
      <c r="B228" s="227">
        <v>43832</v>
      </c>
      <c r="C228" s="227"/>
      <c r="D228" s="228" t="s">
        <v>840</v>
      </c>
      <c r="E228" s="229" t="s">
        <v>597</v>
      </c>
      <c r="F228" s="199">
        <v>495</v>
      </c>
      <c r="G228" s="229"/>
      <c r="H228" s="229">
        <v>595</v>
      </c>
      <c r="I228" s="231">
        <v>590</v>
      </c>
      <c r="J228" s="201" t="s">
        <v>631</v>
      </c>
      <c r="K228" s="202">
        <f t="shared" si="32"/>
        <v>100</v>
      </c>
      <c r="L228" s="203">
        <f t="shared" si="33"/>
        <v>0.20202020202020202</v>
      </c>
      <c r="M228" s="198" t="s">
        <v>602</v>
      </c>
      <c r="N228" s="204">
        <v>44589</v>
      </c>
      <c r="O228" s="1"/>
      <c r="P228" s="1"/>
      <c r="Q228" s="1"/>
      <c r="R228" s="6" t="s">
        <v>807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6">
        <v>153</v>
      </c>
      <c r="B229" s="227">
        <v>43966</v>
      </c>
      <c r="C229" s="227"/>
      <c r="D229" s="228" t="s">
        <v>76</v>
      </c>
      <c r="E229" s="229" t="s">
        <v>597</v>
      </c>
      <c r="F229" s="199">
        <v>67.5</v>
      </c>
      <c r="G229" s="229"/>
      <c r="H229" s="229">
        <v>86</v>
      </c>
      <c r="I229" s="231">
        <v>86</v>
      </c>
      <c r="J229" s="201" t="s">
        <v>841</v>
      </c>
      <c r="K229" s="202">
        <f t="shared" si="32"/>
        <v>18.5</v>
      </c>
      <c r="L229" s="203">
        <f t="shared" si="33"/>
        <v>0.27407407407407408</v>
      </c>
      <c r="M229" s="198" t="s">
        <v>602</v>
      </c>
      <c r="N229" s="204">
        <v>44008</v>
      </c>
      <c r="O229" s="1"/>
      <c r="P229" s="1"/>
      <c r="Q229" s="1"/>
      <c r="R229" s="6" t="s">
        <v>807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6">
        <v>154</v>
      </c>
      <c r="B230" s="227">
        <v>44035</v>
      </c>
      <c r="C230" s="227"/>
      <c r="D230" s="228" t="s">
        <v>491</v>
      </c>
      <c r="E230" s="229" t="s">
        <v>597</v>
      </c>
      <c r="F230" s="199">
        <v>231</v>
      </c>
      <c r="G230" s="229"/>
      <c r="H230" s="229">
        <v>281</v>
      </c>
      <c r="I230" s="231">
        <v>281</v>
      </c>
      <c r="J230" s="201" t="s">
        <v>700</v>
      </c>
      <c r="K230" s="202">
        <f t="shared" si="32"/>
        <v>50</v>
      </c>
      <c r="L230" s="203">
        <f t="shared" si="33"/>
        <v>0.21645021645021645</v>
      </c>
      <c r="M230" s="198" t="s">
        <v>602</v>
      </c>
      <c r="N230" s="204">
        <v>44358</v>
      </c>
      <c r="O230" s="1"/>
      <c r="P230" s="1"/>
      <c r="Q230" s="1"/>
      <c r="R230" s="6" t="s">
        <v>807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6">
        <v>155</v>
      </c>
      <c r="B231" s="227">
        <v>44092</v>
      </c>
      <c r="C231" s="227"/>
      <c r="D231" s="228" t="s">
        <v>145</v>
      </c>
      <c r="E231" s="229" t="s">
        <v>597</v>
      </c>
      <c r="F231" s="229">
        <v>206</v>
      </c>
      <c r="G231" s="229"/>
      <c r="H231" s="229">
        <v>248</v>
      </c>
      <c r="I231" s="231">
        <v>248</v>
      </c>
      <c r="J231" s="201" t="s">
        <v>700</v>
      </c>
      <c r="K231" s="202">
        <f t="shared" si="32"/>
        <v>42</v>
      </c>
      <c r="L231" s="203">
        <f t="shared" si="33"/>
        <v>0.20388349514563106</v>
      </c>
      <c r="M231" s="198" t="s">
        <v>602</v>
      </c>
      <c r="N231" s="204">
        <v>44214</v>
      </c>
      <c r="O231" s="1"/>
      <c r="P231" s="1"/>
      <c r="Q231" s="1"/>
      <c r="R231" s="6" t="s">
        <v>807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6">
        <v>156</v>
      </c>
      <c r="B232" s="227">
        <v>44140</v>
      </c>
      <c r="C232" s="227"/>
      <c r="D232" s="228" t="s">
        <v>145</v>
      </c>
      <c r="E232" s="229" t="s">
        <v>597</v>
      </c>
      <c r="F232" s="229">
        <v>182.5</v>
      </c>
      <c r="G232" s="229"/>
      <c r="H232" s="229">
        <v>248</v>
      </c>
      <c r="I232" s="231">
        <v>248</v>
      </c>
      <c r="J232" s="201" t="s">
        <v>700</v>
      </c>
      <c r="K232" s="202">
        <f t="shared" si="32"/>
        <v>65.5</v>
      </c>
      <c r="L232" s="203">
        <f t="shared" si="33"/>
        <v>0.35890410958904112</v>
      </c>
      <c r="M232" s="198" t="s">
        <v>602</v>
      </c>
      <c r="N232" s="204">
        <v>44214</v>
      </c>
      <c r="O232" s="1"/>
      <c r="P232" s="1"/>
      <c r="Q232" s="1"/>
      <c r="R232" s="6" t="s">
        <v>807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6">
        <v>157</v>
      </c>
      <c r="B233" s="227">
        <v>44140</v>
      </c>
      <c r="C233" s="227"/>
      <c r="D233" s="228" t="s">
        <v>349</v>
      </c>
      <c r="E233" s="229" t="s">
        <v>597</v>
      </c>
      <c r="F233" s="229">
        <v>247.5</v>
      </c>
      <c r="G233" s="229"/>
      <c r="H233" s="229">
        <v>320</v>
      </c>
      <c r="I233" s="231">
        <v>320</v>
      </c>
      <c r="J233" s="201" t="s">
        <v>700</v>
      </c>
      <c r="K233" s="202">
        <f t="shared" si="32"/>
        <v>72.5</v>
      </c>
      <c r="L233" s="203">
        <f t="shared" si="33"/>
        <v>0.29292929292929293</v>
      </c>
      <c r="M233" s="198" t="s">
        <v>602</v>
      </c>
      <c r="N233" s="204">
        <v>44323</v>
      </c>
      <c r="O233" s="1"/>
      <c r="P233" s="1"/>
      <c r="Q233" s="1"/>
      <c r="R233" s="6" t="s">
        <v>807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6">
        <v>158</v>
      </c>
      <c r="B234" s="227">
        <v>44140</v>
      </c>
      <c r="C234" s="227"/>
      <c r="D234" s="228" t="s">
        <v>204</v>
      </c>
      <c r="E234" s="229" t="s">
        <v>597</v>
      </c>
      <c r="F234" s="199">
        <v>925</v>
      </c>
      <c r="G234" s="229"/>
      <c r="H234" s="229">
        <v>1095</v>
      </c>
      <c r="I234" s="231">
        <v>1093</v>
      </c>
      <c r="J234" s="201" t="s">
        <v>842</v>
      </c>
      <c r="K234" s="202">
        <f t="shared" si="32"/>
        <v>170</v>
      </c>
      <c r="L234" s="203">
        <f t="shared" si="33"/>
        <v>0.18378378378378379</v>
      </c>
      <c r="M234" s="198" t="s">
        <v>602</v>
      </c>
      <c r="N234" s="204">
        <v>44201</v>
      </c>
      <c r="O234" s="1"/>
      <c r="P234" s="1"/>
      <c r="Q234" s="1"/>
      <c r="R234" s="6" t="s">
        <v>807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6">
        <v>159</v>
      </c>
      <c r="B235" s="227">
        <v>44140</v>
      </c>
      <c r="C235" s="227"/>
      <c r="D235" s="228" t="s">
        <v>367</v>
      </c>
      <c r="E235" s="229" t="s">
        <v>597</v>
      </c>
      <c r="F235" s="199">
        <v>332.5</v>
      </c>
      <c r="G235" s="229"/>
      <c r="H235" s="229">
        <v>393</v>
      </c>
      <c r="I235" s="231">
        <v>406</v>
      </c>
      <c r="J235" s="201" t="s">
        <v>843</v>
      </c>
      <c r="K235" s="202">
        <f t="shared" si="32"/>
        <v>60.5</v>
      </c>
      <c r="L235" s="203">
        <f t="shared" si="33"/>
        <v>0.18195488721804512</v>
      </c>
      <c r="M235" s="198" t="s">
        <v>602</v>
      </c>
      <c r="N235" s="204">
        <v>44256</v>
      </c>
      <c r="O235" s="1"/>
      <c r="P235" s="1"/>
      <c r="Q235" s="1"/>
      <c r="R235" s="6" t="s">
        <v>807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6">
        <v>160</v>
      </c>
      <c r="B236" s="227">
        <v>44141</v>
      </c>
      <c r="C236" s="227"/>
      <c r="D236" s="228" t="s">
        <v>491</v>
      </c>
      <c r="E236" s="229" t="s">
        <v>597</v>
      </c>
      <c r="F236" s="199">
        <v>231</v>
      </c>
      <c r="G236" s="229"/>
      <c r="H236" s="229">
        <v>281</v>
      </c>
      <c r="I236" s="231">
        <v>281</v>
      </c>
      <c r="J236" s="201" t="s">
        <v>700</v>
      </c>
      <c r="K236" s="202">
        <f t="shared" si="32"/>
        <v>50</v>
      </c>
      <c r="L236" s="203">
        <f t="shared" si="33"/>
        <v>0.21645021645021645</v>
      </c>
      <c r="M236" s="198" t="s">
        <v>602</v>
      </c>
      <c r="N236" s="204">
        <v>44358</v>
      </c>
      <c r="O236" s="1"/>
      <c r="P236" s="1"/>
      <c r="Q236" s="1"/>
      <c r="R236" s="6" t="s">
        <v>807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6">
        <v>161</v>
      </c>
      <c r="B237" s="227">
        <v>44187</v>
      </c>
      <c r="C237" s="227"/>
      <c r="D237" s="228" t="s">
        <v>844</v>
      </c>
      <c r="E237" s="229" t="s">
        <v>597</v>
      </c>
      <c r="F237" s="199">
        <v>190</v>
      </c>
      <c r="G237" s="229"/>
      <c r="H237" s="229">
        <v>239</v>
      </c>
      <c r="I237" s="231">
        <v>239</v>
      </c>
      <c r="J237" s="201" t="s">
        <v>845</v>
      </c>
      <c r="K237" s="202">
        <f t="shared" si="32"/>
        <v>49</v>
      </c>
      <c r="L237" s="203">
        <f t="shared" si="33"/>
        <v>0.25789473684210529</v>
      </c>
      <c r="M237" s="198" t="s">
        <v>602</v>
      </c>
      <c r="N237" s="204">
        <v>44844</v>
      </c>
      <c r="O237" s="1"/>
      <c r="P237" s="1"/>
      <c r="Q237" s="1"/>
      <c r="R237" s="6" t="s">
        <v>807</v>
      </c>
    </row>
    <row r="238" spans="1:26" ht="12.75" customHeight="1">
      <c r="A238" s="226">
        <v>162</v>
      </c>
      <c r="B238" s="227">
        <v>44258</v>
      </c>
      <c r="C238" s="227"/>
      <c r="D238" s="228" t="s">
        <v>840</v>
      </c>
      <c r="E238" s="229" t="s">
        <v>597</v>
      </c>
      <c r="F238" s="199">
        <v>495</v>
      </c>
      <c r="G238" s="229"/>
      <c r="H238" s="229">
        <v>595</v>
      </c>
      <c r="I238" s="231">
        <v>590</v>
      </c>
      <c r="J238" s="201" t="s">
        <v>631</v>
      </c>
      <c r="K238" s="202">
        <f t="shared" si="32"/>
        <v>100</v>
      </c>
      <c r="L238" s="203">
        <f t="shared" si="33"/>
        <v>0.20202020202020202</v>
      </c>
      <c r="M238" s="198" t="s">
        <v>602</v>
      </c>
      <c r="N238" s="204">
        <v>44589</v>
      </c>
      <c r="O238" s="1"/>
      <c r="P238" s="1"/>
      <c r="R238" s="6" t="s">
        <v>807</v>
      </c>
    </row>
    <row r="239" spans="1:26" ht="12.75" customHeight="1">
      <c r="A239" s="226">
        <v>163</v>
      </c>
      <c r="B239" s="227">
        <v>44274</v>
      </c>
      <c r="C239" s="227"/>
      <c r="D239" s="228" t="s">
        <v>367</v>
      </c>
      <c r="E239" s="229" t="s">
        <v>597</v>
      </c>
      <c r="F239" s="199">
        <v>355</v>
      </c>
      <c r="G239" s="229"/>
      <c r="H239" s="229">
        <v>422.5</v>
      </c>
      <c r="I239" s="231">
        <v>420</v>
      </c>
      <c r="J239" s="201" t="s">
        <v>846</v>
      </c>
      <c r="K239" s="202">
        <f t="shared" si="32"/>
        <v>67.5</v>
      </c>
      <c r="L239" s="203">
        <f t="shared" si="33"/>
        <v>0.19014084507042253</v>
      </c>
      <c r="M239" s="198" t="s">
        <v>602</v>
      </c>
      <c r="N239" s="204">
        <v>44361</v>
      </c>
      <c r="O239" s="1"/>
      <c r="R239" s="244" t="s">
        <v>807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6">
        <v>164</v>
      </c>
      <c r="B240" s="227">
        <v>44295</v>
      </c>
      <c r="C240" s="227"/>
      <c r="D240" s="228" t="s">
        <v>329</v>
      </c>
      <c r="E240" s="229" t="s">
        <v>597</v>
      </c>
      <c r="F240" s="199">
        <v>555</v>
      </c>
      <c r="G240" s="229"/>
      <c r="H240" s="229">
        <v>663</v>
      </c>
      <c r="I240" s="231">
        <v>663</v>
      </c>
      <c r="J240" s="201" t="s">
        <v>847</v>
      </c>
      <c r="K240" s="202">
        <f t="shared" si="32"/>
        <v>108</v>
      </c>
      <c r="L240" s="203">
        <f t="shared" si="33"/>
        <v>0.19459459459459461</v>
      </c>
      <c r="M240" s="198" t="s">
        <v>602</v>
      </c>
      <c r="N240" s="204">
        <v>44321</v>
      </c>
      <c r="O240" s="1"/>
      <c r="P240" s="1"/>
      <c r="Q240" s="1"/>
      <c r="R240" s="244" t="s">
        <v>807</v>
      </c>
    </row>
    <row r="241" spans="1:18" ht="12.75" customHeight="1">
      <c r="A241" s="226">
        <v>165</v>
      </c>
      <c r="B241" s="227">
        <v>44308</v>
      </c>
      <c r="C241" s="227"/>
      <c r="D241" s="228" t="s">
        <v>811</v>
      </c>
      <c r="E241" s="229" t="s">
        <v>597</v>
      </c>
      <c r="F241" s="199">
        <v>126.5</v>
      </c>
      <c r="G241" s="229"/>
      <c r="H241" s="229">
        <v>155</v>
      </c>
      <c r="I241" s="231">
        <v>155</v>
      </c>
      <c r="J241" s="201" t="s">
        <v>700</v>
      </c>
      <c r="K241" s="202">
        <f t="shared" si="32"/>
        <v>28.5</v>
      </c>
      <c r="L241" s="203">
        <f t="shared" si="33"/>
        <v>0.22529644268774704</v>
      </c>
      <c r="M241" s="198" t="s">
        <v>602</v>
      </c>
      <c r="N241" s="204">
        <v>44362</v>
      </c>
      <c r="O241" s="1"/>
      <c r="R241" s="244" t="s">
        <v>807</v>
      </c>
    </row>
    <row r="242" spans="1:18" ht="12.75" customHeight="1">
      <c r="A242" s="205">
        <v>166</v>
      </c>
      <c r="B242" s="236">
        <v>44368</v>
      </c>
      <c r="C242" s="236"/>
      <c r="D242" s="207" t="s">
        <v>848</v>
      </c>
      <c r="E242" s="209" t="s">
        <v>597</v>
      </c>
      <c r="F242" s="237">
        <v>287.5</v>
      </c>
      <c r="G242" s="209"/>
      <c r="H242" s="209">
        <v>245</v>
      </c>
      <c r="I242" s="210">
        <v>344</v>
      </c>
      <c r="J242" s="211" t="s">
        <v>849</v>
      </c>
      <c r="K242" s="212">
        <f t="shared" si="32"/>
        <v>-42.5</v>
      </c>
      <c r="L242" s="213">
        <f t="shared" si="33"/>
        <v>-0.14782608695652175</v>
      </c>
      <c r="M242" s="209" t="s">
        <v>616</v>
      </c>
      <c r="N242" s="206">
        <v>44508</v>
      </c>
      <c r="O242" s="1"/>
      <c r="R242" s="244" t="s">
        <v>807</v>
      </c>
    </row>
    <row r="243" spans="1:18" ht="12.75" customHeight="1">
      <c r="A243" s="226">
        <v>167</v>
      </c>
      <c r="B243" s="227">
        <v>44368</v>
      </c>
      <c r="C243" s="227"/>
      <c r="D243" s="228" t="s">
        <v>491</v>
      </c>
      <c r="E243" s="229" t="s">
        <v>597</v>
      </c>
      <c r="F243" s="199">
        <v>241</v>
      </c>
      <c r="G243" s="229"/>
      <c r="H243" s="229">
        <v>298</v>
      </c>
      <c r="I243" s="231">
        <v>320</v>
      </c>
      <c r="J243" s="201" t="s">
        <v>700</v>
      </c>
      <c r="K243" s="202">
        <f t="shared" si="32"/>
        <v>57</v>
      </c>
      <c r="L243" s="203">
        <f t="shared" si="33"/>
        <v>0.23651452282157676</v>
      </c>
      <c r="M243" s="198" t="s">
        <v>602</v>
      </c>
      <c r="N243" s="204">
        <v>44802</v>
      </c>
      <c r="O243" s="41"/>
      <c r="R243" s="244" t="s">
        <v>807</v>
      </c>
    </row>
    <row r="244" spans="1:18" ht="12.75" customHeight="1">
      <c r="A244" s="226">
        <v>168</v>
      </c>
      <c r="B244" s="227">
        <v>44406</v>
      </c>
      <c r="C244" s="227"/>
      <c r="D244" s="228" t="s">
        <v>811</v>
      </c>
      <c r="E244" s="229" t="s">
        <v>597</v>
      </c>
      <c r="F244" s="199">
        <v>162.5</v>
      </c>
      <c r="G244" s="229"/>
      <c r="H244" s="229">
        <v>200</v>
      </c>
      <c r="I244" s="231">
        <v>200</v>
      </c>
      <c r="J244" s="201" t="s">
        <v>700</v>
      </c>
      <c r="K244" s="202">
        <f t="shared" si="32"/>
        <v>37.5</v>
      </c>
      <c r="L244" s="203">
        <f t="shared" si="33"/>
        <v>0.23076923076923078</v>
      </c>
      <c r="M244" s="198" t="s">
        <v>602</v>
      </c>
      <c r="N244" s="204">
        <v>44802</v>
      </c>
      <c r="O244" s="1"/>
      <c r="R244" s="244" t="s">
        <v>807</v>
      </c>
    </row>
    <row r="245" spans="1:18" ht="12.75" customHeight="1">
      <c r="A245" s="226">
        <v>169</v>
      </c>
      <c r="B245" s="227">
        <v>44462</v>
      </c>
      <c r="C245" s="227"/>
      <c r="D245" s="228" t="s">
        <v>448</v>
      </c>
      <c r="E245" s="229" t="s">
        <v>597</v>
      </c>
      <c r="F245" s="199">
        <v>1235</v>
      </c>
      <c r="G245" s="229"/>
      <c r="H245" s="229">
        <v>1505</v>
      </c>
      <c r="I245" s="231">
        <v>1500</v>
      </c>
      <c r="J245" s="201" t="s">
        <v>700</v>
      </c>
      <c r="K245" s="202">
        <f t="shared" si="32"/>
        <v>270</v>
      </c>
      <c r="L245" s="203">
        <f t="shared" si="33"/>
        <v>0.21862348178137653</v>
      </c>
      <c r="M245" s="198" t="s">
        <v>602</v>
      </c>
      <c r="N245" s="204">
        <v>44564</v>
      </c>
      <c r="O245" s="1"/>
      <c r="R245" s="244" t="s">
        <v>807</v>
      </c>
    </row>
    <row r="246" spans="1:18" ht="12.75" customHeight="1">
      <c r="A246" s="245">
        <v>170</v>
      </c>
      <c r="B246" s="246">
        <v>44480</v>
      </c>
      <c r="C246" s="246"/>
      <c r="D246" s="247" t="s">
        <v>850</v>
      </c>
      <c r="E246" s="248" t="s">
        <v>597</v>
      </c>
      <c r="F246" s="62">
        <v>58.75</v>
      </c>
      <c r="G246" s="248"/>
      <c r="H246" s="249"/>
      <c r="I246" s="56"/>
      <c r="J246" s="250" t="s">
        <v>600</v>
      </c>
      <c r="K246" s="245"/>
      <c r="L246" s="246"/>
      <c r="M246" s="246"/>
      <c r="N246" s="247"/>
      <c r="O246" s="41"/>
      <c r="R246" s="244" t="s">
        <v>807</v>
      </c>
    </row>
    <row r="247" spans="1:18" ht="12.75" customHeight="1">
      <c r="A247" s="251">
        <v>171</v>
      </c>
      <c r="B247" s="252">
        <v>44481</v>
      </c>
      <c r="C247" s="252"/>
      <c r="D247" s="253" t="s">
        <v>280</v>
      </c>
      <c r="E247" s="56" t="s">
        <v>597</v>
      </c>
      <c r="F247" s="254" t="s">
        <v>851</v>
      </c>
      <c r="G247" s="56"/>
      <c r="H247" s="56"/>
      <c r="I247" s="56">
        <v>380</v>
      </c>
      <c r="J247" s="255" t="s">
        <v>600</v>
      </c>
      <c r="K247" s="251"/>
      <c r="L247" s="252"/>
      <c r="M247" s="252"/>
      <c r="N247" s="253"/>
      <c r="O247" s="41"/>
      <c r="R247" s="244" t="s">
        <v>807</v>
      </c>
    </row>
    <row r="248" spans="1:18" ht="12.75" customHeight="1">
      <c r="A248" s="226">
        <v>172</v>
      </c>
      <c r="B248" s="227">
        <v>44481</v>
      </c>
      <c r="C248" s="227"/>
      <c r="D248" s="228" t="s">
        <v>852</v>
      </c>
      <c r="E248" s="229" t="s">
        <v>597</v>
      </c>
      <c r="F248" s="199">
        <v>45.5</v>
      </c>
      <c r="G248" s="229"/>
      <c r="H248" s="229">
        <v>56.5</v>
      </c>
      <c r="I248" s="231">
        <v>56</v>
      </c>
      <c r="J248" s="201" t="s">
        <v>853</v>
      </c>
      <c r="K248" s="202">
        <f t="shared" ref="K248:K249" si="34">H248-F248</f>
        <v>11</v>
      </c>
      <c r="L248" s="203">
        <f t="shared" ref="L248:L249" si="35">K248/F248</f>
        <v>0.24175824175824176</v>
      </c>
      <c r="M248" s="198" t="s">
        <v>602</v>
      </c>
      <c r="N248" s="204">
        <v>44881</v>
      </c>
      <c r="O248" s="41"/>
      <c r="R248" s="244"/>
    </row>
    <row r="249" spans="1:18" ht="12.75" customHeight="1">
      <c r="A249" s="226">
        <v>173</v>
      </c>
      <c r="B249" s="227">
        <v>44551</v>
      </c>
      <c r="C249" s="227"/>
      <c r="D249" s="228" t="s">
        <v>132</v>
      </c>
      <c r="E249" s="229" t="s">
        <v>597</v>
      </c>
      <c r="F249" s="199">
        <v>2300</v>
      </c>
      <c r="G249" s="229"/>
      <c r="H249" s="229">
        <f>(2820+2200)/2</f>
        <v>2510</v>
      </c>
      <c r="I249" s="231">
        <v>3000</v>
      </c>
      <c r="J249" s="201" t="s">
        <v>854</v>
      </c>
      <c r="K249" s="202">
        <f t="shared" si="34"/>
        <v>210</v>
      </c>
      <c r="L249" s="203">
        <f t="shared" si="35"/>
        <v>9.1304347826086957E-2</v>
      </c>
      <c r="M249" s="198" t="s">
        <v>602</v>
      </c>
      <c r="N249" s="204">
        <v>44649</v>
      </c>
      <c r="O249" s="1"/>
      <c r="R249" s="244"/>
    </row>
    <row r="250" spans="1:18" ht="12.75" customHeight="1">
      <c r="A250" s="58">
        <v>174</v>
      </c>
      <c r="B250" s="252">
        <v>44606</v>
      </c>
      <c r="C250" s="58"/>
      <c r="D250" s="58" t="s">
        <v>438</v>
      </c>
      <c r="E250" s="56" t="s">
        <v>597</v>
      </c>
      <c r="F250" s="56" t="s">
        <v>855</v>
      </c>
      <c r="G250" s="56"/>
      <c r="H250" s="56"/>
      <c r="I250" s="56">
        <v>764</v>
      </c>
      <c r="J250" s="56" t="s">
        <v>600</v>
      </c>
      <c r="K250" s="56"/>
      <c r="L250" s="56"/>
      <c r="M250" s="56"/>
      <c r="N250" s="58"/>
      <c r="O250" s="41"/>
      <c r="R250" s="244"/>
    </row>
    <row r="251" spans="1:18" ht="12.75" customHeight="1">
      <c r="A251" s="226">
        <v>175</v>
      </c>
      <c r="B251" s="227">
        <v>44613</v>
      </c>
      <c r="C251" s="227"/>
      <c r="D251" s="228" t="s">
        <v>448</v>
      </c>
      <c r="E251" s="229" t="s">
        <v>597</v>
      </c>
      <c r="F251" s="199">
        <v>1255</v>
      </c>
      <c r="G251" s="229"/>
      <c r="H251" s="229">
        <v>1515</v>
      </c>
      <c r="I251" s="231">
        <v>1510</v>
      </c>
      <c r="J251" s="201" t="s">
        <v>700</v>
      </c>
      <c r="K251" s="202">
        <f>H251-F251</f>
        <v>260</v>
      </c>
      <c r="L251" s="203">
        <f>K251/F251</f>
        <v>0.20717131474103587</v>
      </c>
      <c r="M251" s="198" t="s">
        <v>602</v>
      </c>
      <c r="N251" s="204">
        <v>44834</v>
      </c>
      <c r="O251" s="41"/>
      <c r="R251" s="244"/>
    </row>
    <row r="252" spans="1:18" ht="12.75" customHeight="1">
      <c r="A252">
        <v>176</v>
      </c>
      <c r="B252" s="252">
        <v>44670</v>
      </c>
      <c r="C252" s="252"/>
      <c r="D252" s="58" t="s">
        <v>554</v>
      </c>
      <c r="E252" s="256" t="s">
        <v>597</v>
      </c>
      <c r="F252" s="56" t="s">
        <v>856</v>
      </c>
      <c r="G252" s="56"/>
      <c r="H252" s="56"/>
      <c r="I252" s="56">
        <v>553</v>
      </c>
      <c r="J252" s="56" t="s">
        <v>600</v>
      </c>
      <c r="K252" s="56"/>
      <c r="L252" s="56"/>
      <c r="M252" s="56"/>
      <c r="N252" s="56"/>
      <c r="O252" s="41"/>
      <c r="R252" s="244"/>
    </row>
    <row r="253" spans="1:18" ht="12.75" customHeight="1">
      <c r="A253" s="226">
        <v>177</v>
      </c>
      <c r="B253" s="227">
        <v>44746</v>
      </c>
      <c r="C253" s="227"/>
      <c r="D253" s="228" t="s">
        <v>857</v>
      </c>
      <c r="E253" s="229" t="s">
        <v>597</v>
      </c>
      <c r="F253" s="199">
        <v>207.5</v>
      </c>
      <c r="G253" s="229"/>
      <c r="H253" s="229">
        <v>254</v>
      </c>
      <c r="I253" s="231">
        <v>254</v>
      </c>
      <c r="J253" s="201" t="s">
        <v>700</v>
      </c>
      <c r="K253" s="202">
        <f t="shared" ref="K253:K255" si="36">H253-F253</f>
        <v>46.5</v>
      </c>
      <c r="L253" s="203">
        <f t="shared" ref="L253:L255" si="37">K253/F253</f>
        <v>0.22409638554216868</v>
      </c>
      <c r="M253" s="198" t="s">
        <v>602</v>
      </c>
      <c r="N253" s="204">
        <v>44792</v>
      </c>
      <c r="O253" s="1"/>
      <c r="R253" s="244"/>
    </row>
    <row r="254" spans="1:18" ht="12.75" customHeight="1">
      <c r="A254" s="226">
        <v>178</v>
      </c>
      <c r="B254" s="227">
        <v>44775</v>
      </c>
      <c r="C254" s="227"/>
      <c r="D254" s="228" t="s">
        <v>493</v>
      </c>
      <c r="E254" s="229" t="s">
        <v>597</v>
      </c>
      <c r="F254" s="199">
        <v>31.25</v>
      </c>
      <c r="G254" s="229"/>
      <c r="H254" s="229">
        <v>38.75</v>
      </c>
      <c r="I254" s="231">
        <v>38</v>
      </c>
      <c r="J254" s="201" t="s">
        <v>700</v>
      </c>
      <c r="K254" s="202">
        <f t="shared" si="36"/>
        <v>7.5</v>
      </c>
      <c r="L254" s="203">
        <f t="shared" si="37"/>
        <v>0.24</v>
      </c>
      <c r="M254" s="198" t="s">
        <v>602</v>
      </c>
      <c r="N254" s="204">
        <v>44844</v>
      </c>
      <c r="O254" s="41"/>
      <c r="R254" s="62"/>
    </row>
    <row r="255" spans="1:18" ht="12.75" customHeight="1">
      <c r="A255" s="226">
        <v>179</v>
      </c>
      <c r="B255" s="227">
        <v>44841</v>
      </c>
      <c r="C255" s="227"/>
      <c r="D255" s="228" t="s">
        <v>858</v>
      </c>
      <c r="E255" s="229" t="s">
        <v>597</v>
      </c>
      <c r="F255" s="199">
        <v>665</v>
      </c>
      <c r="G255" s="229"/>
      <c r="H255" s="229">
        <v>807.5</v>
      </c>
      <c r="I255" s="231">
        <v>840</v>
      </c>
      <c r="J255" s="201" t="s">
        <v>854</v>
      </c>
      <c r="K255" s="202">
        <f t="shared" si="36"/>
        <v>142.5</v>
      </c>
      <c r="L255" s="203">
        <f t="shared" si="37"/>
        <v>0.21428571428571427</v>
      </c>
      <c r="M255" s="198" t="s">
        <v>602</v>
      </c>
      <c r="N255" s="204">
        <v>45097</v>
      </c>
      <c r="O255" s="41"/>
      <c r="R255" s="62"/>
    </row>
    <row r="256" spans="1:18" ht="12.75" customHeight="1">
      <c r="A256" s="251">
        <v>180</v>
      </c>
      <c r="B256" s="252">
        <v>44844</v>
      </c>
      <c r="C256" s="58"/>
      <c r="D256" s="58" t="s">
        <v>440</v>
      </c>
      <c r="E256" s="256" t="s">
        <v>597</v>
      </c>
      <c r="F256" s="56" t="s">
        <v>859</v>
      </c>
      <c r="G256" s="56"/>
      <c r="H256" s="56"/>
      <c r="I256" s="56">
        <v>291</v>
      </c>
      <c r="J256" s="56" t="s">
        <v>600</v>
      </c>
      <c r="K256" s="56"/>
      <c r="L256" s="56"/>
      <c r="M256" s="56"/>
      <c r="N256" s="56"/>
      <c r="O256" s="41"/>
      <c r="Q256" s="41"/>
      <c r="R256" s="62"/>
    </row>
    <row r="257" spans="1:38" ht="12.75" customHeight="1">
      <c r="A257" s="251">
        <v>181</v>
      </c>
      <c r="B257" s="252">
        <v>44845</v>
      </c>
      <c r="C257" s="58"/>
      <c r="D257" s="58" t="s">
        <v>438</v>
      </c>
      <c r="E257" s="256" t="s">
        <v>597</v>
      </c>
      <c r="F257" s="56" t="s">
        <v>860</v>
      </c>
      <c r="G257" s="56"/>
      <c r="H257" s="56"/>
      <c r="I257" s="56">
        <v>765</v>
      </c>
      <c r="J257" s="56" t="s">
        <v>600</v>
      </c>
      <c r="K257" s="56"/>
      <c r="L257" s="56"/>
      <c r="M257" s="56"/>
      <c r="N257" s="56"/>
      <c r="O257" s="41"/>
      <c r="Q257" s="41"/>
      <c r="R257" s="62"/>
    </row>
    <row r="258" spans="1:38" ht="12.75" customHeight="1">
      <c r="A258" s="257">
        <v>182</v>
      </c>
      <c r="B258" s="252">
        <v>44981</v>
      </c>
      <c r="C258" s="252"/>
      <c r="D258" s="58" t="s">
        <v>455</v>
      </c>
      <c r="E258" s="256" t="s">
        <v>597</v>
      </c>
      <c r="F258" s="256" t="s">
        <v>861</v>
      </c>
      <c r="G258" s="56"/>
      <c r="H258" s="56"/>
      <c r="I258" s="56">
        <v>2080</v>
      </c>
      <c r="J258" s="56" t="s">
        <v>600</v>
      </c>
      <c r="K258" s="56"/>
      <c r="L258" s="56"/>
      <c r="M258" s="56"/>
      <c r="N258" s="56"/>
      <c r="O258" s="41"/>
      <c r="R258" s="62"/>
    </row>
    <row r="259" spans="1:38" ht="12.75" customHeight="1">
      <c r="A259" s="226">
        <v>183</v>
      </c>
      <c r="B259" s="227">
        <v>44986</v>
      </c>
      <c r="C259" s="227"/>
      <c r="D259" s="228" t="s">
        <v>493</v>
      </c>
      <c r="E259" s="229" t="s">
        <v>597</v>
      </c>
      <c r="F259" s="199">
        <v>57.5</v>
      </c>
      <c r="G259" s="229"/>
      <c r="H259" s="229">
        <v>120</v>
      </c>
      <c r="I259" s="231">
        <v>120</v>
      </c>
      <c r="J259" s="201" t="s">
        <v>700</v>
      </c>
      <c r="K259" s="202">
        <f>H259-F259</f>
        <v>62.5</v>
      </c>
      <c r="L259" s="203">
        <f>K259/F259</f>
        <v>1.0869565217391304</v>
      </c>
      <c r="M259" s="198" t="s">
        <v>602</v>
      </c>
      <c r="N259" s="204">
        <v>45415</v>
      </c>
      <c r="O259" s="41"/>
      <c r="R259" s="62"/>
    </row>
    <row r="260" spans="1:38" ht="12.75" customHeight="1">
      <c r="A260" s="257">
        <v>184</v>
      </c>
      <c r="B260" s="252">
        <v>45008</v>
      </c>
      <c r="C260" s="252"/>
      <c r="D260" s="58" t="s">
        <v>510</v>
      </c>
      <c r="E260" s="256" t="s">
        <v>597</v>
      </c>
      <c r="F260" s="256" t="s">
        <v>862</v>
      </c>
      <c r="G260" s="56"/>
      <c r="H260" s="56"/>
      <c r="I260" s="56">
        <v>3523</v>
      </c>
      <c r="J260" s="56" t="s">
        <v>600</v>
      </c>
      <c r="K260" s="56"/>
      <c r="L260" s="56"/>
      <c r="M260" s="56"/>
      <c r="N260" s="56"/>
      <c r="O260" s="41"/>
      <c r="R260" s="62"/>
    </row>
    <row r="261" spans="1:38" ht="12.75" customHeight="1">
      <c r="A261" s="251">
        <v>185</v>
      </c>
      <c r="B261" s="252">
        <v>45027</v>
      </c>
      <c r="C261" s="58"/>
      <c r="D261" s="58" t="s">
        <v>863</v>
      </c>
      <c r="E261" s="256" t="s">
        <v>597</v>
      </c>
      <c r="F261" s="56" t="s">
        <v>864</v>
      </c>
      <c r="G261" s="56"/>
      <c r="H261" s="56"/>
      <c r="I261" s="56">
        <v>810</v>
      </c>
      <c r="J261" s="56" t="s">
        <v>600</v>
      </c>
      <c r="K261" s="56"/>
      <c r="L261" s="56"/>
      <c r="M261" s="56"/>
      <c r="N261" s="56"/>
      <c r="O261" s="41"/>
      <c r="R261" s="62"/>
    </row>
    <row r="262" spans="1:38" ht="12.75" customHeight="1">
      <c r="A262" s="251">
        <v>186</v>
      </c>
      <c r="B262" s="252">
        <v>45050</v>
      </c>
      <c r="C262" s="58"/>
      <c r="D262" s="58" t="s">
        <v>42</v>
      </c>
      <c r="E262" s="256" t="s">
        <v>597</v>
      </c>
      <c r="F262" s="56" t="s">
        <v>865</v>
      </c>
      <c r="G262" s="56"/>
      <c r="H262" s="56"/>
      <c r="I262" s="56">
        <v>5040</v>
      </c>
      <c r="J262" s="56" t="s">
        <v>600</v>
      </c>
      <c r="K262" s="56"/>
      <c r="L262" s="56"/>
      <c r="M262" s="56"/>
      <c r="N262" s="56"/>
      <c r="O262" s="41"/>
      <c r="R262" s="62"/>
    </row>
    <row r="263" spans="1:38" ht="12.75" customHeight="1">
      <c r="A263" s="245">
        <v>187</v>
      </c>
      <c r="B263" s="246">
        <v>45075</v>
      </c>
      <c r="C263" s="258"/>
      <c r="D263" s="258" t="s">
        <v>866</v>
      </c>
      <c r="E263" s="259" t="s">
        <v>597</v>
      </c>
      <c r="F263" s="248" t="s">
        <v>867</v>
      </c>
      <c r="G263" s="248"/>
      <c r="H263" s="248"/>
      <c r="I263" s="248">
        <v>732</v>
      </c>
      <c r="J263" s="248" t="s">
        <v>600</v>
      </c>
      <c r="K263" s="248"/>
      <c r="L263" s="248"/>
      <c r="M263" s="248"/>
      <c r="N263" s="248"/>
      <c r="O263" s="41"/>
      <c r="Q263" s="41"/>
      <c r="R263" s="62"/>
      <c r="T263" s="41"/>
      <c r="V263" s="41"/>
      <c r="W263" s="62"/>
      <c r="Y263" s="41"/>
      <c r="AA263" s="41"/>
      <c r="AB263" s="62"/>
      <c r="AD263" s="41"/>
      <c r="AF263" s="41"/>
      <c r="AG263" s="62"/>
      <c r="AI263" s="41"/>
      <c r="AK263" s="41"/>
      <c r="AL263" s="62"/>
    </row>
    <row r="264" spans="1:38" ht="12.75" customHeight="1">
      <c r="A264" s="251">
        <v>188</v>
      </c>
      <c r="B264" s="252">
        <v>45078</v>
      </c>
      <c r="C264" s="58"/>
      <c r="D264" s="58" t="s">
        <v>542</v>
      </c>
      <c r="E264" s="256" t="s">
        <v>597</v>
      </c>
      <c r="F264" s="56" t="s">
        <v>868</v>
      </c>
      <c r="G264" s="56"/>
      <c r="H264" s="56"/>
      <c r="I264" s="56">
        <v>4300</v>
      </c>
      <c r="J264" s="56" t="s">
        <v>600</v>
      </c>
      <c r="K264" s="56"/>
      <c r="L264" s="56"/>
      <c r="M264" s="56"/>
      <c r="N264" s="56"/>
      <c r="O264" s="41"/>
      <c r="Q264" s="41"/>
      <c r="R264" s="62"/>
      <c r="T264" s="41"/>
      <c r="V264" s="41"/>
      <c r="W264" s="62"/>
      <c r="Y264" s="41"/>
      <c r="AA264" s="41"/>
      <c r="AB264" s="62"/>
      <c r="AD264" s="41"/>
      <c r="AF264" s="41"/>
      <c r="AG264" s="62"/>
      <c r="AI264" s="41"/>
      <c r="AK264" s="41"/>
      <c r="AL264" s="62"/>
    </row>
    <row r="265" spans="1:38" ht="12.75" customHeight="1">
      <c r="A265" s="251">
        <v>189</v>
      </c>
      <c r="B265" s="252">
        <v>45103</v>
      </c>
      <c r="C265" s="58"/>
      <c r="D265" s="58" t="s">
        <v>882</v>
      </c>
      <c r="E265" s="256" t="s">
        <v>597</v>
      </c>
      <c r="F265" s="56" t="s">
        <v>680</v>
      </c>
      <c r="G265" s="56"/>
      <c r="H265" s="56"/>
      <c r="I265" s="56">
        <v>383</v>
      </c>
      <c r="J265" s="56" t="s">
        <v>600</v>
      </c>
      <c r="K265" s="56"/>
      <c r="L265" s="56"/>
      <c r="M265" s="56"/>
      <c r="N265" s="56"/>
      <c r="O265" s="41"/>
      <c r="Q265" s="41"/>
      <c r="R265" s="62"/>
      <c r="T265" s="41"/>
      <c r="V265" s="41"/>
      <c r="W265" s="62"/>
      <c r="Y265" s="41"/>
      <c r="AA265" s="41"/>
      <c r="AB265" s="62"/>
      <c r="AD265" s="41"/>
      <c r="AF265" s="41"/>
      <c r="AG265" s="62"/>
      <c r="AI265" s="41"/>
      <c r="AK265" s="41"/>
      <c r="AL265" s="62"/>
    </row>
    <row r="266" spans="1:38" ht="12.75" customHeight="1">
      <c r="A266" s="251"/>
      <c r="B266" s="252"/>
      <c r="C266" s="58"/>
      <c r="D266" s="58"/>
      <c r="E266" s="256"/>
      <c r="F266" s="56"/>
      <c r="G266" s="56"/>
      <c r="H266" s="56"/>
      <c r="I266" s="56"/>
      <c r="J266" s="56"/>
      <c r="K266" s="56"/>
      <c r="L266" s="56"/>
      <c r="M266" s="56"/>
      <c r="N266" s="56"/>
      <c r="O266" s="41"/>
      <c r="Q266" s="41"/>
      <c r="R266" s="62"/>
      <c r="T266" s="41"/>
      <c r="V266" s="41"/>
      <c r="W266" s="62"/>
      <c r="Y266" s="41"/>
      <c r="AA266" s="41"/>
      <c r="AB266" s="62"/>
      <c r="AD266" s="41"/>
      <c r="AF266" s="41"/>
      <c r="AG266" s="62"/>
      <c r="AI266" s="41"/>
      <c r="AK266" s="41"/>
      <c r="AL266" s="62"/>
    </row>
    <row r="267" spans="1:38" ht="12.75" customHeight="1">
      <c r="A267" s="251"/>
      <c r="B267" s="252"/>
      <c r="C267" s="58"/>
      <c r="D267" s="58"/>
      <c r="E267" s="256"/>
      <c r="F267" s="56"/>
      <c r="G267" s="56"/>
      <c r="H267" s="56"/>
      <c r="I267" s="56"/>
      <c r="J267" s="56"/>
      <c r="K267" s="56"/>
      <c r="L267" s="56"/>
      <c r="M267" s="56"/>
      <c r="N267" s="56"/>
      <c r="O267" s="41"/>
      <c r="R267" s="62"/>
      <c r="T267" s="41"/>
      <c r="W267" s="62"/>
      <c r="Y267" s="41"/>
      <c r="AB267" s="62"/>
      <c r="AD267" s="41"/>
      <c r="AG267" s="62"/>
      <c r="AI267" s="41"/>
      <c r="AL267" s="62"/>
    </row>
    <row r="268" spans="1:38" ht="12.75" customHeight="1">
      <c r="A268" s="58"/>
      <c r="B268" s="58"/>
      <c r="C268" s="58"/>
      <c r="D268" s="58"/>
      <c r="E268" s="58"/>
      <c r="F268" s="56"/>
      <c r="G268" s="56"/>
      <c r="H268" s="56"/>
      <c r="I268" s="56"/>
      <c r="J268" s="31"/>
      <c r="K268" s="56"/>
      <c r="L268" s="56"/>
      <c r="M268" s="56"/>
      <c r="N268" s="58"/>
      <c r="O268" s="41"/>
      <c r="R268" s="62"/>
      <c r="T268" s="41"/>
      <c r="W268" s="62"/>
      <c r="Y268" s="41"/>
      <c r="AB268" s="62"/>
      <c r="AD268" s="41"/>
      <c r="AG268" s="62"/>
      <c r="AI268" s="41"/>
      <c r="AL268" s="62"/>
    </row>
    <row r="269" spans="1:38" ht="12.75" customHeight="1">
      <c r="B269" s="260" t="s">
        <v>869</v>
      </c>
      <c r="F269" s="62"/>
      <c r="G269" s="62"/>
      <c r="H269" s="62"/>
      <c r="I269" s="62"/>
      <c r="J269" s="41"/>
      <c r="K269" s="62"/>
      <c r="L269" s="62"/>
      <c r="M269" s="62"/>
      <c r="O269" s="41"/>
      <c r="R269" s="62"/>
      <c r="T269" s="41"/>
      <c r="W269" s="62"/>
      <c r="Y269" s="41"/>
      <c r="AB269" s="62"/>
      <c r="AD269" s="41"/>
      <c r="AG269" s="62"/>
      <c r="AI269" s="41"/>
      <c r="AL269" s="62"/>
    </row>
    <row r="270" spans="1:38" ht="12.75" customHeight="1">
      <c r="A270" s="261"/>
      <c r="F270" s="62"/>
      <c r="G270" s="62"/>
      <c r="H270" s="62"/>
      <c r="I270" s="62"/>
      <c r="J270" s="41"/>
      <c r="K270" s="62"/>
      <c r="L270" s="62"/>
      <c r="M270" s="62"/>
      <c r="O270" s="41"/>
      <c r="R270" s="62"/>
      <c r="T270" s="41"/>
      <c r="W270" s="62"/>
      <c r="Y270" s="41"/>
      <c r="AB270" s="62"/>
      <c r="AD270" s="41"/>
      <c r="AG270" s="62"/>
      <c r="AI270" s="41"/>
      <c r="AL270" s="62"/>
    </row>
    <row r="271" spans="1:38" ht="12.75" customHeight="1">
      <c r="A271" s="261"/>
      <c r="F271" s="62"/>
      <c r="G271" s="62"/>
      <c r="H271" s="62"/>
      <c r="I271" s="62"/>
      <c r="J271" s="41"/>
      <c r="K271" s="62"/>
      <c r="L271" s="62"/>
      <c r="M271" s="62"/>
      <c r="O271" s="41"/>
      <c r="R271" s="62"/>
    </row>
    <row r="272" spans="1:38" ht="12.75" customHeight="1">
      <c r="A272" s="56"/>
      <c r="F272" s="62"/>
      <c r="G272" s="62"/>
      <c r="H272" s="62"/>
      <c r="I272" s="62"/>
      <c r="J272" s="41"/>
      <c r="K272" s="62"/>
      <c r="L272" s="62"/>
      <c r="M272" s="62"/>
      <c r="O272" s="41"/>
      <c r="R272" s="62"/>
    </row>
    <row r="273" spans="6:18" ht="12.75" customHeight="1">
      <c r="F273" s="62"/>
      <c r="G273" s="62"/>
      <c r="H273" s="62"/>
      <c r="I273" s="62"/>
      <c r="J273" s="41"/>
      <c r="K273" s="62"/>
      <c r="L273" s="62"/>
      <c r="M273" s="62"/>
      <c r="O273" s="41"/>
      <c r="R273" s="62"/>
    </row>
    <row r="274" spans="6:18" ht="12.75" customHeight="1">
      <c r="F274" s="62"/>
      <c r="G274" s="62"/>
      <c r="H274" s="62"/>
      <c r="I274" s="62"/>
      <c r="J274" s="41"/>
      <c r="K274" s="62"/>
      <c r="L274" s="62"/>
      <c r="M274" s="62"/>
      <c r="O274" s="41"/>
      <c r="R274" s="62"/>
    </row>
    <row r="275" spans="6:18" ht="12.75" customHeight="1">
      <c r="F275" s="62"/>
      <c r="G275" s="62"/>
      <c r="H275" s="62"/>
      <c r="I275" s="62"/>
      <c r="J275" s="41"/>
      <c r="K275" s="62"/>
      <c r="L275" s="62"/>
      <c r="M275" s="62"/>
      <c r="O275" s="41"/>
      <c r="R275" s="62"/>
    </row>
    <row r="276" spans="6:18" ht="12.75" customHeight="1">
      <c r="F276" s="62"/>
      <c r="G276" s="62"/>
      <c r="H276" s="62"/>
      <c r="I276" s="62"/>
      <c r="J276" s="41"/>
      <c r="K276" s="62"/>
      <c r="L276" s="62"/>
      <c r="M276" s="62"/>
      <c r="O276" s="41"/>
      <c r="R276" s="62"/>
    </row>
    <row r="277" spans="6:18" ht="12.75" customHeight="1">
      <c r="F277" s="62"/>
      <c r="G277" s="62"/>
      <c r="H277" s="62"/>
      <c r="I277" s="62"/>
      <c r="J277" s="41"/>
      <c r="K277" s="62"/>
      <c r="L277" s="62"/>
      <c r="M277" s="62"/>
      <c r="O277" s="41"/>
      <c r="R277" s="62"/>
    </row>
    <row r="278" spans="6:18" ht="12.75" customHeight="1">
      <c r="F278" s="62"/>
      <c r="G278" s="62"/>
      <c r="H278" s="62"/>
      <c r="I278" s="62"/>
      <c r="J278" s="41"/>
      <c r="K278" s="62"/>
      <c r="L278" s="62"/>
      <c r="M278" s="62"/>
      <c r="O278" s="41"/>
      <c r="R278" s="62"/>
    </row>
    <row r="279" spans="6:18" ht="12.75" customHeight="1">
      <c r="F279" s="62"/>
      <c r="G279" s="62"/>
      <c r="H279" s="62"/>
      <c r="I279" s="62"/>
      <c r="J279" s="41"/>
      <c r="K279" s="62"/>
      <c r="L279" s="62"/>
      <c r="M279" s="62"/>
      <c r="O279" s="41"/>
      <c r="R279" s="62"/>
    </row>
    <row r="280" spans="6:18" ht="12.75" customHeight="1">
      <c r="F280" s="62"/>
      <c r="G280" s="62"/>
      <c r="H280" s="62"/>
      <c r="I280" s="62"/>
      <c r="J280" s="41"/>
      <c r="K280" s="62"/>
      <c r="L280" s="62"/>
      <c r="M280" s="62"/>
      <c r="O280" s="41"/>
      <c r="R280" s="62"/>
    </row>
    <row r="281" spans="6:18" ht="12.75" customHeight="1">
      <c r="F281" s="62"/>
      <c r="G281" s="62"/>
      <c r="H281" s="62"/>
      <c r="I281" s="62"/>
      <c r="J281" s="41"/>
      <c r="K281" s="62"/>
      <c r="L281" s="62"/>
      <c r="M281" s="62"/>
      <c r="O281" s="41"/>
      <c r="R281" s="62"/>
    </row>
    <row r="282" spans="6:18" ht="12.75" customHeight="1">
      <c r="F282" s="62"/>
      <c r="G282" s="62"/>
      <c r="H282" s="62"/>
      <c r="I282" s="62"/>
      <c r="J282" s="41"/>
      <c r="K282" s="62"/>
      <c r="L282" s="62"/>
      <c r="M282" s="62"/>
      <c r="O282" s="41"/>
      <c r="R282" s="62"/>
    </row>
    <row r="283" spans="6:18" ht="12.75" customHeight="1">
      <c r="F283" s="62"/>
      <c r="G283" s="62"/>
      <c r="H283" s="62"/>
      <c r="I283" s="62"/>
      <c r="J283" s="41"/>
      <c r="K283" s="62"/>
      <c r="L283" s="62"/>
      <c r="M283" s="62"/>
      <c r="O283" s="41"/>
      <c r="R283" s="62"/>
    </row>
    <row r="284" spans="6:18" ht="12.75" customHeight="1">
      <c r="F284" s="62"/>
      <c r="G284" s="62"/>
      <c r="H284" s="62"/>
      <c r="I284" s="62"/>
      <c r="J284" s="41"/>
      <c r="K284" s="62"/>
      <c r="L284" s="62"/>
      <c r="M284" s="62"/>
      <c r="O284" s="41"/>
      <c r="R284" s="62"/>
    </row>
    <row r="285" spans="6:18" ht="12.75" customHeight="1">
      <c r="F285" s="62"/>
      <c r="G285" s="62"/>
      <c r="H285" s="62"/>
      <c r="I285" s="62"/>
      <c r="J285" s="41"/>
      <c r="K285" s="62"/>
      <c r="L285" s="62"/>
      <c r="M285" s="62"/>
      <c r="O285" s="41"/>
      <c r="R285" s="62"/>
    </row>
    <row r="286" spans="6:18" ht="12.75" customHeight="1">
      <c r="F286" s="62"/>
      <c r="G286" s="62"/>
      <c r="H286" s="62"/>
      <c r="I286" s="62"/>
      <c r="J286" s="41"/>
      <c r="K286" s="62"/>
      <c r="L286" s="62"/>
      <c r="M286" s="62"/>
      <c r="O286" s="41"/>
      <c r="R286" s="62"/>
    </row>
    <row r="287" spans="6:18" ht="12.75" customHeight="1">
      <c r="F287" s="62"/>
      <c r="G287" s="62"/>
      <c r="H287" s="62"/>
      <c r="I287" s="62"/>
      <c r="J287" s="41"/>
      <c r="K287" s="62"/>
      <c r="L287" s="62"/>
      <c r="M287" s="62"/>
      <c r="O287" s="41"/>
      <c r="R287" s="62"/>
    </row>
    <row r="288" spans="6:18" ht="12.75" customHeight="1">
      <c r="F288" s="62"/>
      <c r="G288" s="62"/>
      <c r="H288" s="62"/>
      <c r="I288" s="62"/>
      <c r="J288" s="41"/>
      <c r="K288" s="62"/>
      <c r="L288" s="62"/>
      <c r="M288" s="62"/>
      <c r="O288" s="41"/>
      <c r="R288" s="62"/>
    </row>
    <row r="289" spans="6:18" ht="12.75" customHeight="1">
      <c r="F289" s="62"/>
      <c r="G289" s="62"/>
      <c r="H289" s="62"/>
      <c r="I289" s="62"/>
      <c r="J289" s="41"/>
      <c r="K289" s="62"/>
      <c r="L289" s="62"/>
      <c r="M289" s="62"/>
      <c r="O289" s="41"/>
      <c r="R289" s="62"/>
    </row>
    <row r="290" spans="6:18" ht="12.75" customHeight="1">
      <c r="F290" s="62"/>
      <c r="G290" s="62"/>
      <c r="H290" s="62"/>
      <c r="I290" s="62"/>
      <c r="J290" s="41"/>
      <c r="K290" s="62"/>
      <c r="L290" s="62"/>
      <c r="M290" s="62"/>
      <c r="O290" s="41"/>
      <c r="R290" s="62"/>
    </row>
    <row r="291" spans="6:18" ht="12.75" customHeight="1">
      <c r="F291" s="62"/>
      <c r="G291" s="62"/>
      <c r="H291" s="62"/>
      <c r="I291" s="62"/>
      <c r="J291" s="41"/>
      <c r="K291" s="62"/>
      <c r="L291" s="62"/>
      <c r="M291" s="62"/>
      <c r="O291" s="41"/>
      <c r="R291" s="62"/>
    </row>
    <row r="292" spans="6:18" ht="12.75" customHeight="1">
      <c r="F292" s="62"/>
      <c r="G292" s="62"/>
      <c r="H292" s="62"/>
      <c r="I292" s="62"/>
      <c r="J292" s="41"/>
      <c r="K292" s="62"/>
      <c r="L292" s="62"/>
      <c r="M292" s="62"/>
      <c r="O292" s="41"/>
      <c r="R292" s="62"/>
    </row>
    <row r="293" spans="6:18" ht="12.75" customHeight="1">
      <c r="F293" s="62"/>
      <c r="G293" s="62"/>
      <c r="H293" s="62"/>
      <c r="I293" s="62"/>
      <c r="J293" s="41"/>
      <c r="K293" s="62"/>
      <c r="L293" s="62"/>
      <c r="M293" s="62"/>
      <c r="O293" s="41"/>
      <c r="R293" s="62"/>
    </row>
    <row r="294" spans="6:18" ht="12.75" customHeight="1">
      <c r="F294" s="62"/>
      <c r="G294" s="62"/>
      <c r="H294" s="62"/>
      <c r="I294" s="62"/>
      <c r="J294" s="41"/>
      <c r="K294" s="62"/>
      <c r="L294" s="62"/>
      <c r="M294" s="62"/>
      <c r="O294" s="41"/>
      <c r="R294" s="62"/>
    </row>
    <row r="295" spans="6:18" ht="12.75" customHeight="1">
      <c r="F295" s="62"/>
      <c r="G295" s="62"/>
      <c r="H295" s="62"/>
      <c r="I295" s="62"/>
      <c r="J295" s="41"/>
      <c r="K295" s="62"/>
      <c r="L295" s="62"/>
      <c r="M295" s="62"/>
      <c r="O295" s="41"/>
      <c r="R295" s="62"/>
    </row>
    <row r="296" spans="6:18" ht="12.75" customHeight="1">
      <c r="F296" s="62"/>
      <c r="G296" s="62"/>
      <c r="H296" s="62"/>
      <c r="I296" s="62"/>
      <c r="J296" s="41"/>
      <c r="K296" s="62"/>
      <c r="L296" s="62"/>
      <c r="M296" s="62"/>
      <c r="O296" s="41"/>
      <c r="R296" s="62"/>
    </row>
    <row r="297" spans="6:18" ht="12.75" customHeight="1">
      <c r="F297" s="62"/>
      <c r="G297" s="62"/>
      <c r="H297" s="62"/>
      <c r="I297" s="62"/>
      <c r="J297" s="41"/>
      <c r="K297" s="62"/>
      <c r="L297" s="62"/>
      <c r="M297" s="62"/>
      <c r="O297" s="41"/>
      <c r="R297" s="62"/>
    </row>
    <row r="298" spans="6:18" ht="12.75" customHeight="1">
      <c r="F298" s="62"/>
      <c r="G298" s="62"/>
      <c r="H298" s="62"/>
      <c r="I298" s="62"/>
      <c r="J298" s="41"/>
      <c r="K298" s="62"/>
      <c r="L298" s="62"/>
      <c r="M298" s="62"/>
      <c r="O298" s="41"/>
      <c r="R298" s="62"/>
    </row>
    <row r="299" spans="6:18" ht="12.75" customHeight="1">
      <c r="F299" s="62"/>
      <c r="G299" s="62"/>
      <c r="H299" s="62"/>
      <c r="I299" s="62"/>
      <c r="J299" s="41"/>
      <c r="K299" s="62"/>
      <c r="L299" s="62"/>
      <c r="M299" s="62"/>
      <c r="O299" s="41"/>
      <c r="R299" s="62"/>
    </row>
    <row r="300" spans="6:18" ht="12.75" customHeight="1">
      <c r="F300" s="62"/>
      <c r="G300" s="62"/>
      <c r="H300" s="62"/>
      <c r="I300" s="62"/>
      <c r="J300" s="41"/>
      <c r="K300" s="62"/>
      <c r="L300" s="62"/>
      <c r="M300" s="62"/>
      <c r="O300" s="41"/>
      <c r="R300" s="62"/>
    </row>
    <row r="301" spans="6:18" ht="12.75" customHeight="1">
      <c r="F301" s="62"/>
      <c r="G301" s="62"/>
      <c r="H301" s="62"/>
      <c r="I301" s="62"/>
      <c r="J301" s="41"/>
      <c r="K301" s="62"/>
      <c r="L301" s="62"/>
      <c r="M301" s="62"/>
      <c r="O301" s="41"/>
      <c r="R301" s="62"/>
    </row>
    <row r="302" spans="6:18" ht="12.75" customHeight="1">
      <c r="F302" s="62"/>
      <c r="G302" s="62"/>
      <c r="H302" s="62"/>
      <c r="I302" s="62"/>
      <c r="J302" s="41"/>
      <c r="K302" s="62"/>
      <c r="L302" s="62"/>
      <c r="M302" s="62"/>
      <c r="O302" s="41"/>
      <c r="R302" s="62"/>
    </row>
    <row r="303" spans="6:18" ht="12.75" customHeight="1">
      <c r="F303" s="62"/>
      <c r="G303" s="62"/>
      <c r="H303" s="62"/>
      <c r="I303" s="62"/>
      <c r="J303" s="41"/>
      <c r="K303" s="62"/>
      <c r="L303" s="62"/>
      <c r="M303" s="62"/>
      <c r="O303" s="41"/>
      <c r="R303" s="62"/>
    </row>
    <row r="304" spans="6:18" ht="12.75" customHeight="1">
      <c r="F304" s="62"/>
      <c r="G304" s="62"/>
      <c r="H304" s="62"/>
      <c r="I304" s="62"/>
      <c r="J304" s="41"/>
      <c r="K304" s="62"/>
      <c r="L304" s="62"/>
      <c r="M304" s="62"/>
      <c r="O304" s="41"/>
      <c r="R304" s="62"/>
    </row>
    <row r="305" spans="6:18" ht="12.75" customHeight="1">
      <c r="F305" s="62"/>
      <c r="G305" s="62"/>
      <c r="H305" s="62"/>
      <c r="I305" s="62"/>
      <c r="J305" s="41"/>
      <c r="K305" s="62"/>
      <c r="L305" s="62"/>
      <c r="M305" s="62"/>
      <c r="O305" s="41"/>
      <c r="R305" s="62"/>
    </row>
    <row r="306" spans="6:18" ht="12.75" customHeight="1">
      <c r="F306" s="62"/>
      <c r="G306" s="62"/>
      <c r="H306" s="62"/>
      <c r="I306" s="62"/>
      <c r="J306" s="41"/>
      <c r="K306" s="62"/>
      <c r="L306" s="62"/>
      <c r="M306" s="62"/>
      <c r="O306" s="41"/>
      <c r="R306" s="62"/>
    </row>
    <row r="307" spans="6:18" ht="12.75" customHeight="1">
      <c r="F307" s="62"/>
      <c r="G307" s="62"/>
      <c r="H307" s="62"/>
      <c r="I307" s="62"/>
      <c r="J307" s="41"/>
      <c r="K307" s="62"/>
      <c r="L307" s="62"/>
      <c r="M307" s="62"/>
      <c r="O307" s="41"/>
      <c r="R307" s="62"/>
    </row>
    <row r="308" spans="6:18" ht="12.75" customHeight="1">
      <c r="F308" s="62"/>
      <c r="G308" s="62"/>
      <c r="H308" s="62"/>
      <c r="I308" s="62"/>
      <c r="J308" s="41"/>
      <c r="K308" s="62"/>
      <c r="L308" s="62"/>
      <c r="M308" s="62"/>
      <c r="O308" s="41"/>
      <c r="R308" s="62"/>
    </row>
    <row r="309" spans="6:18" ht="12.75" customHeight="1">
      <c r="F309" s="62"/>
      <c r="G309" s="62"/>
      <c r="H309" s="62"/>
      <c r="I309" s="62"/>
      <c r="J309" s="41"/>
      <c r="K309" s="62"/>
      <c r="L309" s="62"/>
      <c r="M309" s="62"/>
      <c r="O309" s="41"/>
      <c r="R309" s="62"/>
    </row>
    <row r="310" spans="6:18" ht="12.75" customHeight="1">
      <c r="F310" s="62"/>
      <c r="G310" s="62"/>
      <c r="H310" s="62"/>
      <c r="I310" s="62"/>
      <c r="J310" s="41"/>
      <c r="K310" s="62"/>
      <c r="L310" s="62"/>
      <c r="M310" s="62"/>
      <c r="O310" s="41"/>
      <c r="R310" s="62"/>
    </row>
    <row r="311" spans="6:18" ht="12.75" customHeight="1">
      <c r="F311" s="62"/>
      <c r="G311" s="62"/>
      <c r="H311" s="62"/>
      <c r="I311" s="62"/>
      <c r="J311" s="41"/>
      <c r="K311" s="62"/>
      <c r="L311" s="62"/>
      <c r="M311" s="62"/>
      <c r="O311" s="41"/>
      <c r="R311" s="62"/>
    </row>
    <row r="312" spans="6:18" ht="12.75" customHeight="1">
      <c r="F312" s="62"/>
      <c r="G312" s="62"/>
      <c r="H312" s="62"/>
      <c r="I312" s="62"/>
      <c r="J312" s="41"/>
      <c r="K312" s="62"/>
      <c r="L312" s="62"/>
      <c r="M312" s="62"/>
      <c r="O312" s="41"/>
      <c r="R312" s="62"/>
    </row>
    <row r="313" spans="6:18" ht="12.75" customHeight="1">
      <c r="F313" s="62"/>
      <c r="G313" s="62"/>
      <c r="H313" s="62"/>
      <c r="I313" s="62"/>
      <c r="J313" s="41"/>
      <c r="K313" s="62"/>
      <c r="L313" s="62"/>
      <c r="M313" s="62"/>
      <c r="O313" s="41"/>
      <c r="R313" s="62"/>
    </row>
    <row r="314" spans="6:18" ht="12.75" customHeight="1">
      <c r="F314" s="62"/>
      <c r="G314" s="62"/>
      <c r="H314" s="62"/>
      <c r="I314" s="62"/>
      <c r="J314" s="41"/>
      <c r="K314" s="62"/>
      <c r="L314" s="62"/>
      <c r="M314" s="62"/>
      <c r="O314" s="41"/>
      <c r="R314" s="62"/>
    </row>
    <row r="315" spans="6:18" ht="12.75" customHeight="1">
      <c r="F315" s="62"/>
      <c r="G315" s="62"/>
      <c r="H315" s="62"/>
      <c r="I315" s="62"/>
      <c r="J315" s="41"/>
      <c r="K315" s="62"/>
      <c r="L315" s="62"/>
      <c r="M315" s="62"/>
      <c r="O315" s="41"/>
      <c r="R315" s="62"/>
    </row>
    <row r="316" spans="6:18" ht="12.75" customHeight="1">
      <c r="F316" s="62"/>
      <c r="G316" s="62"/>
      <c r="H316" s="62"/>
      <c r="I316" s="62"/>
      <c r="J316" s="41"/>
      <c r="K316" s="62"/>
      <c r="L316" s="62"/>
      <c r="M316" s="62"/>
      <c r="O316" s="41"/>
      <c r="R316" s="62"/>
    </row>
    <row r="317" spans="6:18" ht="12.75" customHeight="1">
      <c r="F317" s="62"/>
      <c r="G317" s="62"/>
      <c r="H317" s="62"/>
      <c r="I317" s="62"/>
      <c r="J317" s="41"/>
      <c r="K317" s="62"/>
      <c r="L317" s="62"/>
      <c r="M317" s="62"/>
      <c r="O317" s="41"/>
      <c r="R317" s="62"/>
    </row>
    <row r="318" spans="6:18" ht="12.75" customHeight="1">
      <c r="F318" s="62"/>
      <c r="G318" s="62"/>
      <c r="H318" s="62"/>
      <c r="I318" s="62"/>
      <c r="J318" s="41"/>
      <c r="K318" s="62"/>
      <c r="L318" s="62"/>
      <c r="M318" s="62"/>
      <c r="O318" s="41"/>
      <c r="R318" s="62"/>
    </row>
    <row r="319" spans="6:18" ht="12.75" customHeight="1">
      <c r="F319" s="62"/>
      <c r="G319" s="62"/>
      <c r="H319" s="62"/>
      <c r="I319" s="62"/>
      <c r="J319" s="41"/>
      <c r="K319" s="62"/>
      <c r="L319" s="62"/>
      <c r="M319" s="62"/>
      <c r="O319" s="41"/>
      <c r="R319" s="62"/>
    </row>
    <row r="320" spans="6:18" ht="12.75" customHeight="1">
      <c r="F320" s="62"/>
      <c r="G320" s="62"/>
      <c r="H320" s="62"/>
      <c r="I320" s="62"/>
      <c r="J320" s="41"/>
      <c r="K320" s="62"/>
      <c r="L320" s="62"/>
      <c r="M320" s="62"/>
      <c r="O320" s="41"/>
      <c r="R320" s="62"/>
    </row>
    <row r="321" spans="6:18" ht="12.75" customHeight="1">
      <c r="F321" s="62"/>
      <c r="G321" s="62"/>
      <c r="H321" s="62"/>
      <c r="I321" s="62"/>
      <c r="J321" s="41"/>
      <c r="K321" s="62"/>
      <c r="L321" s="62"/>
      <c r="M321" s="62"/>
      <c r="O321" s="41"/>
      <c r="R321" s="62"/>
    </row>
    <row r="322" spans="6:18" ht="12.75" customHeight="1">
      <c r="F322" s="62"/>
      <c r="G322" s="62"/>
      <c r="H322" s="62"/>
      <c r="I322" s="62"/>
      <c r="J322" s="41"/>
      <c r="K322" s="62"/>
      <c r="L322" s="62"/>
      <c r="M322" s="62"/>
      <c r="O322" s="41"/>
      <c r="R322" s="62"/>
    </row>
    <row r="323" spans="6:18" ht="12.75" customHeight="1">
      <c r="F323" s="62"/>
      <c r="G323" s="62"/>
      <c r="H323" s="62"/>
      <c r="I323" s="62"/>
      <c r="J323" s="41"/>
      <c r="K323" s="62"/>
      <c r="L323" s="62"/>
      <c r="M323" s="62"/>
      <c r="O323" s="41"/>
      <c r="R323" s="62"/>
    </row>
    <row r="324" spans="6:18" ht="12.75" customHeight="1">
      <c r="F324" s="62"/>
      <c r="G324" s="62"/>
      <c r="H324" s="62"/>
      <c r="I324" s="62"/>
      <c r="J324" s="41"/>
      <c r="K324" s="62"/>
      <c r="L324" s="62"/>
      <c r="M324" s="62"/>
      <c r="O324" s="41"/>
      <c r="R324" s="62"/>
    </row>
    <row r="325" spans="6:18" ht="12.75" customHeight="1">
      <c r="F325" s="62"/>
      <c r="G325" s="62"/>
      <c r="H325" s="62"/>
      <c r="I325" s="62"/>
      <c r="J325" s="41"/>
      <c r="K325" s="62"/>
      <c r="L325" s="62"/>
      <c r="M325" s="62"/>
      <c r="O325" s="41"/>
      <c r="R325" s="62"/>
    </row>
    <row r="326" spans="6:18" ht="12.75" customHeight="1">
      <c r="F326" s="62"/>
      <c r="G326" s="62"/>
      <c r="H326" s="62"/>
      <c r="I326" s="62"/>
      <c r="J326" s="41"/>
      <c r="K326" s="62"/>
      <c r="L326" s="62"/>
      <c r="M326" s="62"/>
      <c r="O326" s="41"/>
      <c r="R326" s="62"/>
    </row>
    <row r="327" spans="6:18" ht="12.75" customHeight="1">
      <c r="F327" s="62"/>
      <c r="G327" s="62"/>
      <c r="H327" s="62"/>
      <c r="I327" s="62"/>
      <c r="J327" s="41"/>
      <c r="K327" s="62"/>
      <c r="L327" s="62"/>
      <c r="M327" s="62"/>
      <c r="O327" s="41"/>
      <c r="R327" s="62"/>
    </row>
    <row r="328" spans="6:18" ht="12.75" customHeight="1">
      <c r="F328" s="62"/>
      <c r="G328" s="62"/>
      <c r="H328" s="62"/>
      <c r="I328" s="62"/>
      <c r="J328" s="41"/>
      <c r="K328" s="62"/>
      <c r="L328" s="62"/>
      <c r="M328" s="62"/>
      <c r="O328" s="41"/>
      <c r="R328" s="62"/>
    </row>
    <row r="329" spans="6:18" ht="12.75" customHeight="1">
      <c r="F329" s="62"/>
      <c r="G329" s="62"/>
      <c r="H329" s="62"/>
      <c r="I329" s="62"/>
      <c r="J329" s="41"/>
      <c r="K329" s="62"/>
      <c r="L329" s="62"/>
      <c r="M329" s="62"/>
      <c r="O329" s="41"/>
      <c r="R329" s="62"/>
    </row>
    <row r="330" spans="6:18" ht="12.75" customHeight="1">
      <c r="F330" s="62"/>
      <c r="G330" s="62"/>
      <c r="H330" s="62"/>
      <c r="I330" s="62"/>
      <c r="J330" s="41"/>
      <c r="K330" s="62"/>
      <c r="L330" s="62"/>
      <c r="M330" s="62"/>
      <c r="O330" s="41"/>
      <c r="R330" s="62"/>
    </row>
    <row r="331" spans="6:18" ht="12.75" customHeight="1">
      <c r="F331" s="62"/>
      <c r="G331" s="62"/>
      <c r="H331" s="62"/>
      <c r="I331" s="62"/>
      <c r="J331" s="41"/>
      <c r="K331" s="62"/>
      <c r="L331" s="62"/>
      <c r="M331" s="62"/>
      <c r="O331" s="41"/>
      <c r="R331" s="62"/>
    </row>
    <row r="332" spans="6:18" ht="12.75" customHeight="1">
      <c r="F332" s="62"/>
      <c r="G332" s="62"/>
      <c r="H332" s="62"/>
      <c r="I332" s="62"/>
      <c r="J332" s="41"/>
      <c r="K332" s="62"/>
      <c r="L332" s="62"/>
      <c r="M332" s="62"/>
      <c r="O332" s="41"/>
      <c r="R332" s="62"/>
    </row>
    <row r="333" spans="6:18" ht="12.75" customHeight="1">
      <c r="F333" s="62"/>
      <c r="G333" s="62"/>
      <c r="H333" s="62"/>
      <c r="I333" s="62"/>
      <c r="J333" s="41"/>
      <c r="K333" s="62"/>
      <c r="L333" s="62"/>
      <c r="M333" s="62"/>
      <c r="O333" s="41"/>
      <c r="R333" s="62"/>
    </row>
    <row r="334" spans="6:18" ht="12.75" customHeight="1">
      <c r="F334" s="62"/>
      <c r="G334" s="62"/>
      <c r="H334" s="62"/>
      <c r="I334" s="62"/>
      <c r="J334" s="41"/>
      <c r="K334" s="62"/>
      <c r="L334" s="62"/>
      <c r="M334" s="62"/>
      <c r="O334" s="41"/>
      <c r="R334" s="62"/>
    </row>
    <row r="335" spans="6:18" ht="12.75" customHeight="1">
      <c r="F335" s="62"/>
      <c r="G335" s="62"/>
      <c r="H335" s="62"/>
      <c r="I335" s="62"/>
      <c r="J335" s="41"/>
      <c r="K335" s="62"/>
      <c r="L335" s="62"/>
      <c r="M335" s="62"/>
      <c r="O335" s="41"/>
      <c r="R335" s="62"/>
    </row>
    <row r="336" spans="6:18" ht="12.75" customHeight="1">
      <c r="F336" s="62"/>
      <c r="G336" s="62"/>
      <c r="H336" s="62"/>
      <c r="I336" s="62"/>
      <c r="J336" s="41"/>
      <c r="K336" s="62"/>
      <c r="L336" s="62"/>
      <c r="M336" s="62"/>
      <c r="O336" s="41"/>
      <c r="R336" s="62"/>
    </row>
    <row r="337" spans="6:18" ht="12.75" customHeight="1">
      <c r="F337" s="62"/>
      <c r="G337" s="62"/>
      <c r="H337" s="62"/>
      <c r="I337" s="62"/>
      <c r="J337" s="41"/>
      <c r="K337" s="62"/>
      <c r="L337" s="62"/>
      <c r="M337" s="62"/>
      <c r="O337" s="41"/>
      <c r="R337" s="62"/>
    </row>
    <row r="338" spans="6:18" ht="12.75" customHeight="1">
      <c r="F338" s="62"/>
      <c r="G338" s="62"/>
      <c r="H338" s="62"/>
      <c r="I338" s="62"/>
      <c r="J338" s="41"/>
      <c r="K338" s="62"/>
      <c r="L338" s="62"/>
      <c r="M338" s="62"/>
      <c r="O338" s="41"/>
      <c r="R338" s="62"/>
    </row>
    <row r="339" spans="6:18" ht="12.75" customHeight="1">
      <c r="F339" s="62"/>
      <c r="G339" s="62"/>
      <c r="H339" s="62"/>
      <c r="I339" s="62"/>
      <c r="J339" s="41"/>
      <c r="K339" s="62"/>
      <c r="L339" s="62"/>
      <c r="M339" s="62"/>
      <c r="O339" s="41"/>
      <c r="R339" s="62"/>
    </row>
    <row r="340" spans="6:18" ht="12.75" customHeight="1"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6:18" ht="12.75" customHeight="1"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6:1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6:1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6:1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6:1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6:1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6:1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6:1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6:1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6:1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6:1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6:1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</sheetData>
  <autoFilter ref="R1:R268"/>
  <mergeCells count="3">
    <mergeCell ref="A52:A53"/>
    <mergeCell ref="B52:B53"/>
    <mergeCell ref="J52:J53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2023-07-04T02:52:03Z</dcterms:modified>
</cp:coreProperties>
</file>