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F&amp;O)'!$A$72:$B$283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6" l="1"/>
  <c r="K14" i="6"/>
  <c r="L17" i="6"/>
  <c r="K17" i="6"/>
  <c r="M17" i="6" s="1"/>
  <c r="L18" i="6"/>
  <c r="K18" i="6"/>
  <c r="M18" i="6" s="1"/>
  <c r="M14" i="6" l="1"/>
  <c r="P16" i="6" l="1"/>
  <c r="K261" i="6" l="1"/>
  <c r="L261" i="6" s="1"/>
  <c r="P59" i="6"/>
  <c r="P15" i="6"/>
  <c r="K282" i="6" l="1"/>
  <c r="L282" i="6" s="1"/>
  <c r="P13" i="6" l="1"/>
  <c r="P12" i="6" l="1"/>
  <c r="P11" i="6" l="1"/>
  <c r="K283" i="6" l="1"/>
  <c r="L283" i="6" s="1"/>
  <c r="K249" i="6" l="1"/>
  <c r="L249" i="6" s="1"/>
  <c r="K268" i="6" l="1"/>
  <c r="L268" i="6" s="1"/>
  <c r="K274" i="6" l="1"/>
  <c r="L274" i="6" s="1"/>
  <c r="K280" i="6" l="1"/>
  <c r="L280" i="6" s="1"/>
  <c r="P10" i="6"/>
  <c r="P57" i="6" l="1"/>
  <c r="K259" i="6" l="1"/>
  <c r="L259" i="6" s="1"/>
  <c r="K269" i="6" l="1"/>
  <c r="L269" i="6" s="1"/>
  <c r="K275" i="6" l="1"/>
  <c r="L275" i="6" s="1"/>
  <c r="K243" i="6" l="1"/>
  <c r="L243" i="6" s="1"/>
  <c r="K244" i="6" l="1"/>
  <c r="L244" i="6" s="1"/>
  <c r="K270" i="6" l="1"/>
  <c r="L270" i="6" s="1"/>
  <c r="K262" i="6" l="1"/>
  <c r="L262" i="6" s="1"/>
  <c r="K266" i="6" l="1"/>
  <c r="L266" i="6" s="1"/>
  <c r="K271" i="6" l="1"/>
  <c r="L271" i="6" s="1"/>
  <c r="K263" i="6" l="1"/>
  <c r="L263" i="6" s="1"/>
  <c r="K257" i="6"/>
  <c r="L257" i="6" s="1"/>
  <c r="K265" i="6" l="1"/>
  <c r="L265" i="6" s="1"/>
  <c r="K253" i="6" l="1"/>
  <c r="L253" i="6" s="1"/>
  <c r="K254" i="6" l="1"/>
  <c r="L254" i="6" s="1"/>
  <c r="K247" i="6"/>
  <c r="L247" i="6" s="1"/>
  <c r="K264" i="6" l="1"/>
  <c r="L264" i="6" s="1"/>
  <c r="K258" i="6"/>
  <c r="L258" i="6" s="1"/>
  <c r="K260" i="6" l="1"/>
  <c r="L260" i="6" s="1"/>
  <c r="L6" i="2" l="1"/>
  <c r="K6" i="3"/>
  <c r="D7" i="5" l="1"/>
  <c r="M7" i="6"/>
  <c r="K255" i="6" l="1"/>
  <c r="L255" i="6" s="1"/>
  <c r="K252" i="6" l="1"/>
  <c r="L252" i="6" s="1"/>
  <c r="K256" i="6" l="1"/>
  <c r="L256" i="6" s="1"/>
  <c r="K251" i="6"/>
  <c r="L251" i="6" s="1"/>
  <c r="K250" i="6"/>
  <c r="L250" i="6" s="1"/>
  <c r="K248" i="6"/>
  <c r="L248" i="6" s="1"/>
  <c r="H246" i="6"/>
  <c r="K246" i="6" s="1"/>
  <c r="L246" i="6" s="1"/>
  <c r="K245" i="6"/>
  <c r="L245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F208" i="6"/>
  <c r="K208" i="6" s="1"/>
  <c r="L208" i="6" s="1"/>
  <c r="F207" i="6"/>
  <c r="K207" i="6" s="1"/>
  <c r="L207" i="6" s="1"/>
  <c r="K206" i="6"/>
  <c r="L206" i="6" s="1"/>
  <c r="F205" i="6"/>
  <c r="K205" i="6" s="1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7" i="6"/>
  <c r="L187" i="6" s="1"/>
  <c r="K186" i="6"/>
  <c r="L186" i="6" s="1"/>
  <c r="F185" i="6"/>
  <c r="K185" i="6" s="1"/>
  <c r="L185" i="6" s="1"/>
  <c r="K184" i="6"/>
  <c r="L184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59" i="6"/>
  <c r="L159" i="6" s="1"/>
  <c r="K157" i="6"/>
  <c r="L157" i="6" s="1"/>
  <c r="K155" i="6"/>
  <c r="L155" i="6" s="1"/>
  <c r="K153" i="6"/>
  <c r="L153" i="6" s="1"/>
  <c r="K152" i="6"/>
  <c r="L152" i="6" s="1"/>
  <c r="K151" i="6"/>
  <c r="L151" i="6" s="1"/>
  <c r="K149" i="6"/>
  <c r="L149" i="6" s="1"/>
  <c r="K148" i="6"/>
  <c r="L148" i="6" s="1"/>
  <c r="K147" i="6"/>
  <c r="L147" i="6" s="1"/>
  <c r="K146" i="6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L139" i="6" s="1"/>
  <c r="K138" i="6"/>
  <c r="L138" i="6" s="1"/>
  <c r="F137" i="6"/>
  <c r="K137" i="6" s="1"/>
  <c r="L137" i="6" s="1"/>
  <c r="H136" i="6"/>
  <c r="K136" i="6" s="1"/>
  <c r="L136" i="6" s="1"/>
  <c r="K133" i="6"/>
  <c r="L133" i="6" s="1"/>
  <c r="K132" i="6"/>
  <c r="L132" i="6" s="1"/>
  <c r="K131" i="6"/>
  <c r="L131" i="6" s="1"/>
  <c r="K130" i="6"/>
  <c r="L130" i="6" s="1"/>
  <c r="K129" i="6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H102" i="6"/>
  <c r="K102" i="6" s="1"/>
  <c r="L102" i="6" s="1"/>
  <c r="F101" i="6"/>
  <c r="K101" i="6" s="1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6" i="4"/>
</calcChain>
</file>

<file path=xl/sharedStrings.xml><?xml version="1.0" encoding="utf-8"?>
<sst xmlns="http://schemas.openxmlformats.org/spreadsheetml/2006/main" count="3059" uniqueCount="1130">
  <si>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</si>
  <si>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</si>
  <si>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</si>
  <si>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</si>
  <si>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</si>
  <si>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</si>
  <si>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</si>
  <si>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</si>
  <si>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</si>
  <si>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</si>
  <si>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</si>
  <si>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</si>
  <si>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</si>
  <si>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</si>
  <si>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</si>
  <si>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</si>
  <si>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</si>
  <si>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</si>
  <si>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</si>
  <si>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</si>
  <si>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</si>
  <si>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</si>
  <si>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</si>
  <si>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</si>
  <si>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</si>
  <si>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</si>
  <si>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</si>
  <si>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</si>
  <si>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</si>
  <si>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</si>
  <si>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</si>
  <si>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</si>
  <si>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</si>
  <si>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</si>
  <si>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</si>
  <si>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</si>
  <si>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</si>
  <si>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</si>
  <si>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</si>
  <si>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</si>
  <si>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</si>
  <si>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</si>
  <si>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</si>
  <si>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</si>
  <si>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</si>
  <si>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</si>
  <si>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</si>
  <si>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</si>
  <si>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</si>
  <si>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</si>
  <si>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</si>
  <si>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</si>
  <si>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</si>
  <si>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</si>
  <si>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</si>
  <si>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</si>
  <si>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</si>
  <si>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</si>
  <si>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</si>
  <si>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</si>
  <si>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</si>
  <si>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</si>
  <si>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</si>
  <si>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</si>
  <si>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</si>
  <si>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</si>
  <si>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</si>
  <si>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</si>
  <si>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</si>
  <si>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</si>
  <si>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</si>
  <si>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</si>
  <si>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</si>
  <si>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</si>
  <si>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</si>
  <si>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</si>
  <si>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</si>
  <si>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</si>
  <si>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</si>
  <si>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</si>
  <si>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</si>
  <si>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</si>
  <si>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</si>
  <si>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</si>
  <si>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</si>
  <si>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</si>
  <si>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</si>
  <si>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</si>
  <si>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</si>
  <si>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</si>
  <si>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</si>
  <si>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</si>
  <si>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</si>
  <si>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</si>
  <si>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</si>
  <si>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</si>
  <si>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</si>
  <si>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</si>
  <si>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</si>
  <si>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</si>
  <si>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</si>
  <si>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</si>
  <si>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</si>
  <si>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</si>
  <si>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</si>
  <si>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</si>
  <si>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</si>
  <si>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</si>
  <si>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</si>
  <si>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</si>
  <si>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</si>
  <si>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</si>
  <si>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</si>
  <si>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</si>
  <si>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</si>
  <si>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</si>
  <si>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</si>
  <si>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</si>
  <si>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</si>
  <si>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</si>
  <si>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</si>
  <si>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</si>
  <si>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</si>
  <si>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</si>
  <si>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</si>
  <si>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</si>
  <si>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</si>
  <si>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</si>
  <si>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</si>
  <si>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</si>
  <si>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</si>
  <si>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</si>
  <si>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</si>
  <si>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</si>
  <si>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</si>
  <si>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</si>
  <si>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</si>
  <si>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</si>
  <si>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</si>
  <si>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</si>
  <si>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</si>
  <si>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</si>
  <si>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</si>
  <si>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</si>
  <si>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</si>
  <si>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</si>
  <si>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</si>
  <si>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</si>
  <si>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</si>
  <si>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</si>
  <si>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</si>
  <si>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</si>
  <si>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</si>
  <si>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</si>
  <si>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</si>
  <si>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</si>
  <si>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</si>
  <si>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</si>
  <si>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</si>
  <si>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</si>
  <si>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</si>
  <si>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</si>
  <si>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</si>
  <si>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</si>
  <si>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</si>
  <si>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</si>
  <si>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</si>
  <si>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</si>
  <si>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</si>
  <si>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</si>
  <si>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</si>
  <si>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</si>
  <si>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</si>
  <si>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</si>
  <si>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</si>
  <si>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</si>
  <si>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</si>
  <si>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</si>
  <si>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</si>
  <si>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</si>
  <si>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</si>
  <si>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</si>
  <si>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</si>
  <si>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</si>
  <si>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</si>
  <si>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</si>
  <si>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</si>
  <si>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</si>
  <si>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</si>
  <si>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</si>
  <si>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</si>
  <si>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</si>
  <si>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</si>
  <si>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</si>
  <si>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</si>
  <si>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</si>
  <si>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</si>
  <si>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</si>
  <si>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</si>
  <si>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</si>
  <si>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</si>
  <si>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</si>
  <si>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</si>
  <si>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</si>
  <si>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</si>
  <si>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</si>
  <si>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</si>
  <si>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</si>
  <si>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</si>
  <si>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</si>
  <si>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</si>
  <si>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</si>
  <si>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</si>
  <si>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</si>
  <si>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</si>
  <si>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</si>
  <si>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</si>
  <si>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</si>
  <si>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</si>
  <si>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</si>
  <si>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</si>
  <si>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</si>
  <si>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</si>
  <si>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</si>
  <si>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</si>
  <si>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</si>
  <si>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</si>
  <si>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</si>
  <si>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</si>
  <si>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</si>
  <si>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</si>
  <si>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</si>
  <si>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</si>
  <si>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</si>
  <si>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</si>
  <si>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</si>
  <si>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</si>
  <si>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</si>
  <si>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</si>
  <si>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</si>
  <si>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</si>
  <si>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</si>
  <si>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</si>
  <si>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</si>
  <si>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</si>
  <si>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</si>
  <si>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</si>
  <si>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</si>
  <si>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</si>
  <si>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</si>
  <si>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</si>
  <si>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</si>
  <si>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</si>
  <si>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</si>
  <si>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</si>
  <si>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</si>
  <si>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</si>
  <si>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</si>
  <si>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</si>
  <si>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</si>
  <si>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</si>
  <si>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</si>
  <si>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</si>
  <si>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</si>
  <si>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</si>
  <si>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</si>
  <si>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</si>
  <si>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</si>
  <si>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</si>
  <si>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</si>
  <si>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</si>
  <si>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</si>
  <si>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</si>
  <si>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</si>
  <si>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</si>
  <si>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</si>
  <si>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</si>
  <si>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</si>
  <si>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</si>
  <si>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</si>
  <si>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</si>
  <si>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</si>
  <si>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</si>
  <si>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</si>
  <si>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</si>
  <si>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</si>
  <si>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</si>
  <si>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</si>
  <si>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</si>
  <si>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</si>
  <si>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</si>
  <si>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</si>
  <si>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</si>
  <si>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</si>
  <si>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</si>
  <si>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</si>
  <si>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</si>
  <si>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</si>
  <si>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</si>
  <si>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</si>
  <si>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</si>
  <si>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</si>
  <si>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</si>
  <si>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</si>
  <si>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</si>
  <si>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</si>
  <si>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</si>
  <si>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</si>
  <si>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</si>
  <si>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</si>
  <si>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</si>
  <si>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</si>
  <si>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</si>
  <si>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</si>
  <si>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</si>
  <si>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</si>
  <si>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</si>
  <si>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</si>
  <si>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</si>
  <si>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</si>
  <si>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</si>
  <si>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</si>
  <si>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</si>
  <si>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</si>
  <si>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</si>
  <si>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</si>
  <si>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</si>
  <si>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</si>
  <si>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</si>
  <si>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</si>
  <si>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</si>
  <si>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</si>
  <si>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</si>
  <si>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</si>
  <si>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</si>
  <si>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</si>
  <si>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</si>
  <si>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</si>
  <si>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</si>
  <si>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</si>
  <si>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</si>
  <si>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</si>
  <si>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</si>
  <si>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</si>
  <si>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</si>
  <si>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</si>
  <si>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</si>
  <si>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</si>
  <si>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</si>
  <si>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</si>
  <si>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</si>
  <si>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</si>
  <si>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</si>
  <si>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</si>
  <si>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</si>
  <si>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</si>
  <si>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</si>
  <si>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</si>
  <si>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</si>
  <si>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</si>
  <si>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</si>
  <si>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</si>
  <si>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</si>
  <si>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</si>
  <si>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</si>
  <si>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</si>
  <si>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</si>
  <si>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</si>
  <si>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</si>
  <si>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</si>
  <si>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</si>
  <si>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</si>
  <si>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</si>
  <si>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</si>
  <si>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</si>
  <si>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</si>
  <si>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</si>
  <si>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</si>
  <si>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</si>
  <si>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</si>
  <si>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</si>
  <si>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</si>
  <si>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</si>
  <si>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</si>
  <si>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</si>
  <si>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</si>
  <si>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</si>
  <si>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</si>
  <si>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</si>
  <si>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</si>
  <si>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</si>
  <si>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</si>
  <si>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</si>
  <si>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</si>
  <si>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</si>
  <si>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</si>
  <si>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</si>
  <si>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</si>
  <si>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</si>
  <si>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</si>
  <si>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</si>
  <si>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</si>
  <si>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</si>
  <si>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</si>
  <si>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</si>
  <si>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</si>
  <si>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</si>
  <si>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</si>
  <si>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</si>
  <si>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</si>
  <si>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</si>
  <si>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</si>
  <si>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</si>
  <si>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</si>
  <si>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</si>
  <si>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</si>
  <si>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</si>
  <si>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</si>
  <si>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</si>
  <si>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</si>
  <si>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</si>
  <si>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</si>
  <si>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</si>
  <si>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</si>
  <si>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</si>
  <si>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</si>
  <si>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</si>
  <si>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</si>
  <si>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</si>
  <si>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</si>
  <si>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</si>
  <si>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</si>
  <si>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</si>
  <si>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</si>
  <si>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</si>
  <si>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</si>
  <si>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</si>
  <si>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</si>
  <si>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</si>
  <si>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</si>
  <si>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</si>
  <si>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</si>
  <si>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</si>
  <si>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</si>
  <si>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</si>
  <si>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</si>
  <si>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</si>
  <si>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</si>
  <si>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</si>
  <si>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</si>
  <si>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</si>
  <si>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</si>
  <si>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</si>
  <si>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</si>
  <si>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</si>
  <si>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</si>
  <si>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</si>
  <si>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</si>
  <si>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</si>
  <si>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</si>
  <si>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</si>
  <si>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</si>
  <si>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</si>
  <si>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</si>
  <si>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</si>
  <si>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</si>
  <si>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</si>
  <si>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</si>
  <si>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</si>
  <si>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</si>
  <si>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</si>
  <si>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</si>
  <si>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</si>
  <si>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</si>
  <si>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</si>
  <si>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</si>
  <si>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</si>
  <si>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</si>
  <si>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</si>
  <si>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</si>
  <si>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</si>
  <si>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</si>
  <si>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</si>
  <si>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</si>
  <si>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</si>
  <si>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</si>
  <si>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</si>
  <si>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</si>
  <si>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</si>
  <si>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</si>
  <si>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</si>
  <si>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</si>
  <si>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</si>
  <si>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</si>
  <si>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</si>
  <si>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</si>
  <si>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</si>
  <si>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</si>
  <si>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</si>
  <si>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</si>
  <si>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</si>
  <si>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</si>
  <si>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</si>
  <si>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</si>
  <si>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</si>
  <si>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</si>
  <si>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</si>
  <si>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</si>
  <si>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</si>
  <si>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</si>
  <si>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</si>
  <si>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</si>
  <si>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</si>
  <si>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</si>
  <si>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</si>
  <si>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</si>
  <si>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</si>
  <si>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</si>
  <si>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</si>
  <si>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</si>
  <si>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</si>
  <si>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</si>
  <si>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</si>
  <si>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</si>
  <si>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</si>
  <si>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</si>
  <si>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</si>
  <si>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</si>
  <si>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</si>
  <si>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</si>
  <si>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</si>
  <si>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</si>
  <si>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</si>
  <si>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</si>
  <si>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</si>
  <si>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</si>
  <si>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</si>
  <si>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</si>
  <si>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</si>
  <si>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</si>
  <si>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</si>
  <si>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</si>
  <si>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</si>
  <si>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</si>
  <si>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</si>
  <si>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</si>
  <si>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</si>
  <si>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</si>
  <si>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</si>
  <si>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</si>
  <si>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</si>
  <si>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</si>
  <si>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</si>
  <si>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</si>
  <si>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</si>
  <si>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</si>
  <si>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</si>
  <si>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</si>
  <si>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</si>
  <si>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</si>
  <si>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</si>
  <si>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</si>
  <si>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</si>
  <si>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</si>
  <si>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</si>
  <si>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</si>
  <si>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</si>
  <si>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</si>
  <si>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</si>
  <si>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</si>
  <si>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</si>
  <si>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</si>
  <si>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</si>
  <si>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</si>
  <si>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</si>
  <si>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</si>
  <si>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</si>
  <si>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</si>
  <si>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</si>
  <si>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</si>
  <si>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</si>
  <si>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</si>
  <si>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</si>
  <si>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</si>
  <si>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</si>
  <si>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</si>
  <si>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</si>
  <si>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</si>
  <si>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</si>
  <si>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</si>
  <si>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</si>
  <si>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</si>
  <si>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</si>
  <si>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</si>
  <si>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</si>
  <si>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</si>
  <si>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</si>
  <si>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</si>
  <si>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</si>
  <si>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</si>
  <si>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</si>
  <si>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</si>
  <si>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</si>
  <si>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</si>
  <si>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</si>
  <si>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</si>
  <si>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</si>
  <si>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</si>
  <si>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</si>
  <si>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</si>
  <si>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</si>
  <si>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</si>
  <si>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</si>
  <si>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</si>
  <si>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</si>
  <si>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</si>
  <si>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</si>
  <si>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</si>
  <si>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</si>
  <si>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</si>
  <si>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</si>
  <si>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</si>
  <si>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</si>
  <si>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</si>
  <si>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</si>
  <si>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</si>
  <si>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</si>
  <si>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</si>
  <si>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</si>
  <si>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</si>
  <si>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</si>
  <si>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</si>
  <si>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</si>
  <si>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</si>
  <si>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</si>
  <si>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</si>
  <si>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</si>
  <si>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</si>
  <si>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</si>
  <si>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</si>
  <si>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</si>
  <si>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</si>
  <si>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</si>
  <si>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</si>
  <si>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</si>
  <si>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</si>
  <si>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</si>
  <si>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</si>
  <si>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</si>
  <si>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</si>
  <si>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</si>
  <si>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</si>
  <si>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</si>
  <si>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</si>
  <si>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</si>
  <si>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</si>
  <si>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</si>
  <si>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</si>
  <si>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</si>
  <si>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</si>
  <si>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</si>
  <si>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</si>
  <si>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</si>
  <si>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</si>
  <si>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</si>
  <si>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</si>
  <si>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</si>
  <si>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</si>
  <si>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</si>
  <si>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</si>
  <si>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</si>
  <si>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</si>
  <si>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</si>
  <si>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</si>
  <si>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</si>
  <si>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</si>
  <si>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</si>
  <si>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</si>
  <si>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</si>
  <si>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</si>
  <si>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</si>
  <si>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</si>
  <si>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</si>
  <si>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</si>
  <si>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</si>
  <si>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</si>
  <si>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</si>
  <si>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</si>
  <si>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</si>
  <si>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</si>
  <si>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</si>
  <si>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</si>
  <si>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</si>
  <si>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</si>
  <si>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</si>
  <si>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</si>
  <si>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</si>
  <si>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</si>
  <si>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</si>
  <si>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</si>
  <si>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</si>
  <si>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</si>
  <si>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</si>
  <si>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</si>
  <si>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</si>
  <si>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</si>
  <si>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</si>
  <si>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</si>
  <si>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</si>
  <si>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</si>
  <si>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</si>
  <si>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</si>
  <si>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</si>
  <si>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</si>
  <si>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</si>
  <si>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</si>
  <si>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</si>
  <si>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</si>
  <si>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</si>
  <si>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</si>
  <si>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</si>
  <si>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</si>
  <si>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</si>
  <si>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</si>
  <si>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</si>
  <si>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</si>
  <si>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</si>
  <si>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</si>
  <si>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</si>
  <si>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</si>
  <si>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</si>
  <si>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</si>
  <si>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</si>
  <si>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</si>
  <si>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</si>
  <si>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</si>
  <si>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</si>
  <si>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</si>
  <si>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</si>
  <si>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</si>
  <si>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</si>
  <si>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</si>
  <si>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</si>
  <si>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</si>
  <si>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</si>
  <si>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</si>
  <si>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</si>
  <si>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</si>
  <si>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</si>
  <si>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</si>
  <si>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</si>
  <si>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</si>
  <si>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</si>
  <si>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</si>
  <si>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</si>
  <si>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</si>
  <si>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</si>
  <si>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</si>
  <si>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</si>
  <si>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</si>
  <si>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</si>
  <si>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</si>
  <si>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</si>
  <si>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</si>
  <si>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</si>
  <si>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</si>
  <si>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</si>
  <si>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</si>
  <si>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</si>
  <si>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</si>
  <si>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</si>
  <si>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</si>
  <si>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</si>
  <si>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</si>
  <si>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</si>
  <si>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</si>
  <si>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</si>
  <si>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</si>
  <si>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</si>
  <si>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</si>
  <si>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</si>
  <si>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</si>
  <si>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</si>
  <si>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</si>
  <si>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</si>
  <si>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</si>
  <si>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</si>
  <si>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</si>
  <si>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</si>
  <si>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</si>
  <si>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</si>
  <si>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</si>
  <si>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</si>
  <si>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</si>
  <si>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</si>
  <si>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</si>
  <si>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</si>
  <si>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</si>
  <si>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</si>
  <si>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</si>
  <si>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</si>
  <si>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</si>
  <si>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</si>
  <si>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</si>
  <si>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</si>
  <si>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</si>
  <si>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</si>
  <si>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</si>
  <si>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</si>
  <si>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</si>
  <si>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</si>
  <si>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</si>
  <si>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</si>
  <si>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</si>
  <si>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</si>
  <si>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</si>
  <si>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</si>
  <si>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</si>
  <si>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</si>
  <si>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</si>
  <si>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</si>
  <si>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</si>
  <si>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</si>
  <si>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</si>
  <si>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</si>
  <si>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</si>
  <si>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</si>
  <si>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</si>
  <si>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</si>
  <si>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</si>
  <si>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</si>
  <si>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</si>
  <si>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</si>
  <si>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</si>
  <si>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</si>
  <si>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</si>
  <si>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</si>
  <si>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</si>
  <si>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</si>
  <si>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</si>
  <si>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</si>
  <si>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</si>
  <si>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MULTIPLIER SHARE &amp; STOCK ADVISORS PRIVATE LIMITED</t>
  </si>
  <si>
    <t>2150-2350</t>
  </si>
  <si>
    <t>Chemicals</t>
  </si>
  <si>
    <t>730-740</t>
  </si>
  <si>
    <t>NILKAMAL</t>
  </si>
  <si>
    <t>Profiit of Rs.15/-</t>
  </si>
  <si>
    <t>1320-1330</t>
  </si>
  <si>
    <t>LTF</t>
  </si>
  <si>
    <t>NSE</t>
  </si>
  <si>
    <t>Retail Research Technical Calls &amp; Fundamental Performance Report for the month of May-2024</t>
  </si>
  <si>
    <t>432-442</t>
  </si>
  <si>
    <t>468-495</t>
  </si>
  <si>
    <t>480-490</t>
  </si>
  <si>
    <t>Accu &lt;&gt;</t>
  </si>
  <si>
    <t>3752-3852</t>
  </si>
  <si>
    <t>4072-4172</t>
  </si>
  <si>
    <t>1805-1955</t>
  </si>
  <si>
    <t>1292-1342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</si>
  <si>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</si>
  <si>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</si>
  <si>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</si>
  <si>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</si>
  <si>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</si>
  <si>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</si>
  <si>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</si>
  <si>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</si>
  <si>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</si>
  <si>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2307.5-2237.5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</si>
  <si>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</si>
  <si>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</si>
  <si>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</si>
  <si>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</si>
  <si>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</si>
  <si>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</si>
  <si>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</si>
  <si>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</si>
  <si>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</si>
  <si>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</si>
  <si>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</si>
  <si>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</si>
  <si>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</si>
  <si>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</si>
  <si>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</si>
  <si>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</si>
  <si>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</si>
  <si>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</si>
  <si>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</si>
  <si>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</si>
  <si>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</si>
  <si>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</si>
  <si>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</si>
  <si>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</si>
  <si>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</si>
  <si>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</si>
  <si>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</si>
  <si>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</si>
  <si>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</si>
  <si>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</si>
  <si>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</si>
  <si>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KAUSHAL HITESHBHAI PARIKH</t>
  </si>
  <si>
    <t>GRAVITON RESEARCH CAPITAL LLP</t>
  </si>
  <si>
    <t>680-720</t>
  </si>
  <si>
    <t>2535-2605</t>
  </si>
  <si>
    <t>2750-2850</t>
  </si>
  <si>
    <t>322-352</t>
  </si>
  <si>
    <t>450-500</t>
  </si>
  <si>
    <t>HRTI PRIVATE LIMITED</t>
  </si>
  <si>
    <t>MARUTI JUNE FUT</t>
  </si>
  <si>
    <t>SAHASTRAA ADVISORS PRIVATE LIMITED</t>
  </si>
  <si>
    <t>TOPGAIN FINANCE PRIVATE LIMITED</t>
  </si>
  <si>
    <t>INDRAIND</t>
  </si>
  <si>
    <t>VIBRANT SECURITIES PVT. LTD</t>
  </si>
  <si>
    <t>SYBLY</t>
  </si>
  <si>
    <t>VISAGAR FINANCIAL SERVICES LIMITED</t>
  </si>
  <si>
    <t>GRID TRADING PRIVATE LIMITED</t>
  </si>
  <si>
    <t>47.64-51.64</t>
  </si>
  <si>
    <t>FTL</t>
  </si>
  <si>
    <t>SAWABUSI</t>
  </si>
  <si>
    <t>NIMIT JAYENDRA SHAH</t>
  </si>
  <si>
    <t>NIKHIL RAJESH SINGH</t>
  </si>
  <si>
    <t>ASHOKAMET</t>
  </si>
  <si>
    <t>Ashoka Metcast Limited</t>
  </si>
  <si>
    <t>SOLARA-RE</t>
  </si>
  <si>
    <t>Solara Active Pha Sci Ltd</t>
  </si>
  <si>
    <t>SPIRACCA VENTURES LLP</t>
  </si>
  <si>
    <t>1005-1040</t>
  </si>
  <si>
    <t>1115-1200</t>
  </si>
  <si>
    <t>3000-3150</t>
  </si>
  <si>
    <t>215-230</t>
  </si>
  <si>
    <t>SHUBHAM ASHOKBHAI PATEL</t>
  </si>
  <si>
    <t>F-365 AGRO PRIVATE LIMITED</t>
  </si>
  <si>
    <t>VMS</t>
  </si>
  <si>
    <t>EXCEL</t>
  </si>
  <si>
    <t>Excel Realty N Infra Ltd</t>
  </si>
  <si>
    <t>SAKUMA</t>
  </si>
  <si>
    <t>Sakuma Exports Limited</t>
  </si>
  <si>
    <t>SHUBHLAXMI</t>
  </si>
  <si>
    <t>Shubhlaxmi Jewel Art Ltd</t>
  </si>
  <si>
    <t>SOHAM NARENDRASINH CHAUHAN</t>
  </si>
  <si>
    <t>NIFTY 22500 PE 06 JUNE</t>
  </si>
  <si>
    <t>330-340</t>
  </si>
  <si>
    <t>175-185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</si>
  <si>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</si>
  <si>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</si>
  <si>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</si>
  <si>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</si>
  <si>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</si>
  <si>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320-330</t>
  </si>
  <si>
    <t>355-365</t>
  </si>
  <si>
    <t>200-205</t>
  </si>
  <si>
    <t>230-235</t>
  </si>
  <si>
    <t>TATACONSUM 1080 CE JUNE</t>
  </si>
  <si>
    <t>TATACONSUM 1120 CE JUNE</t>
  </si>
  <si>
    <t>MIDCPNIFTY 11300 PE 03 JUNE</t>
  </si>
  <si>
    <t>MIDCPNIFTY 11150 PE 03 JUNE</t>
  </si>
  <si>
    <t>145-150</t>
  </si>
  <si>
    <t>100-105</t>
  </si>
  <si>
    <t>SETU SECURITIES PVT. LTD.</t>
  </si>
  <si>
    <t>VARYAA</t>
  </si>
  <si>
    <t>JAIN SANJAY POPATLAL</t>
  </si>
  <si>
    <t>YMD FINANCIAL CONSULTANCY PRIVATE LIMITED</t>
  </si>
  <si>
    <t>MANSI SHARE AND STOCK ADVISORS PVT LTD</t>
  </si>
  <si>
    <t>Profit of Rs.17.5/-</t>
  </si>
  <si>
    <t>Profit of Rs.95/-</t>
  </si>
  <si>
    <t>Profit of Rs.34.5/-</t>
  </si>
  <si>
    <t>551-571</t>
  </si>
  <si>
    <t>615-645</t>
  </si>
  <si>
    <t>12525-12575</t>
  </si>
  <si>
    <t>12800-13000</t>
  </si>
  <si>
    <t>GRASIM JUNE FUT</t>
  </si>
  <si>
    <t>2380-2383</t>
  </si>
  <si>
    <t>2410-2435</t>
  </si>
  <si>
    <t>LT JUNE FUT</t>
  </si>
  <si>
    <t>3876-3883</t>
  </si>
  <si>
    <t>3950-4020</t>
  </si>
  <si>
    <t>RELIANCE 3020 CE JUNE</t>
  </si>
  <si>
    <t>RELIANCE 3100 CE JUNE</t>
  </si>
  <si>
    <t>94-98</t>
  </si>
  <si>
    <t>62-66</t>
  </si>
  <si>
    <t>NIFTY 24200 CE 27 JUNE</t>
  </si>
  <si>
    <t>160-170</t>
  </si>
  <si>
    <t>40-1</t>
  </si>
  <si>
    <t>CHANDRIMA</t>
  </si>
  <si>
    <t>KANTA DEVI SAMDARIA</t>
  </si>
  <si>
    <t>ANILKUMAR</t>
  </si>
  <si>
    <t>SHIJI THOMAS VARGHESE</t>
  </si>
  <si>
    <t>CONART</t>
  </si>
  <si>
    <t>ATULKUMARSINGH</t>
  </si>
  <si>
    <t>EARTH</t>
  </si>
  <si>
    <t>ANSARI NAMRA FIRDAUS AAMIR ANJUM</t>
  </si>
  <si>
    <t>EMPOWER</t>
  </si>
  <si>
    <t>KABEELON SALES CORP</t>
  </si>
  <si>
    <t>GETALONG</t>
  </si>
  <si>
    <t>OSIYAA WEALTH PVT LTD</t>
  </si>
  <si>
    <t>WESTPAC INVESTMENTS PVT LTD</t>
  </si>
  <si>
    <t>GLHRL</t>
  </si>
  <si>
    <t>RAJESH AGRAWAL</t>
  </si>
  <si>
    <t>GOLKONDA</t>
  </si>
  <si>
    <t>TINA JAIN</t>
  </si>
  <si>
    <t>DEEPAK MAHAVEERCHAND JAIN (HUF)</t>
  </si>
  <si>
    <t>GSLSEC</t>
  </si>
  <si>
    <t>DORNI VINIMOY PRIVATE LIMITED</t>
  </si>
  <si>
    <t>MANISH GARG AND SONS (HUF)</t>
  </si>
  <si>
    <t>GUJTLRM</t>
  </si>
  <si>
    <t>VIJAY VINODCHANDRA SHAH</t>
  </si>
  <si>
    <t>NOBLE POLYMERS LIMITED NOBLE</t>
  </si>
  <si>
    <t>KUNDAN HARMESH SHAREDALAL</t>
  </si>
  <si>
    <t>HARMESH ARVINDBHAI SHAREDALAL</t>
  </si>
  <si>
    <t>MANISHABEN AMITBHAI PATEL</t>
  </si>
  <si>
    <t>HBEL</t>
  </si>
  <si>
    <t>ROCHITANAGPAL</t>
  </si>
  <si>
    <t>IFL</t>
  </si>
  <si>
    <t>NISHANT SUBHASHCHANDRA GANDHI</t>
  </si>
  <si>
    <t>ZAMEERASKARI</t>
  </si>
  <si>
    <t>JAINAM UDAY SHAH</t>
  </si>
  <si>
    <t>INDRENEW</t>
  </si>
  <si>
    <t>PROFIN COMMODITIES PRIVATE LIMITED</t>
  </si>
  <si>
    <t>JAGANLAM</t>
  </si>
  <si>
    <t>DEEPINDER SINGH POONIAN</t>
  </si>
  <si>
    <t>KOCL</t>
  </si>
  <si>
    <t>SNEHA SANJEEV LUNKAD</t>
  </si>
  <si>
    <t>KUSHIND</t>
  </si>
  <si>
    <t>DARSHIL HIMANSHUKUMAR KOTHARI</t>
  </si>
  <si>
    <t>MOLDTECH</t>
  </si>
  <si>
    <t>SESHUKUMARI ADIVISHNU</t>
  </si>
  <si>
    <t>NDASEC</t>
  </si>
  <si>
    <t>HILUM COMMODITIES PRIVATE LIMITED</t>
  </si>
  <si>
    <t>PIGL</t>
  </si>
  <si>
    <t>SMK IMPEX SERVICES PRIVATE LIMITED</t>
  </si>
  <si>
    <t>PIOTEX</t>
  </si>
  <si>
    <t>SPREAD X SECURITIES PRIVATE LIMITED</t>
  </si>
  <si>
    <t>RGF</t>
  </si>
  <si>
    <t>GOURAVKUMAR</t>
  </si>
  <si>
    <t>RISAINTL</t>
  </si>
  <si>
    <t>SHRADHA MANISH MEHTA</t>
  </si>
  <si>
    <t>MAHADEV MANUBHAI MAKVANA</t>
  </si>
  <si>
    <t>CHANDAN CHAURASIYA</t>
  </si>
  <si>
    <t>SRDAPRT</t>
  </si>
  <si>
    <t>ISHVARLAL BABULAL SHAH</t>
  </si>
  <si>
    <t>BABU LAL DATA</t>
  </si>
  <si>
    <t>NIDHIE A DATA</t>
  </si>
  <si>
    <t>RITIKA DATA</t>
  </si>
  <si>
    <t>AJAY DATA</t>
  </si>
  <si>
    <t>SUMEETINDS</t>
  </si>
  <si>
    <t>CAPRI FINSERV ADVISORS LLP</t>
  </si>
  <si>
    <t>SWADHATURE</t>
  </si>
  <si>
    <t>KEYUR SURESHBHAI SHAH</t>
  </si>
  <si>
    <t>NIRALI VIJAYBHAI SHAH</t>
  </si>
  <si>
    <t>HARDIK VINODBHAI GAJJAR</t>
  </si>
  <si>
    <t>MONA HARDIK GAJJAR</t>
  </si>
  <si>
    <t>PRATIK VIJAYKUMAR PARIKH</t>
  </si>
  <si>
    <t>PRANAV CHANDRESH PATEL HUF</t>
  </si>
  <si>
    <t>TAPASYA KAMALKUMAR SHETH</t>
  </si>
  <si>
    <t>MINABEN HASMUKHLAL SHAH</t>
  </si>
  <si>
    <t>KINJALBEN SNEHALKUMAR SHAH</t>
  </si>
  <si>
    <t>SHAH FALGUNI JIGNESHKUMAR</t>
  </si>
  <si>
    <t>RUCHIRA GOYAL</t>
  </si>
  <si>
    <t>SIDDHI YASH SHAH</t>
  </si>
  <si>
    <t>MANJULA VINOD KOTHARI</t>
  </si>
  <si>
    <t>SWADPOL</t>
  </si>
  <si>
    <t>SUMAN MITTAL</t>
  </si>
  <si>
    <t>TINNARUBR</t>
  </si>
  <si>
    <t>PGA SECURITIES PVT LIMITED</t>
  </si>
  <si>
    <t>BHUPINDER SEKHRI &amp; SONS HUF</t>
  </si>
  <si>
    <t>UNISON</t>
  </si>
  <si>
    <t>SUMANCHEPURI</t>
  </si>
  <si>
    <t>SATYA PRAKASH MITTAL HUF</t>
  </si>
  <si>
    <t>AMRAPALI CAPITAL AND FINANCE SERVICES LIMITED</t>
  </si>
  <si>
    <t>DHARMESSH SHAH</t>
  </si>
  <si>
    <t>AMAY SPINCOT PRIVATE LIMITED</t>
  </si>
  <si>
    <t>AGARWALFT</t>
  </si>
  <si>
    <t>Agarwal Float Glass I Ltd</t>
  </si>
  <si>
    <t>SUDHIR SHARMA</t>
  </si>
  <si>
    <t>BAHETI</t>
  </si>
  <si>
    <t>Baheti Recycling Ind Ltd</t>
  </si>
  <si>
    <t>SHANKERLAL BANSILAL SHAH</t>
  </si>
  <si>
    <t>BAJAJELEC</t>
  </si>
  <si>
    <t>Bajaj Electricals Limited</t>
  </si>
  <si>
    <t>HDFC MUTUAL FUND</t>
  </si>
  <si>
    <t>Fiem Industries Limited</t>
  </si>
  <si>
    <t>SETU SECURITIES PVT LTD</t>
  </si>
  <si>
    <t>GIPCL</t>
  </si>
  <si>
    <t>Gujarat Ind Power Ltd</t>
  </si>
  <si>
    <t>GODHA</t>
  </si>
  <si>
    <t>Godha Cabcon Insulat Ltd</t>
  </si>
  <si>
    <t>JTLIND</t>
  </si>
  <si>
    <t>JTL INDUSTRIES LIMITED</t>
  </si>
  <si>
    <t>SAROJ GUPTA</t>
  </si>
  <si>
    <t>KBCGLOBAL</t>
  </si>
  <si>
    <t>KBC Global Limited</t>
  </si>
  <si>
    <t>EPITOME TRADING AND INVESTMENTS</t>
  </si>
  <si>
    <t>ORIENTALTL</t>
  </si>
  <si>
    <t>Oriental Trimex Limited</t>
  </si>
  <si>
    <t>MITTAL PUNEET</t>
  </si>
  <si>
    <t>PERFECT</t>
  </si>
  <si>
    <t>Perfect Infraengineer Ltd</t>
  </si>
  <si>
    <t>ANCHAL BANSAL</t>
  </si>
  <si>
    <t>Sumeet Ind Limited</t>
  </si>
  <si>
    <t>TRU</t>
  </si>
  <si>
    <t>TruCap Finance Limited</t>
  </si>
  <si>
    <t>YUVRAJ HIRALAL MALHOTRA</t>
  </si>
  <si>
    <t>VERITAAS</t>
  </si>
  <si>
    <t>Veritaas Advertising Ltd</t>
  </si>
  <si>
    <t>VIJIT TRADING</t>
  </si>
  <si>
    <t>VIKASECO</t>
  </si>
  <si>
    <t>Vikas EcoTech Limited</t>
  </si>
  <si>
    <t>VISHWAS FINCAP SERVICES PRIVATE LIMITED</t>
  </si>
  <si>
    <t>VILAS</t>
  </si>
  <si>
    <t>Vilas Transcore Limited</t>
  </si>
  <si>
    <t>VENKATA NAGARAJU PADALA</t>
  </si>
  <si>
    <t>WOMANCART</t>
  </si>
  <si>
    <t>Womancart Limited</t>
  </si>
  <si>
    <t>ABHISHEK AGARWAL</t>
  </si>
  <si>
    <t>SHAH MITA HARSHUL</t>
  </si>
  <si>
    <t>NORGES BANK ON ACCOUNT OF THE GOVERNMENT PENSION FUND GLOBAL</t>
  </si>
  <si>
    <t>RAHUL JAIN</t>
  </si>
  <si>
    <t>AANCHAL JAIN</t>
  </si>
  <si>
    <t>MGEL-RE</t>
  </si>
  <si>
    <t>Mangalam Global Ent Ltd</t>
  </si>
  <si>
    <t>RADHIKA HARIVADANBHAI SONI</t>
  </si>
  <si>
    <t>SAMEER BALKISHAN MAHESHWARI</t>
  </si>
  <si>
    <t>OSIAHYPER</t>
  </si>
  <si>
    <t>Osia Hyper Retail Ltd</t>
  </si>
  <si>
    <t>RIYA  AGGARWAL</t>
  </si>
  <si>
    <t>PRADEEPTA KUMAR SETHY</t>
  </si>
  <si>
    <t>MANSUKH SECURITIES &amp; FINANCE LTD</t>
  </si>
  <si>
    <t>YUGA STOCKS AND COMMODITIES PRIVATE LIMITED  .</t>
  </si>
  <si>
    <t>SANJAY VYAS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</si>
</sst>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3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8" xfId="0" applyFont="1" applyFill="1" applyBorder="1" applyAlignment="1">
      <alignment horizontal="center" vertical="center"/>
    </xf>
    <xf numFmtId="16" fontId="36" fillId="40" borderId="28" xfId="0" applyNumberFormat="1" applyFont="1" applyFill="1" applyBorder="1" applyAlignment="1">
      <alignment horizontal="center" vertical="center"/>
    </xf>
    <xf numFmtId="0" fontId="36" fillId="40" borderId="28" xfId="0" applyFont="1" applyFill="1" applyBorder="1"/>
    <xf numFmtId="0" fontId="37" fillId="40" borderId="28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8" xfId="0" applyNumberFormat="1" applyFont="1" applyFill="1" applyBorder="1" applyAlignment="1">
      <alignment horizontal="center" vertical="center"/>
    </xf>
    <xf numFmtId="2" fontId="36" fillId="40" borderId="28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166" fontId="36" fillId="0" borderId="39" xfId="0" applyNumberFormat="1" applyFont="1" applyBorder="1" applyAlignment="1">
      <alignment horizontal="center" vertical="center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6" fillId="0" borderId="38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0" borderId="28" xfId="0" applyFont="1" applyFill="1" applyBorder="1"/>
    <xf numFmtId="0" fontId="3" fillId="2" borderId="28" xfId="0" applyFont="1" applyFill="1" applyBorder="1"/>
    <xf numFmtId="0" fontId="3" fillId="0" borderId="40" xfId="0" applyFont="1" applyFill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45447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45447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12" t="s">
        <v>16</v>
      </c>
      <c r="B9" s="314" t="s">
        <v>17</v>
      </c>
      <c r="C9" s="314" t="s">
        <v>18</v>
      </c>
      <c r="D9" s="314" t="s">
        <v>19</v>
      </c>
      <c r="E9" s="26" t="s">
        <v>20</v>
      </c>
      <c r="F9" s="26" t="s">
        <v>21</v>
      </c>
      <c r="G9" s="309" t="s">
        <v>22</v>
      </c>
      <c r="H9" s="310"/>
      <c r="I9" s="311"/>
      <c r="J9" s="309" t="s">
        <v>23</v>
      </c>
      <c r="K9" s="310"/>
      <c r="L9" s="311"/>
      <c r="M9" s="26"/>
      <c r="N9" s="27"/>
      <c r="O9" s="27"/>
      <c r="P9" s="27"/>
    </row>
    <row r="10" spans="1:16" ht="40.200000000000003">
      <c r="A10" s="313"/>
      <c r="B10" s="315"/>
      <c r="C10" s="315"/>
      <c r="D10" s="315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803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23407.9</v>
      </c>
      <c r="F11" s="204">
        <v>23471.066666666666</v>
      </c>
      <c r="G11" s="203">
        <v>23098.133333333331</v>
      </c>
      <c r="H11" s="203">
        <v>22788.366666666665</v>
      </c>
      <c r="I11" s="203">
        <v>22415.433333333331</v>
      </c>
      <c r="J11" s="203">
        <v>23780.833333333332</v>
      </c>
      <c r="K11" s="203">
        <v>24153.766666666666</v>
      </c>
      <c r="L11" s="203">
        <v>24463.533333333333</v>
      </c>
      <c r="M11" s="202">
        <v>23844</v>
      </c>
      <c r="N11" s="202">
        <v>23161.3</v>
      </c>
      <c r="O11" s="202">
        <v>15187400</v>
      </c>
      <c r="P11" s="205">
        <v>-2.8865659664329003E-2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51283.05</v>
      </c>
      <c r="F12" s="204">
        <v>51040.35</v>
      </c>
      <c r="G12" s="203">
        <v>50594.7</v>
      </c>
      <c r="H12" s="203">
        <v>49906.35</v>
      </c>
      <c r="I12" s="203">
        <v>49460.7</v>
      </c>
      <c r="J12" s="203">
        <v>51728.7</v>
      </c>
      <c r="K12" s="203">
        <v>52174.350000000006</v>
      </c>
      <c r="L12" s="203">
        <v>52862.7</v>
      </c>
      <c r="M12" s="202">
        <v>51486</v>
      </c>
      <c r="N12" s="202">
        <v>50352</v>
      </c>
      <c r="O12" s="202">
        <v>2462670</v>
      </c>
      <c r="P12" s="205">
        <v>2.0322171675740176E-2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22780.85</v>
      </c>
      <c r="F13" s="217">
        <v>22621.95</v>
      </c>
      <c r="G13" s="219">
        <v>22380.050000000003</v>
      </c>
      <c r="H13" s="219">
        <v>21979.250000000004</v>
      </c>
      <c r="I13" s="219">
        <v>21737.350000000006</v>
      </c>
      <c r="J13" s="219">
        <v>23022.75</v>
      </c>
      <c r="K13" s="219">
        <v>23264.65</v>
      </c>
      <c r="L13" s="219">
        <v>23665.449999999997</v>
      </c>
      <c r="M13" s="220">
        <v>22863.85</v>
      </c>
      <c r="N13" s="220">
        <v>22221.15</v>
      </c>
      <c r="O13" s="220">
        <v>79290</v>
      </c>
      <c r="P13" s="221">
        <v>0.39668839175620929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11795.15</v>
      </c>
      <c r="F14" s="217">
        <v>11763.300000000001</v>
      </c>
      <c r="G14" s="219">
        <v>11681.600000000002</v>
      </c>
      <c r="H14" s="219">
        <v>11568.050000000001</v>
      </c>
      <c r="I14" s="219">
        <v>11486.350000000002</v>
      </c>
      <c r="J14" s="219">
        <v>11876.850000000002</v>
      </c>
      <c r="K14" s="219">
        <v>11958.550000000003</v>
      </c>
      <c r="L14" s="219">
        <v>12072.100000000002</v>
      </c>
      <c r="M14" s="220">
        <v>11845</v>
      </c>
      <c r="N14" s="220">
        <v>11649.75</v>
      </c>
      <c r="O14" s="220">
        <v>1286125</v>
      </c>
      <c r="P14" s="221">
        <v>-0.25329482117974916</v>
      </c>
    </row>
    <row r="15" spans="1:16" ht="12.75" customHeight="1">
      <c r="A15" s="213">
        <v>5</v>
      </c>
      <c r="B15" s="292" t="s">
        <v>34</v>
      </c>
      <c r="C15" s="217" t="s">
        <v>870</v>
      </c>
      <c r="D15" s="218">
        <v>45471</v>
      </c>
      <c r="E15" s="217">
        <v>70952.75</v>
      </c>
      <c r="F15" s="217">
        <v>70516.983333333337</v>
      </c>
      <c r="G15" s="219">
        <v>69933.966666666674</v>
      </c>
      <c r="H15" s="219">
        <v>68915.183333333334</v>
      </c>
      <c r="I15" s="219">
        <v>68332.166666666672</v>
      </c>
      <c r="J15" s="219">
        <v>71535.766666666677</v>
      </c>
      <c r="K15" s="219">
        <v>72118.78333333334</v>
      </c>
      <c r="L15" s="219">
        <v>73137.56666666668</v>
      </c>
      <c r="M15" s="220">
        <v>71100</v>
      </c>
      <c r="N15" s="220">
        <v>69498.2</v>
      </c>
      <c r="O15" s="220">
        <v>6450</v>
      </c>
      <c r="P15" s="221">
        <v>0.31097560975609756</v>
      </c>
    </row>
    <row r="16" spans="1:16" ht="12.75" customHeight="1">
      <c r="A16" s="213">
        <v>6</v>
      </c>
      <c r="B16" s="225" t="s">
        <v>844</v>
      </c>
      <c r="C16" s="222" t="s">
        <v>39</v>
      </c>
      <c r="D16" s="218">
        <v>45470</v>
      </c>
      <c r="E16" s="217">
        <v>628.75</v>
      </c>
      <c r="F16" s="217">
        <v>626.69999999999993</v>
      </c>
      <c r="G16" s="219">
        <v>620.59999999999991</v>
      </c>
      <c r="H16" s="219">
        <v>612.44999999999993</v>
      </c>
      <c r="I16" s="219">
        <v>606.34999999999991</v>
      </c>
      <c r="J16" s="219">
        <v>634.84999999999991</v>
      </c>
      <c r="K16" s="219">
        <v>640.95000000000005</v>
      </c>
      <c r="L16" s="219">
        <v>649.09999999999991</v>
      </c>
      <c r="M16" s="220">
        <v>632.79999999999995</v>
      </c>
      <c r="N16" s="220">
        <v>618.54999999999995</v>
      </c>
      <c r="O16" s="220">
        <v>10910000</v>
      </c>
      <c r="P16" s="221">
        <v>-3.134156086300275E-2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8767.65</v>
      </c>
      <c r="F17" s="217">
        <v>8678.2666666666682</v>
      </c>
      <c r="G17" s="219">
        <v>8541.5333333333365</v>
      </c>
      <c r="H17" s="219">
        <v>8315.4166666666679</v>
      </c>
      <c r="I17" s="219">
        <v>8178.6833333333361</v>
      </c>
      <c r="J17" s="219">
        <v>8904.3833333333369</v>
      </c>
      <c r="K17" s="219">
        <v>9041.1166666666704</v>
      </c>
      <c r="L17" s="219">
        <v>9267.2333333333372</v>
      </c>
      <c r="M17" s="220">
        <v>8815</v>
      </c>
      <c r="N17" s="220">
        <v>8452.15</v>
      </c>
      <c r="O17" s="220">
        <v>1093875</v>
      </c>
      <c r="P17" s="221">
        <v>-4.0144784468575188E-2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26138.7</v>
      </c>
      <c r="F18" s="217">
        <v>26177.566666666666</v>
      </c>
      <c r="G18" s="219">
        <v>25861.133333333331</v>
      </c>
      <c r="H18" s="219">
        <v>25583.566666666666</v>
      </c>
      <c r="I18" s="219">
        <v>25267.133333333331</v>
      </c>
      <c r="J18" s="219">
        <v>26455.133333333331</v>
      </c>
      <c r="K18" s="219">
        <v>26771.566666666666</v>
      </c>
      <c r="L18" s="219">
        <v>27049.133333333331</v>
      </c>
      <c r="M18" s="220">
        <v>26494</v>
      </c>
      <c r="N18" s="220">
        <v>25900</v>
      </c>
      <c r="O18" s="220">
        <v>148460</v>
      </c>
      <c r="P18" s="221">
        <v>2.2170201046543651E-2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231.3</v>
      </c>
      <c r="F19" s="217">
        <v>231.41666666666666</v>
      </c>
      <c r="G19" s="219">
        <v>229.0333333333333</v>
      </c>
      <c r="H19" s="219">
        <v>226.76666666666665</v>
      </c>
      <c r="I19" s="219">
        <v>224.3833333333333</v>
      </c>
      <c r="J19" s="219">
        <v>233.68333333333331</v>
      </c>
      <c r="K19" s="219">
        <v>236.06666666666669</v>
      </c>
      <c r="L19" s="219">
        <v>238.33333333333331</v>
      </c>
      <c r="M19" s="220">
        <v>233.8</v>
      </c>
      <c r="N19" s="220">
        <v>229.15</v>
      </c>
      <c r="O19" s="220">
        <v>56845800</v>
      </c>
      <c r="P19" s="221">
        <v>-6.1346411056620601E-2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294.60000000000002</v>
      </c>
      <c r="F20" s="217">
        <v>295.43333333333334</v>
      </c>
      <c r="G20" s="219">
        <v>289.51666666666665</v>
      </c>
      <c r="H20" s="219">
        <v>284.43333333333334</v>
      </c>
      <c r="I20" s="219">
        <v>278.51666666666665</v>
      </c>
      <c r="J20" s="219">
        <v>300.51666666666665</v>
      </c>
      <c r="K20" s="219">
        <v>306.43333333333328</v>
      </c>
      <c r="L20" s="219">
        <v>311.51666666666665</v>
      </c>
      <c r="M20" s="220">
        <v>301.35000000000002</v>
      </c>
      <c r="N20" s="220">
        <v>290.35000000000002</v>
      </c>
      <c r="O20" s="220">
        <v>28724800</v>
      </c>
      <c r="P20" s="221">
        <v>3.7663191509345356E-2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2697.85</v>
      </c>
      <c r="F21" s="217">
        <v>2676.4833333333331</v>
      </c>
      <c r="G21" s="219">
        <v>2634.5666666666662</v>
      </c>
      <c r="H21" s="219">
        <v>2571.2833333333328</v>
      </c>
      <c r="I21" s="219">
        <v>2529.3666666666659</v>
      </c>
      <c r="J21" s="219">
        <v>2739.7666666666664</v>
      </c>
      <c r="K21" s="219">
        <v>2781.6833333333334</v>
      </c>
      <c r="L21" s="219">
        <v>2844.9666666666667</v>
      </c>
      <c r="M21" s="220">
        <v>2718.4</v>
      </c>
      <c r="N21" s="220">
        <v>2613.1999999999998</v>
      </c>
      <c r="O21" s="220">
        <v>4872600</v>
      </c>
      <c r="P21" s="221">
        <v>5.7215387619605547E-2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3673.05</v>
      </c>
      <c r="F22" s="217">
        <v>3678.9</v>
      </c>
      <c r="G22" s="219">
        <v>3594.15</v>
      </c>
      <c r="H22" s="219">
        <v>3515.25</v>
      </c>
      <c r="I22" s="219">
        <v>3430.5</v>
      </c>
      <c r="J22" s="219">
        <v>3757.8</v>
      </c>
      <c r="K22" s="219">
        <v>3842.55</v>
      </c>
      <c r="L22" s="219">
        <v>3921.4500000000003</v>
      </c>
      <c r="M22" s="220">
        <v>3763.65</v>
      </c>
      <c r="N22" s="220">
        <v>3600</v>
      </c>
      <c r="O22" s="220">
        <v>13816200</v>
      </c>
      <c r="P22" s="221">
        <v>-4.6599730876720834E-2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1585.9</v>
      </c>
      <c r="F23" s="217">
        <v>1574.9333333333334</v>
      </c>
      <c r="G23" s="219">
        <v>1540.8666666666668</v>
      </c>
      <c r="H23" s="219">
        <v>1495.8333333333335</v>
      </c>
      <c r="I23" s="219">
        <v>1461.7666666666669</v>
      </c>
      <c r="J23" s="219">
        <v>1619.9666666666667</v>
      </c>
      <c r="K23" s="219">
        <v>1654.0333333333333</v>
      </c>
      <c r="L23" s="219">
        <v>1699.0666666666666</v>
      </c>
      <c r="M23" s="220">
        <v>1609</v>
      </c>
      <c r="N23" s="220">
        <v>1529.9</v>
      </c>
      <c r="O23" s="220">
        <v>35436800</v>
      </c>
      <c r="P23" s="221">
        <v>-8.7771325013386053E-2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4846.8</v>
      </c>
      <c r="F24" s="217">
        <v>4861.9666666666662</v>
      </c>
      <c r="G24" s="219">
        <v>4808.9833333333327</v>
      </c>
      <c r="H24" s="219">
        <v>4771.1666666666661</v>
      </c>
      <c r="I24" s="219">
        <v>4718.1833333333325</v>
      </c>
      <c r="J24" s="219">
        <v>4899.7833333333328</v>
      </c>
      <c r="K24" s="219">
        <v>4952.7666666666664</v>
      </c>
      <c r="L24" s="219">
        <v>4990.583333333333</v>
      </c>
      <c r="M24" s="220">
        <v>4914.95</v>
      </c>
      <c r="N24" s="220">
        <v>4824.1499999999996</v>
      </c>
      <c r="O24" s="220">
        <v>1044900</v>
      </c>
      <c r="P24" s="221">
        <v>4.7115384615384615E-3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672.25</v>
      </c>
      <c r="F25" s="217">
        <v>668.01666666666665</v>
      </c>
      <c r="G25" s="219">
        <v>657.7833333333333</v>
      </c>
      <c r="H25" s="219">
        <v>643.31666666666661</v>
      </c>
      <c r="I25" s="219">
        <v>633.08333333333326</v>
      </c>
      <c r="J25" s="219">
        <v>682.48333333333335</v>
      </c>
      <c r="K25" s="219">
        <v>692.7166666666667</v>
      </c>
      <c r="L25" s="219">
        <v>707.18333333333339</v>
      </c>
      <c r="M25" s="220">
        <v>678.25</v>
      </c>
      <c r="N25" s="220">
        <v>653.54999999999995</v>
      </c>
      <c r="O25" s="220">
        <v>32707800</v>
      </c>
      <c r="P25" s="221">
        <v>-5.749630436473975E-2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5891.95</v>
      </c>
      <c r="F26" s="217">
        <v>5931.7166666666662</v>
      </c>
      <c r="G26" s="219">
        <v>5817.5333333333328</v>
      </c>
      <c r="H26" s="219">
        <v>5743.1166666666668</v>
      </c>
      <c r="I26" s="219">
        <v>5628.9333333333334</v>
      </c>
      <c r="J26" s="219">
        <v>6006.1333333333323</v>
      </c>
      <c r="K26" s="219">
        <v>6120.3166666666648</v>
      </c>
      <c r="L26" s="219">
        <v>6194.7333333333318</v>
      </c>
      <c r="M26" s="220">
        <v>6045.9</v>
      </c>
      <c r="N26" s="220">
        <v>5857.3</v>
      </c>
      <c r="O26" s="220">
        <v>2277625</v>
      </c>
      <c r="P26" s="221">
        <v>6.6294679851941884E-3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478.85</v>
      </c>
      <c r="F27" s="217">
        <v>477.0333333333333</v>
      </c>
      <c r="G27" s="219">
        <v>473.46666666666658</v>
      </c>
      <c r="H27" s="219">
        <v>468.08333333333326</v>
      </c>
      <c r="I27" s="219">
        <v>464.51666666666654</v>
      </c>
      <c r="J27" s="219">
        <v>482.41666666666663</v>
      </c>
      <c r="K27" s="219">
        <v>485.98333333333335</v>
      </c>
      <c r="L27" s="219">
        <v>491.36666666666667</v>
      </c>
      <c r="M27" s="220">
        <v>480.6</v>
      </c>
      <c r="N27" s="220">
        <v>471.65</v>
      </c>
      <c r="O27" s="220">
        <v>14375200</v>
      </c>
      <c r="P27" s="221">
        <v>-2.0842982862436313E-2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237.75</v>
      </c>
      <c r="F28" s="217">
        <v>236.26666666666665</v>
      </c>
      <c r="G28" s="219">
        <v>233.08333333333331</v>
      </c>
      <c r="H28" s="219">
        <v>228.41666666666666</v>
      </c>
      <c r="I28" s="219">
        <v>225.23333333333332</v>
      </c>
      <c r="J28" s="219">
        <v>240.93333333333331</v>
      </c>
      <c r="K28" s="219">
        <v>244.11666666666665</v>
      </c>
      <c r="L28" s="219">
        <v>248.7833333333333</v>
      </c>
      <c r="M28" s="220">
        <v>239.45</v>
      </c>
      <c r="N28" s="220">
        <v>231.6</v>
      </c>
      <c r="O28" s="220">
        <v>87110000</v>
      </c>
      <c r="P28" s="221">
        <v>-4.0427406917823309E-2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2861.4</v>
      </c>
      <c r="F29" s="217">
        <v>2876.6833333333329</v>
      </c>
      <c r="G29" s="219">
        <v>2839.2166666666658</v>
      </c>
      <c r="H29" s="219">
        <v>2817.0333333333328</v>
      </c>
      <c r="I29" s="219">
        <v>2779.5666666666657</v>
      </c>
      <c r="J29" s="219">
        <v>2898.8666666666659</v>
      </c>
      <c r="K29" s="219">
        <v>2936.333333333333</v>
      </c>
      <c r="L29" s="219">
        <v>2958.516666666666</v>
      </c>
      <c r="M29" s="220">
        <v>2914.15</v>
      </c>
      <c r="N29" s="220">
        <v>2854.5</v>
      </c>
      <c r="O29" s="220">
        <v>11748000</v>
      </c>
      <c r="P29" s="221">
        <v>2.6187522929368809E-2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2162.0500000000002</v>
      </c>
      <c r="F30" s="217">
        <v>2160.4333333333334</v>
      </c>
      <c r="G30" s="219">
        <v>2135.8666666666668</v>
      </c>
      <c r="H30" s="219">
        <v>2109.6833333333334</v>
      </c>
      <c r="I30" s="219">
        <v>2085.1166666666668</v>
      </c>
      <c r="J30" s="219">
        <v>2186.6166666666668</v>
      </c>
      <c r="K30" s="219">
        <v>2211.1833333333334</v>
      </c>
      <c r="L30" s="219">
        <v>2237.3666666666668</v>
      </c>
      <c r="M30" s="220">
        <v>2185</v>
      </c>
      <c r="N30" s="220">
        <v>2134.25</v>
      </c>
      <c r="O30" s="220">
        <v>2575239</v>
      </c>
      <c r="P30" s="221">
        <v>3.9863663307646707E-2</v>
      </c>
    </row>
    <row r="31" spans="1:16" ht="12.75" customHeight="1">
      <c r="A31" s="213">
        <v>21</v>
      </c>
      <c r="B31" s="225" t="s">
        <v>844</v>
      </c>
      <c r="C31" s="217" t="s">
        <v>60</v>
      </c>
      <c r="D31" s="218">
        <v>45470</v>
      </c>
      <c r="E31" s="217">
        <v>5781.85</v>
      </c>
      <c r="F31" s="217">
        <v>5752.083333333333</v>
      </c>
      <c r="G31" s="219">
        <v>5709.7666666666664</v>
      </c>
      <c r="H31" s="219">
        <v>5637.6833333333334</v>
      </c>
      <c r="I31" s="219">
        <v>5595.3666666666668</v>
      </c>
      <c r="J31" s="219">
        <v>5824.1666666666661</v>
      </c>
      <c r="K31" s="219">
        <v>5866.4833333333336</v>
      </c>
      <c r="L31" s="219">
        <v>5938.5666666666657</v>
      </c>
      <c r="M31" s="220">
        <v>5794.4</v>
      </c>
      <c r="N31" s="220">
        <v>5680</v>
      </c>
      <c r="O31" s="220">
        <v>542875</v>
      </c>
      <c r="P31" s="221">
        <v>-1.4790617485595027E-2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635.65</v>
      </c>
      <c r="F32" s="217">
        <v>638.81666666666672</v>
      </c>
      <c r="G32" s="219">
        <v>628.13333333333344</v>
      </c>
      <c r="H32" s="219">
        <v>620.61666666666667</v>
      </c>
      <c r="I32" s="219">
        <v>609.93333333333339</v>
      </c>
      <c r="J32" s="219">
        <v>646.33333333333348</v>
      </c>
      <c r="K32" s="219">
        <v>657.01666666666665</v>
      </c>
      <c r="L32" s="219">
        <v>664.53333333333353</v>
      </c>
      <c r="M32" s="220">
        <v>649.5</v>
      </c>
      <c r="N32" s="220">
        <v>631.29999999999995</v>
      </c>
      <c r="O32" s="220">
        <v>23116000</v>
      </c>
      <c r="P32" s="221">
        <v>4.6588490967537463E-2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1233.3499999999999</v>
      </c>
      <c r="F33" s="217">
        <v>1227.0833333333333</v>
      </c>
      <c r="G33" s="219">
        <v>1217.4666666666665</v>
      </c>
      <c r="H33" s="219">
        <v>1201.5833333333333</v>
      </c>
      <c r="I33" s="219">
        <v>1191.9666666666665</v>
      </c>
      <c r="J33" s="219">
        <v>1242.9666666666665</v>
      </c>
      <c r="K33" s="219">
        <v>1252.5833333333333</v>
      </c>
      <c r="L33" s="219">
        <v>1268.4666666666665</v>
      </c>
      <c r="M33" s="220">
        <v>1236.7</v>
      </c>
      <c r="N33" s="220">
        <v>1211.2</v>
      </c>
      <c r="O33" s="220">
        <v>12483900</v>
      </c>
      <c r="P33" s="221">
        <v>-6.9562934768342306E-3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1230.8499999999999</v>
      </c>
      <c r="F34" s="217">
        <v>1225.8333333333333</v>
      </c>
      <c r="G34" s="219">
        <v>1203.9666666666665</v>
      </c>
      <c r="H34" s="219">
        <v>1177.0833333333333</v>
      </c>
      <c r="I34" s="219">
        <v>1155.2166666666665</v>
      </c>
      <c r="J34" s="219">
        <v>1252.7166666666665</v>
      </c>
      <c r="K34" s="219">
        <v>1274.5833333333333</v>
      </c>
      <c r="L34" s="219">
        <v>1301.4666666666665</v>
      </c>
      <c r="M34" s="220">
        <v>1247.7</v>
      </c>
      <c r="N34" s="220">
        <v>1198.95</v>
      </c>
      <c r="O34" s="220">
        <v>48025000</v>
      </c>
      <c r="P34" s="221">
        <v>-6.525229915819182E-2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9315.9</v>
      </c>
      <c r="F35" s="217">
        <v>9283.5666666666657</v>
      </c>
      <c r="G35" s="219">
        <v>9142.1833333333307</v>
      </c>
      <c r="H35" s="219">
        <v>8968.4666666666653</v>
      </c>
      <c r="I35" s="219">
        <v>8827.0833333333303</v>
      </c>
      <c r="J35" s="219">
        <v>9457.283333333331</v>
      </c>
      <c r="K35" s="219">
        <v>9598.6666666666661</v>
      </c>
      <c r="L35" s="219">
        <v>9772.3833333333314</v>
      </c>
      <c r="M35" s="220">
        <v>9424.9500000000007</v>
      </c>
      <c r="N35" s="220">
        <v>9109.85</v>
      </c>
      <c r="O35" s="220">
        <v>2173400</v>
      </c>
      <c r="P35" s="221">
        <v>-1.2315382867530106E-2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1586.7</v>
      </c>
      <c r="F36" s="217">
        <v>1580.6499999999999</v>
      </c>
      <c r="G36" s="219">
        <v>1567.9999999999998</v>
      </c>
      <c r="H36" s="219">
        <v>1549.3</v>
      </c>
      <c r="I36" s="219">
        <v>1536.6499999999999</v>
      </c>
      <c r="J36" s="219">
        <v>1599.3499999999997</v>
      </c>
      <c r="K36" s="219">
        <v>1611.9999999999998</v>
      </c>
      <c r="L36" s="219">
        <v>1630.6999999999996</v>
      </c>
      <c r="M36" s="220">
        <v>1593.3</v>
      </c>
      <c r="N36" s="220">
        <v>1561.95</v>
      </c>
      <c r="O36" s="220">
        <v>11184500</v>
      </c>
      <c r="P36" s="221">
        <v>-5.3724776851812685E-2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6932.95</v>
      </c>
      <c r="F37" s="217">
        <v>6922.083333333333</v>
      </c>
      <c r="G37" s="219">
        <v>6837.8666666666659</v>
      </c>
      <c r="H37" s="219">
        <v>6742.7833333333328</v>
      </c>
      <c r="I37" s="219">
        <v>6658.5666666666657</v>
      </c>
      <c r="J37" s="219">
        <v>7017.1666666666661</v>
      </c>
      <c r="K37" s="219">
        <v>7101.3833333333332</v>
      </c>
      <c r="L37" s="219">
        <v>7196.4666666666662</v>
      </c>
      <c r="M37" s="220">
        <v>7006.3</v>
      </c>
      <c r="N37" s="220">
        <v>6827</v>
      </c>
      <c r="O37" s="220">
        <v>8529250</v>
      </c>
      <c r="P37" s="221">
        <v>2.3182581573896355E-2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3072.8</v>
      </c>
      <c r="F38" s="217">
        <v>3097.7666666666664</v>
      </c>
      <c r="G38" s="219">
        <v>3040.5333333333328</v>
      </c>
      <c r="H38" s="219">
        <v>3008.2666666666664</v>
      </c>
      <c r="I38" s="219">
        <v>2951.0333333333328</v>
      </c>
      <c r="J38" s="219">
        <v>3130.0333333333328</v>
      </c>
      <c r="K38" s="219">
        <v>3187.2666666666664</v>
      </c>
      <c r="L38" s="219">
        <v>3219.5333333333328</v>
      </c>
      <c r="M38" s="220">
        <v>3155</v>
      </c>
      <c r="N38" s="220">
        <v>3065.5</v>
      </c>
      <c r="O38" s="220">
        <v>1671900</v>
      </c>
      <c r="P38" s="221">
        <v>5.8901767053011589E-2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394.25</v>
      </c>
      <c r="F39" s="217">
        <v>392.55</v>
      </c>
      <c r="G39" s="219">
        <v>386.55</v>
      </c>
      <c r="H39" s="219">
        <v>378.85</v>
      </c>
      <c r="I39" s="219">
        <v>372.85</v>
      </c>
      <c r="J39" s="219">
        <v>400.25</v>
      </c>
      <c r="K39" s="219">
        <v>406.25</v>
      </c>
      <c r="L39" s="219">
        <v>413.95</v>
      </c>
      <c r="M39" s="220">
        <v>398.55</v>
      </c>
      <c r="N39" s="220">
        <v>384.85</v>
      </c>
      <c r="O39" s="220">
        <v>11022400</v>
      </c>
      <c r="P39" s="221">
        <v>3.9064856711915535E-2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196.05</v>
      </c>
      <c r="F40" s="217">
        <v>194.98333333333335</v>
      </c>
      <c r="G40" s="219">
        <v>193.06666666666669</v>
      </c>
      <c r="H40" s="219">
        <v>190.08333333333334</v>
      </c>
      <c r="I40" s="219">
        <v>188.16666666666669</v>
      </c>
      <c r="J40" s="219">
        <v>197.9666666666667</v>
      </c>
      <c r="K40" s="219">
        <v>199.88333333333333</v>
      </c>
      <c r="L40" s="219">
        <v>202.8666666666667</v>
      </c>
      <c r="M40" s="220">
        <v>196.9</v>
      </c>
      <c r="N40" s="220">
        <v>192</v>
      </c>
      <c r="O40" s="220">
        <v>91965100</v>
      </c>
      <c r="P40" s="221">
        <v>-2.0040321463507156E-2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298.60000000000002</v>
      </c>
      <c r="F41" s="217">
        <v>291.66666666666669</v>
      </c>
      <c r="G41" s="219">
        <v>283.43333333333339</v>
      </c>
      <c r="H41" s="219">
        <v>268.26666666666671</v>
      </c>
      <c r="I41" s="219">
        <v>260.03333333333342</v>
      </c>
      <c r="J41" s="219">
        <v>306.83333333333337</v>
      </c>
      <c r="K41" s="219">
        <v>315.06666666666661</v>
      </c>
      <c r="L41" s="219">
        <v>330.23333333333335</v>
      </c>
      <c r="M41" s="220">
        <v>299.89999999999998</v>
      </c>
      <c r="N41" s="220">
        <v>276.5</v>
      </c>
      <c r="O41" s="220">
        <v>174403125</v>
      </c>
      <c r="P41" s="221">
        <v>-1.1439940313354886E-2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1379.05</v>
      </c>
      <c r="F42" s="217">
        <v>1381.7666666666664</v>
      </c>
      <c r="G42" s="219">
        <v>1362.6333333333328</v>
      </c>
      <c r="H42" s="219">
        <v>1346.2166666666662</v>
      </c>
      <c r="I42" s="219">
        <v>1327.0833333333326</v>
      </c>
      <c r="J42" s="219">
        <v>1398.1833333333329</v>
      </c>
      <c r="K42" s="219">
        <v>1417.3166666666666</v>
      </c>
      <c r="L42" s="219">
        <v>1433.7333333333331</v>
      </c>
      <c r="M42" s="220">
        <v>1400.9</v>
      </c>
      <c r="N42" s="220">
        <v>1365.35</v>
      </c>
      <c r="O42" s="220">
        <v>4104000</v>
      </c>
      <c r="P42" s="221">
        <v>-1.1864561467554988E-3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320.39999999999998</v>
      </c>
      <c r="F43" s="217">
        <v>319.36666666666662</v>
      </c>
      <c r="G43" s="219">
        <v>311.33333333333326</v>
      </c>
      <c r="H43" s="219">
        <v>302.26666666666665</v>
      </c>
      <c r="I43" s="219">
        <v>294.23333333333329</v>
      </c>
      <c r="J43" s="219">
        <v>328.43333333333322</v>
      </c>
      <c r="K43" s="219">
        <v>336.46666666666664</v>
      </c>
      <c r="L43" s="219">
        <v>345.53333333333319</v>
      </c>
      <c r="M43" s="220">
        <v>327.39999999999998</v>
      </c>
      <c r="N43" s="220">
        <v>310.3</v>
      </c>
      <c r="O43" s="220">
        <v>129150600</v>
      </c>
      <c r="P43" s="221">
        <v>-3.1171163466883312E-2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475.25</v>
      </c>
      <c r="F44" s="217">
        <v>470.91666666666669</v>
      </c>
      <c r="G44" s="219">
        <v>464.83333333333337</v>
      </c>
      <c r="H44" s="219">
        <v>454.41666666666669</v>
      </c>
      <c r="I44" s="219">
        <v>448.33333333333337</v>
      </c>
      <c r="J44" s="219">
        <v>481.33333333333337</v>
      </c>
      <c r="K44" s="219">
        <v>487.41666666666674</v>
      </c>
      <c r="L44" s="219">
        <v>497.83333333333337</v>
      </c>
      <c r="M44" s="220">
        <v>477</v>
      </c>
      <c r="N44" s="220">
        <v>460.5</v>
      </c>
      <c r="O44" s="220">
        <v>27003240</v>
      </c>
      <c r="P44" s="221">
        <v>-5.1071527971054832E-2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1620.3</v>
      </c>
      <c r="F45" s="217">
        <v>1625.0166666666667</v>
      </c>
      <c r="G45" s="219">
        <v>1590.3333333333333</v>
      </c>
      <c r="H45" s="219">
        <v>1560.3666666666666</v>
      </c>
      <c r="I45" s="219">
        <v>1525.6833333333332</v>
      </c>
      <c r="J45" s="219">
        <v>1654.9833333333333</v>
      </c>
      <c r="K45" s="219">
        <v>1689.6666666666667</v>
      </c>
      <c r="L45" s="219">
        <v>1719.6333333333334</v>
      </c>
      <c r="M45" s="220">
        <v>1659.7</v>
      </c>
      <c r="N45" s="220">
        <v>1595.05</v>
      </c>
      <c r="O45" s="220">
        <v>5463500</v>
      </c>
      <c r="P45" s="221">
        <v>1.2040381587478003E-2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1401.8</v>
      </c>
      <c r="F46" s="217">
        <v>1409.3</v>
      </c>
      <c r="G46" s="219">
        <v>1388.6</v>
      </c>
      <c r="H46" s="219">
        <v>1375.3999999999999</v>
      </c>
      <c r="I46" s="219">
        <v>1354.6999999999998</v>
      </c>
      <c r="J46" s="219">
        <v>1422.5</v>
      </c>
      <c r="K46" s="219">
        <v>1443.2000000000003</v>
      </c>
      <c r="L46" s="219">
        <v>1456.4</v>
      </c>
      <c r="M46" s="220">
        <v>1430</v>
      </c>
      <c r="N46" s="220">
        <v>1396.1</v>
      </c>
      <c r="O46" s="220">
        <v>40402550</v>
      </c>
      <c r="P46" s="221">
        <v>1.8658682634730538E-2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313.64999999999998</v>
      </c>
      <c r="F47" s="217">
        <v>315.60000000000002</v>
      </c>
      <c r="G47" s="219">
        <v>308.15000000000003</v>
      </c>
      <c r="H47" s="219">
        <v>302.65000000000003</v>
      </c>
      <c r="I47" s="219">
        <v>295.20000000000005</v>
      </c>
      <c r="J47" s="219">
        <v>321.10000000000002</v>
      </c>
      <c r="K47" s="219">
        <v>328.55000000000007</v>
      </c>
      <c r="L47" s="219">
        <v>334.05</v>
      </c>
      <c r="M47" s="220">
        <v>323.05</v>
      </c>
      <c r="N47" s="220">
        <v>310.10000000000002</v>
      </c>
      <c r="O47" s="220">
        <v>72975000</v>
      </c>
      <c r="P47" s="221">
        <v>-4.5886673301987167E-2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312.14999999999998</v>
      </c>
      <c r="F48" s="217">
        <v>314.28333333333336</v>
      </c>
      <c r="G48" s="219">
        <v>306.51666666666671</v>
      </c>
      <c r="H48" s="219">
        <v>300.88333333333333</v>
      </c>
      <c r="I48" s="219">
        <v>293.11666666666667</v>
      </c>
      <c r="J48" s="219">
        <v>319.91666666666674</v>
      </c>
      <c r="K48" s="219">
        <v>327.68333333333339</v>
      </c>
      <c r="L48" s="219">
        <v>333.31666666666678</v>
      </c>
      <c r="M48" s="220">
        <v>322.05</v>
      </c>
      <c r="N48" s="220">
        <v>308.64999999999998</v>
      </c>
      <c r="O48" s="220">
        <v>44205000</v>
      </c>
      <c r="P48" s="221">
        <v>3.3309957924263674E-2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30116.9</v>
      </c>
      <c r="F49" s="217">
        <v>30268.333333333332</v>
      </c>
      <c r="G49" s="219">
        <v>29861.666666666664</v>
      </c>
      <c r="H49" s="219">
        <v>29606.433333333331</v>
      </c>
      <c r="I49" s="219">
        <v>29199.766666666663</v>
      </c>
      <c r="J49" s="219">
        <v>30523.566666666666</v>
      </c>
      <c r="K49" s="219">
        <v>30930.23333333333</v>
      </c>
      <c r="L49" s="219">
        <v>31185.466666666667</v>
      </c>
      <c r="M49" s="220">
        <v>30675</v>
      </c>
      <c r="N49" s="220">
        <v>30013.1</v>
      </c>
      <c r="O49" s="220">
        <v>305675</v>
      </c>
      <c r="P49" s="221">
        <v>1.2755735939700157E-2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671.3</v>
      </c>
      <c r="F50" s="217">
        <v>672.5</v>
      </c>
      <c r="G50" s="219">
        <v>653.25</v>
      </c>
      <c r="H50" s="219">
        <v>635.20000000000005</v>
      </c>
      <c r="I50" s="219">
        <v>615.95000000000005</v>
      </c>
      <c r="J50" s="219">
        <v>690.55</v>
      </c>
      <c r="K50" s="219">
        <v>709.8</v>
      </c>
      <c r="L50" s="219">
        <v>727.84999999999991</v>
      </c>
      <c r="M50" s="220">
        <v>691.75</v>
      </c>
      <c r="N50" s="220">
        <v>654.45000000000005</v>
      </c>
      <c r="O50" s="220">
        <v>29702700</v>
      </c>
      <c r="P50" s="221">
        <v>4.6883425852498016E-2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5198.8999999999996</v>
      </c>
      <c r="F51" s="217">
        <v>5231.45</v>
      </c>
      <c r="G51" s="219">
        <v>5157.8999999999996</v>
      </c>
      <c r="H51" s="219">
        <v>5116.8999999999996</v>
      </c>
      <c r="I51" s="219">
        <v>5043.3499999999995</v>
      </c>
      <c r="J51" s="219">
        <v>5272.45</v>
      </c>
      <c r="K51" s="219">
        <v>5346.0000000000009</v>
      </c>
      <c r="L51" s="219">
        <v>5387</v>
      </c>
      <c r="M51" s="220">
        <v>5305</v>
      </c>
      <c r="N51" s="220">
        <v>5190.45</v>
      </c>
      <c r="O51" s="220">
        <v>2342400</v>
      </c>
      <c r="P51" s="221">
        <v>5.9263076526668386E-3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616.79999999999995</v>
      </c>
      <c r="F52" s="217">
        <v>616.4</v>
      </c>
      <c r="G52" s="219">
        <v>609.44999999999993</v>
      </c>
      <c r="H52" s="219">
        <v>602.09999999999991</v>
      </c>
      <c r="I52" s="219">
        <v>595.14999999999986</v>
      </c>
      <c r="J52" s="219">
        <v>623.75</v>
      </c>
      <c r="K52" s="219">
        <v>630.70000000000005</v>
      </c>
      <c r="L52" s="219">
        <v>638.05000000000007</v>
      </c>
      <c r="M52" s="220">
        <v>623.35</v>
      </c>
      <c r="N52" s="220">
        <v>609.04999999999995</v>
      </c>
      <c r="O52" s="220">
        <v>12169000</v>
      </c>
      <c r="P52" s="221">
        <v>-7.5844071114010763E-3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129.25</v>
      </c>
      <c r="F53" s="217">
        <v>127.38333333333333</v>
      </c>
      <c r="G53" s="219">
        <v>124.86666666666665</v>
      </c>
      <c r="H53" s="219">
        <v>120.48333333333332</v>
      </c>
      <c r="I53" s="219">
        <v>117.96666666666664</v>
      </c>
      <c r="J53" s="219">
        <v>131.76666666666665</v>
      </c>
      <c r="K53" s="219">
        <v>134.2833333333333</v>
      </c>
      <c r="L53" s="219">
        <v>138.66666666666666</v>
      </c>
      <c r="M53" s="220">
        <v>129.9</v>
      </c>
      <c r="N53" s="220">
        <v>123</v>
      </c>
      <c r="O53" s="220">
        <v>229324500</v>
      </c>
      <c r="P53" s="221">
        <v>-2.6086457975002867E-2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757.5</v>
      </c>
      <c r="F54" s="217">
        <v>754.2833333333333</v>
      </c>
      <c r="G54" s="219">
        <v>743.31666666666661</v>
      </c>
      <c r="H54" s="219">
        <v>729.13333333333333</v>
      </c>
      <c r="I54" s="219">
        <v>718.16666666666663</v>
      </c>
      <c r="J54" s="219">
        <v>768.46666666666658</v>
      </c>
      <c r="K54" s="219">
        <v>779.43333333333328</v>
      </c>
      <c r="L54" s="219">
        <v>793.61666666666656</v>
      </c>
      <c r="M54" s="220">
        <v>765.25</v>
      </c>
      <c r="N54" s="220">
        <v>740.1</v>
      </c>
      <c r="O54" s="220">
        <v>4336800</v>
      </c>
      <c r="P54" s="221">
        <v>-1.2871726586773191E-2</v>
      </c>
    </row>
    <row r="55" spans="1:16" ht="12.75" customHeight="1">
      <c r="A55" s="213">
        <v>45</v>
      </c>
      <c r="B55" s="225" t="s">
        <v>844</v>
      </c>
      <c r="C55" s="217" t="s">
        <v>89</v>
      </c>
      <c r="D55" s="218">
        <v>45470</v>
      </c>
      <c r="E55" s="217">
        <v>410.05</v>
      </c>
      <c r="F55" s="217">
        <v>408.18333333333334</v>
      </c>
      <c r="G55" s="219">
        <v>401.86666666666667</v>
      </c>
      <c r="H55" s="219">
        <v>393.68333333333334</v>
      </c>
      <c r="I55" s="219">
        <v>387.36666666666667</v>
      </c>
      <c r="J55" s="219">
        <v>416.36666666666667</v>
      </c>
      <c r="K55" s="219">
        <v>422.68333333333339</v>
      </c>
      <c r="L55" s="219">
        <v>430.86666666666667</v>
      </c>
      <c r="M55" s="220">
        <v>414.5</v>
      </c>
      <c r="N55" s="220">
        <v>400</v>
      </c>
      <c r="O55" s="220">
        <v>11033300</v>
      </c>
      <c r="P55" s="221">
        <v>3.1805259417199715E-2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1299.5</v>
      </c>
      <c r="F56" s="217">
        <v>1291.3166666666666</v>
      </c>
      <c r="G56" s="219">
        <v>1277.9833333333331</v>
      </c>
      <c r="H56" s="219">
        <v>1256.4666666666665</v>
      </c>
      <c r="I56" s="219">
        <v>1243.133333333333</v>
      </c>
      <c r="J56" s="219">
        <v>1312.8333333333333</v>
      </c>
      <c r="K56" s="219">
        <v>1326.1666666666667</v>
      </c>
      <c r="L56" s="219">
        <v>1347.6833333333334</v>
      </c>
      <c r="M56" s="220">
        <v>1304.6500000000001</v>
      </c>
      <c r="N56" s="220">
        <v>1269.8</v>
      </c>
      <c r="O56" s="220">
        <v>8805000</v>
      </c>
      <c r="P56" s="221">
        <v>3.6339561571281445E-2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1463.9</v>
      </c>
      <c r="F57" s="217">
        <v>1468.6000000000001</v>
      </c>
      <c r="G57" s="219">
        <v>1453.3000000000002</v>
      </c>
      <c r="H57" s="219">
        <v>1442.7</v>
      </c>
      <c r="I57" s="219">
        <v>1427.4</v>
      </c>
      <c r="J57" s="219">
        <v>1479.2000000000003</v>
      </c>
      <c r="K57" s="219">
        <v>1494.5</v>
      </c>
      <c r="L57" s="219">
        <v>1505.1000000000004</v>
      </c>
      <c r="M57" s="220">
        <v>1483.9</v>
      </c>
      <c r="N57" s="220">
        <v>1458</v>
      </c>
      <c r="O57" s="220">
        <v>10162750</v>
      </c>
      <c r="P57" s="221">
        <v>2.3768988999476166E-2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515.79999999999995</v>
      </c>
      <c r="F58" s="217">
        <v>518.5</v>
      </c>
      <c r="G58" s="219">
        <v>505.70000000000005</v>
      </c>
      <c r="H58" s="219">
        <v>495.6</v>
      </c>
      <c r="I58" s="219">
        <v>482.80000000000007</v>
      </c>
      <c r="J58" s="219">
        <v>528.6</v>
      </c>
      <c r="K58" s="219">
        <v>541.4</v>
      </c>
      <c r="L58" s="219">
        <v>551.5</v>
      </c>
      <c r="M58" s="220">
        <v>531.29999999999995</v>
      </c>
      <c r="N58" s="220">
        <v>508.4</v>
      </c>
      <c r="O58" s="220">
        <v>51273600</v>
      </c>
      <c r="P58" s="221">
        <v>-4.9313281982312426E-3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5053.2</v>
      </c>
      <c r="F59" s="217">
        <v>5063.6000000000004</v>
      </c>
      <c r="G59" s="219">
        <v>4977.2000000000007</v>
      </c>
      <c r="H59" s="219">
        <v>4901.2000000000007</v>
      </c>
      <c r="I59" s="219">
        <v>4814.8000000000011</v>
      </c>
      <c r="J59" s="219">
        <v>5139.6000000000004</v>
      </c>
      <c r="K59" s="219">
        <v>5226</v>
      </c>
      <c r="L59" s="219">
        <v>5302</v>
      </c>
      <c r="M59" s="220">
        <v>5150</v>
      </c>
      <c r="N59" s="220">
        <v>4987.6000000000004</v>
      </c>
      <c r="O59" s="220">
        <v>2004600</v>
      </c>
      <c r="P59" s="221">
        <v>4.6105675146771039E-2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2705.55</v>
      </c>
      <c r="F60" s="217">
        <v>2699.5333333333333</v>
      </c>
      <c r="G60" s="219">
        <v>2676.2166666666667</v>
      </c>
      <c r="H60" s="219">
        <v>2646.8833333333332</v>
      </c>
      <c r="I60" s="219">
        <v>2623.5666666666666</v>
      </c>
      <c r="J60" s="219">
        <v>2728.8666666666668</v>
      </c>
      <c r="K60" s="219">
        <v>2752.1833333333334</v>
      </c>
      <c r="L60" s="219">
        <v>2781.5166666666669</v>
      </c>
      <c r="M60" s="220">
        <v>2722.85</v>
      </c>
      <c r="N60" s="220">
        <v>2670.2</v>
      </c>
      <c r="O60" s="220">
        <v>2879100</v>
      </c>
      <c r="P60" s="221">
        <v>-1.0346487006737248E-2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1179.8</v>
      </c>
      <c r="F61" s="217">
        <v>1157.9833333333333</v>
      </c>
      <c r="G61" s="219">
        <v>1130.9666666666667</v>
      </c>
      <c r="H61" s="219">
        <v>1082.1333333333334</v>
      </c>
      <c r="I61" s="219">
        <v>1055.1166666666668</v>
      </c>
      <c r="J61" s="219">
        <v>1206.8166666666666</v>
      </c>
      <c r="K61" s="219">
        <v>1233.8333333333335</v>
      </c>
      <c r="L61" s="219">
        <v>1282.6666666666665</v>
      </c>
      <c r="M61" s="220">
        <v>1185</v>
      </c>
      <c r="N61" s="220">
        <v>1109.1500000000001</v>
      </c>
      <c r="O61" s="220">
        <v>9266000</v>
      </c>
      <c r="P61" s="221">
        <v>-0.14132147159670094</v>
      </c>
    </row>
    <row r="62" spans="1:16" ht="12.75" customHeight="1">
      <c r="A62" s="213">
        <v>52</v>
      </c>
      <c r="B62" s="225" t="s">
        <v>844</v>
      </c>
      <c r="C62" s="222" t="s">
        <v>96</v>
      </c>
      <c r="D62" s="218">
        <v>45470</v>
      </c>
      <c r="E62" s="217">
        <v>1327.35</v>
      </c>
      <c r="F62" s="217">
        <v>1318.9666666666665</v>
      </c>
      <c r="G62" s="219">
        <v>1289.9333333333329</v>
      </c>
      <c r="H62" s="219">
        <v>1252.5166666666664</v>
      </c>
      <c r="I62" s="219">
        <v>1223.4833333333329</v>
      </c>
      <c r="J62" s="219">
        <v>1356.383333333333</v>
      </c>
      <c r="K62" s="219">
        <v>1385.4166666666663</v>
      </c>
      <c r="L62" s="219">
        <v>1422.833333333333</v>
      </c>
      <c r="M62" s="220">
        <v>1348</v>
      </c>
      <c r="N62" s="220">
        <v>1281.55</v>
      </c>
      <c r="O62" s="220">
        <v>2093700</v>
      </c>
      <c r="P62" s="221">
        <v>5.0579557428872497E-2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398.9</v>
      </c>
      <c r="F63" s="217">
        <v>398.43333333333334</v>
      </c>
      <c r="G63" s="219">
        <v>393.76666666666665</v>
      </c>
      <c r="H63" s="219">
        <v>388.63333333333333</v>
      </c>
      <c r="I63" s="219">
        <v>383.96666666666664</v>
      </c>
      <c r="J63" s="219">
        <v>403.56666666666666</v>
      </c>
      <c r="K63" s="219">
        <v>408.23333333333329</v>
      </c>
      <c r="L63" s="219">
        <v>413.36666666666667</v>
      </c>
      <c r="M63" s="220">
        <v>403.1</v>
      </c>
      <c r="N63" s="220">
        <v>393.3</v>
      </c>
      <c r="O63" s="220">
        <v>13413600</v>
      </c>
      <c r="P63" s="221">
        <v>2.2783420258029097E-2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147.94999999999999</v>
      </c>
      <c r="F64" s="217">
        <v>147.65</v>
      </c>
      <c r="G64" s="219">
        <v>145.85000000000002</v>
      </c>
      <c r="H64" s="219">
        <v>143.75000000000003</v>
      </c>
      <c r="I64" s="219">
        <v>141.95000000000005</v>
      </c>
      <c r="J64" s="219">
        <v>149.75</v>
      </c>
      <c r="K64" s="219">
        <v>151.55000000000001</v>
      </c>
      <c r="L64" s="219">
        <v>153.64999999999998</v>
      </c>
      <c r="M64" s="220">
        <v>149.44999999999999</v>
      </c>
      <c r="N64" s="220">
        <v>145.55000000000001</v>
      </c>
      <c r="O64" s="220">
        <v>27895000</v>
      </c>
      <c r="P64" s="221">
        <v>1.7137648131267093E-2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3731.45</v>
      </c>
      <c r="F65" s="217">
        <v>3700.0166666666664</v>
      </c>
      <c r="G65" s="219">
        <v>3658.0333333333328</v>
      </c>
      <c r="H65" s="219">
        <v>3584.6166666666663</v>
      </c>
      <c r="I65" s="219">
        <v>3542.6333333333328</v>
      </c>
      <c r="J65" s="219">
        <v>3773.4333333333329</v>
      </c>
      <c r="K65" s="219">
        <v>3815.4166666666665</v>
      </c>
      <c r="L65" s="219">
        <v>3888.833333333333</v>
      </c>
      <c r="M65" s="220">
        <v>3742</v>
      </c>
      <c r="N65" s="220">
        <v>3626.6</v>
      </c>
      <c r="O65" s="220">
        <v>5179500</v>
      </c>
      <c r="P65" s="221">
        <v>-8.6846141640662192E-2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549.20000000000005</v>
      </c>
      <c r="F66" s="217">
        <v>554.18333333333328</v>
      </c>
      <c r="G66" s="219">
        <v>542.96666666666658</v>
      </c>
      <c r="H66" s="219">
        <v>536.73333333333335</v>
      </c>
      <c r="I66" s="219">
        <v>525.51666666666665</v>
      </c>
      <c r="J66" s="219">
        <v>560.41666666666652</v>
      </c>
      <c r="K66" s="219">
        <v>571.63333333333321</v>
      </c>
      <c r="L66" s="219">
        <v>577.86666666666645</v>
      </c>
      <c r="M66" s="220">
        <v>565.4</v>
      </c>
      <c r="N66" s="220">
        <v>547.95000000000005</v>
      </c>
      <c r="O66" s="220">
        <v>20886250</v>
      </c>
      <c r="P66" s="221">
        <v>5.2867044738500318E-2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1867.75</v>
      </c>
      <c r="F67" s="217">
        <v>1853.7333333333333</v>
      </c>
      <c r="G67" s="219">
        <v>1815.0666666666666</v>
      </c>
      <c r="H67" s="219">
        <v>1762.3833333333332</v>
      </c>
      <c r="I67" s="219">
        <v>1723.7166666666665</v>
      </c>
      <c r="J67" s="219">
        <v>1906.4166666666667</v>
      </c>
      <c r="K67" s="219">
        <v>1945.0833333333333</v>
      </c>
      <c r="L67" s="219">
        <v>1997.7666666666669</v>
      </c>
      <c r="M67" s="220">
        <v>1892.4</v>
      </c>
      <c r="N67" s="220">
        <v>1801.05</v>
      </c>
      <c r="O67" s="220">
        <v>2496500</v>
      </c>
      <c r="P67" s="221">
        <v>4.6585966567101608E-2</v>
      </c>
    </row>
    <row r="68" spans="1:16" ht="12.75" customHeight="1">
      <c r="A68" s="213">
        <v>58</v>
      </c>
      <c r="B68" s="225" t="s">
        <v>844</v>
      </c>
      <c r="C68" s="222" t="s">
        <v>102</v>
      </c>
      <c r="D68" s="218">
        <v>45470</v>
      </c>
      <c r="E68" s="217">
        <v>2256.65</v>
      </c>
      <c r="F68" s="217">
        <v>2247.0333333333333</v>
      </c>
      <c r="G68" s="219">
        <v>2227.5666666666666</v>
      </c>
      <c r="H68" s="219">
        <v>2198.4833333333331</v>
      </c>
      <c r="I68" s="219">
        <v>2179.0166666666664</v>
      </c>
      <c r="J68" s="219">
        <v>2276.1166666666668</v>
      </c>
      <c r="K68" s="219">
        <v>2295.583333333333</v>
      </c>
      <c r="L68" s="219">
        <v>2324.666666666667</v>
      </c>
      <c r="M68" s="220">
        <v>2266.5</v>
      </c>
      <c r="N68" s="220">
        <v>2217.9499999999998</v>
      </c>
      <c r="O68" s="220">
        <v>2272800</v>
      </c>
      <c r="P68" s="221">
        <v>-2.9961587708066582E-2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4346.6000000000004</v>
      </c>
      <c r="F69" s="217">
        <v>4384.3166666666666</v>
      </c>
      <c r="G69" s="219">
        <v>4287.333333333333</v>
      </c>
      <c r="H69" s="219">
        <v>4228.0666666666666</v>
      </c>
      <c r="I69" s="219">
        <v>4131.083333333333</v>
      </c>
      <c r="J69" s="219">
        <v>4443.583333333333</v>
      </c>
      <c r="K69" s="219">
        <v>4540.5666666666666</v>
      </c>
      <c r="L69" s="219">
        <v>4599.833333333333</v>
      </c>
      <c r="M69" s="220">
        <v>4481.3</v>
      </c>
      <c r="N69" s="220">
        <v>4325.05</v>
      </c>
      <c r="O69" s="220">
        <v>2438200</v>
      </c>
      <c r="P69" s="221">
        <v>-3.5962402942378421E-3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9931.5499999999993</v>
      </c>
      <c r="F70" s="217">
        <v>9834.1333333333332</v>
      </c>
      <c r="G70" s="219">
        <v>9655.0666666666657</v>
      </c>
      <c r="H70" s="219">
        <v>9378.5833333333321</v>
      </c>
      <c r="I70" s="219">
        <v>9199.5166666666646</v>
      </c>
      <c r="J70" s="219">
        <v>10110.616666666667</v>
      </c>
      <c r="K70" s="219">
        <v>10289.683333333336</v>
      </c>
      <c r="L70" s="219">
        <v>10566.166666666668</v>
      </c>
      <c r="M70" s="220">
        <v>10013.200000000001</v>
      </c>
      <c r="N70" s="220">
        <v>9557.65</v>
      </c>
      <c r="O70" s="220">
        <v>1421100</v>
      </c>
      <c r="P70" s="221">
        <v>1.5434083601286173E-2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873.35</v>
      </c>
      <c r="F71" s="217">
        <v>863.61666666666667</v>
      </c>
      <c r="G71" s="219">
        <v>849.73333333333335</v>
      </c>
      <c r="H71" s="219">
        <v>826.11666666666667</v>
      </c>
      <c r="I71" s="219">
        <v>812.23333333333335</v>
      </c>
      <c r="J71" s="219">
        <v>887.23333333333335</v>
      </c>
      <c r="K71" s="219">
        <v>901.11666666666679</v>
      </c>
      <c r="L71" s="219">
        <v>924.73333333333335</v>
      </c>
      <c r="M71" s="220">
        <v>877.5</v>
      </c>
      <c r="N71" s="220">
        <v>840</v>
      </c>
      <c r="O71" s="220">
        <v>44686950</v>
      </c>
      <c r="P71" s="221">
        <v>-3.3302398629354656E-2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5828.7</v>
      </c>
      <c r="F72" s="217">
        <v>5859.8833333333341</v>
      </c>
      <c r="G72" s="219">
        <v>5790.8166666666684</v>
      </c>
      <c r="H72" s="219">
        <v>5752.9333333333343</v>
      </c>
      <c r="I72" s="219">
        <v>5683.8666666666686</v>
      </c>
      <c r="J72" s="219">
        <v>5897.7666666666682</v>
      </c>
      <c r="K72" s="219">
        <v>5966.8333333333339</v>
      </c>
      <c r="L72" s="219">
        <v>6004.7166666666681</v>
      </c>
      <c r="M72" s="220">
        <v>5928.95</v>
      </c>
      <c r="N72" s="220">
        <v>5822</v>
      </c>
      <c r="O72" s="220">
        <v>2476500</v>
      </c>
      <c r="P72" s="221">
        <v>-2.4169184290030211E-3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4702.95</v>
      </c>
      <c r="F73" s="217">
        <v>4733.2833333333338</v>
      </c>
      <c r="G73" s="219">
        <v>4641.7666666666673</v>
      </c>
      <c r="H73" s="219">
        <v>4580.5833333333339</v>
      </c>
      <c r="I73" s="219">
        <v>4489.0666666666675</v>
      </c>
      <c r="J73" s="219">
        <v>4794.4666666666672</v>
      </c>
      <c r="K73" s="219">
        <v>4885.9833333333336</v>
      </c>
      <c r="L73" s="219">
        <v>4947.166666666667</v>
      </c>
      <c r="M73" s="220">
        <v>4824.8</v>
      </c>
      <c r="N73" s="220">
        <v>4672.1000000000004</v>
      </c>
      <c r="O73" s="220">
        <v>3427900</v>
      </c>
      <c r="P73" s="221">
        <v>3.2632189361589965E-2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3927.2</v>
      </c>
      <c r="F74" s="217">
        <v>3914.0166666666664</v>
      </c>
      <c r="G74" s="219">
        <v>3870.1833333333329</v>
      </c>
      <c r="H74" s="219">
        <v>3813.1666666666665</v>
      </c>
      <c r="I74" s="219">
        <v>3769.333333333333</v>
      </c>
      <c r="J74" s="219">
        <v>3971.0333333333328</v>
      </c>
      <c r="K74" s="219">
        <v>4014.8666666666668</v>
      </c>
      <c r="L74" s="219">
        <v>4071.8833333333328</v>
      </c>
      <c r="M74" s="220">
        <v>3957.85</v>
      </c>
      <c r="N74" s="220">
        <v>3857</v>
      </c>
      <c r="O74" s="220">
        <v>1246025</v>
      </c>
      <c r="P74" s="221">
        <v>2.5345100701516181E-2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507.55</v>
      </c>
      <c r="F75" s="217">
        <v>508.31666666666661</v>
      </c>
      <c r="G75" s="219">
        <v>494.63333333333321</v>
      </c>
      <c r="H75" s="219">
        <v>481.71666666666658</v>
      </c>
      <c r="I75" s="219">
        <v>468.03333333333319</v>
      </c>
      <c r="J75" s="219">
        <v>521.23333333333323</v>
      </c>
      <c r="K75" s="219">
        <v>534.91666666666663</v>
      </c>
      <c r="L75" s="219">
        <v>547.83333333333326</v>
      </c>
      <c r="M75" s="220">
        <v>522</v>
      </c>
      <c r="N75" s="220">
        <v>495.4</v>
      </c>
      <c r="O75" s="220">
        <v>20365200</v>
      </c>
      <c r="P75" s="221">
        <v>1.3799283154121864E-2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165.8</v>
      </c>
      <c r="F76" s="217">
        <v>166.1</v>
      </c>
      <c r="G76" s="219">
        <v>164.39999999999998</v>
      </c>
      <c r="H76" s="219">
        <v>162.99999999999997</v>
      </c>
      <c r="I76" s="219">
        <v>161.29999999999995</v>
      </c>
      <c r="J76" s="219">
        <v>167.5</v>
      </c>
      <c r="K76" s="219">
        <v>169.2</v>
      </c>
      <c r="L76" s="219">
        <v>170.60000000000002</v>
      </c>
      <c r="M76" s="220">
        <v>167.8</v>
      </c>
      <c r="N76" s="220">
        <v>164.7</v>
      </c>
      <c r="O76" s="220">
        <v>82160000</v>
      </c>
      <c r="P76" s="221">
        <v>3.3583684435488795E-3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231.8</v>
      </c>
      <c r="F77" s="217">
        <v>226.01666666666665</v>
      </c>
      <c r="G77" s="219">
        <v>217.93333333333331</v>
      </c>
      <c r="H77" s="219">
        <v>204.06666666666666</v>
      </c>
      <c r="I77" s="219">
        <v>195.98333333333332</v>
      </c>
      <c r="J77" s="219">
        <v>239.8833333333333</v>
      </c>
      <c r="K77" s="219">
        <v>247.96666666666667</v>
      </c>
      <c r="L77" s="219">
        <v>261.83333333333326</v>
      </c>
      <c r="M77" s="220">
        <v>234.1</v>
      </c>
      <c r="N77" s="220">
        <v>212.15</v>
      </c>
      <c r="O77" s="220">
        <v>129751575</v>
      </c>
      <c r="P77" s="221">
        <v>-2.4523629359565247E-2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1182.0999999999999</v>
      </c>
      <c r="F78" s="217">
        <v>1181.8666666666666</v>
      </c>
      <c r="G78" s="219">
        <v>1160.4833333333331</v>
      </c>
      <c r="H78" s="219">
        <v>1138.8666666666666</v>
      </c>
      <c r="I78" s="219">
        <v>1117.4833333333331</v>
      </c>
      <c r="J78" s="219">
        <v>1203.4833333333331</v>
      </c>
      <c r="K78" s="219">
        <v>1224.8666666666668</v>
      </c>
      <c r="L78" s="219">
        <v>1246.4833333333331</v>
      </c>
      <c r="M78" s="220">
        <v>1203.25</v>
      </c>
      <c r="N78" s="220">
        <v>1160.25</v>
      </c>
      <c r="O78" s="220">
        <v>10327625</v>
      </c>
      <c r="P78" s="221">
        <v>3.6637779186923132E-3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89.05</v>
      </c>
      <c r="F79" s="217">
        <v>88.816666666666663</v>
      </c>
      <c r="G79" s="219">
        <v>87.933333333333323</v>
      </c>
      <c r="H79" s="219">
        <v>86.816666666666663</v>
      </c>
      <c r="I79" s="219">
        <v>85.933333333333323</v>
      </c>
      <c r="J79" s="219">
        <v>89.933333333333323</v>
      </c>
      <c r="K79" s="219">
        <v>90.816666666666649</v>
      </c>
      <c r="L79" s="219">
        <v>91.933333333333323</v>
      </c>
      <c r="M79" s="220">
        <v>89.7</v>
      </c>
      <c r="N79" s="220">
        <v>87.7</v>
      </c>
      <c r="O79" s="220">
        <v>223177500</v>
      </c>
      <c r="P79" s="221">
        <v>2.46900826446281E-2</v>
      </c>
    </row>
    <row r="80" spans="1:16" ht="12.75" customHeight="1">
      <c r="A80" s="213">
        <v>70</v>
      </c>
      <c r="B80" s="225" t="s">
        <v>844</v>
      </c>
      <c r="C80" s="223" t="s">
        <v>116</v>
      </c>
      <c r="D80" s="218">
        <v>45470</v>
      </c>
      <c r="E80" s="217">
        <v>667.2</v>
      </c>
      <c r="F80" s="217">
        <v>661.73333333333335</v>
      </c>
      <c r="G80" s="219">
        <v>652.4666666666667</v>
      </c>
      <c r="H80" s="219">
        <v>637.73333333333335</v>
      </c>
      <c r="I80" s="219">
        <v>628.4666666666667</v>
      </c>
      <c r="J80" s="219">
        <v>676.4666666666667</v>
      </c>
      <c r="K80" s="219">
        <v>685.73333333333335</v>
      </c>
      <c r="L80" s="219">
        <v>700.4666666666667</v>
      </c>
      <c r="M80" s="220">
        <v>671</v>
      </c>
      <c r="N80" s="220">
        <v>647</v>
      </c>
      <c r="O80" s="220">
        <v>6069700</v>
      </c>
      <c r="P80" s="221">
        <v>2.7282728272827284E-2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1312.95</v>
      </c>
      <c r="F81" s="217">
        <v>1307.3166666666666</v>
      </c>
      <c r="G81" s="219">
        <v>1292.6333333333332</v>
      </c>
      <c r="H81" s="219">
        <v>1272.3166666666666</v>
      </c>
      <c r="I81" s="219">
        <v>1257.6333333333332</v>
      </c>
      <c r="J81" s="219">
        <v>1327.6333333333332</v>
      </c>
      <c r="K81" s="219">
        <v>1342.3166666666666</v>
      </c>
      <c r="L81" s="219">
        <v>1362.6333333333332</v>
      </c>
      <c r="M81" s="220">
        <v>1322</v>
      </c>
      <c r="N81" s="220">
        <v>1287</v>
      </c>
      <c r="O81" s="220">
        <v>6004500</v>
      </c>
      <c r="P81" s="221">
        <v>-3.8158440481128163E-3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2984</v>
      </c>
      <c r="F82" s="217">
        <v>2952.8833333333332</v>
      </c>
      <c r="G82" s="219">
        <v>2882.8166666666666</v>
      </c>
      <c r="H82" s="219">
        <v>2781.6333333333332</v>
      </c>
      <c r="I82" s="219">
        <v>2711.5666666666666</v>
      </c>
      <c r="J82" s="219">
        <v>3054.0666666666666</v>
      </c>
      <c r="K82" s="219">
        <v>3124.1333333333332</v>
      </c>
      <c r="L82" s="219">
        <v>3225.3166666666666</v>
      </c>
      <c r="M82" s="220">
        <v>3022.95</v>
      </c>
      <c r="N82" s="220">
        <v>2851.7</v>
      </c>
      <c r="O82" s="220">
        <v>3640825</v>
      </c>
      <c r="P82" s="221">
        <v>3.7678577790444978E-2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443.65</v>
      </c>
      <c r="F83" s="217">
        <v>437.81666666666666</v>
      </c>
      <c r="G83" s="219">
        <v>428.88333333333333</v>
      </c>
      <c r="H83" s="219">
        <v>414.11666666666667</v>
      </c>
      <c r="I83" s="219">
        <v>405.18333333333334</v>
      </c>
      <c r="J83" s="219">
        <v>452.58333333333331</v>
      </c>
      <c r="K83" s="219">
        <v>461.51666666666659</v>
      </c>
      <c r="L83" s="219">
        <v>476.2833333333333</v>
      </c>
      <c r="M83" s="220">
        <v>446.75</v>
      </c>
      <c r="N83" s="220">
        <v>423.05</v>
      </c>
      <c r="O83" s="220">
        <v>8720000</v>
      </c>
      <c r="P83" s="221">
        <v>2.7090694935217905E-2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2386.6999999999998</v>
      </c>
      <c r="F84" s="217">
        <v>2391.5</v>
      </c>
      <c r="G84" s="219">
        <v>2367.75</v>
      </c>
      <c r="H84" s="219">
        <v>2348.8000000000002</v>
      </c>
      <c r="I84" s="219">
        <v>2325.0500000000002</v>
      </c>
      <c r="J84" s="219">
        <v>2410.4499999999998</v>
      </c>
      <c r="K84" s="219">
        <v>2434.1999999999998</v>
      </c>
      <c r="L84" s="219">
        <v>2453.1499999999996</v>
      </c>
      <c r="M84" s="220">
        <v>2415.25</v>
      </c>
      <c r="N84" s="220">
        <v>2372.5500000000002</v>
      </c>
      <c r="O84" s="220">
        <v>7584246</v>
      </c>
      <c r="P84" s="221">
        <v>-3.5252957399480471E-2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568.85</v>
      </c>
      <c r="F85" s="217">
        <v>564.68333333333328</v>
      </c>
      <c r="G85" s="219">
        <v>553.46666666666658</v>
      </c>
      <c r="H85" s="219">
        <v>538.08333333333326</v>
      </c>
      <c r="I85" s="219">
        <v>526.86666666666656</v>
      </c>
      <c r="J85" s="219">
        <v>580.06666666666661</v>
      </c>
      <c r="K85" s="219">
        <v>591.2833333333333</v>
      </c>
      <c r="L85" s="219">
        <v>606.66666666666663</v>
      </c>
      <c r="M85" s="220">
        <v>575.9</v>
      </c>
      <c r="N85" s="220">
        <v>549.29999999999995</v>
      </c>
      <c r="O85" s="220">
        <v>7827500</v>
      </c>
      <c r="P85" s="221">
        <v>0.14751695070551585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5301.5</v>
      </c>
      <c r="F86" s="217">
        <v>5302.45</v>
      </c>
      <c r="G86" s="219">
        <v>5182.8999999999996</v>
      </c>
      <c r="H86" s="219">
        <v>5064.3</v>
      </c>
      <c r="I86" s="219">
        <v>4944.75</v>
      </c>
      <c r="J86" s="219">
        <v>5421.0499999999993</v>
      </c>
      <c r="K86" s="219">
        <v>5540.6</v>
      </c>
      <c r="L86" s="219">
        <v>5659.1999999999989</v>
      </c>
      <c r="M86" s="220">
        <v>5422</v>
      </c>
      <c r="N86" s="220">
        <v>5183.8500000000004</v>
      </c>
      <c r="O86" s="220">
        <v>11034300</v>
      </c>
      <c r="P86" s="221">
        <v>-2.0427186534569083E-2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1894.2</v>
      </c>
      <c r="F87" s="217">
        <v>1922.3</v>
      </c>
      <c r="G87" s="219">
        <v>1851.5</v>
      </c>
      <c r="H87" s="219">
        <v>1808.8</v>
      </c>
      <c r="I87" s="219">
        <v>1738</v>
      </c>
      <c r="J87" s="219">
        <v>1965</v>
      </c>
      <c r="K87" s="219">
        <v>2035.7999999999997</v>
      </c>
      <c r="L87" s="219">
        <v>2078.5</v>
      </c>
      <c r="M87" s="220">
        <v>1993.1</v>
      </c>
      <c r="N87" s="220">
        <v>1879.6</v>
      </c>
      <c r="O87" s="220">
        <v>5736000</v>
      </c>
      <c r="P87" s="221">
        <v>-2.0826220553089792E-2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1325.3</v>
      </c>
      <c r="F88" s="217">
        <v>1338.0166666666667</v>
      </c>
      <c r="G88" s="219">
        <v>1307.7333333333333</v>
      </c>
      <c r="H88" s="219">
        <v>1290.1666666666667</v>
      </c>
      <c r="I88" s="219">
        <v>1259.8833333333334</v>
      </c>
      <c r="J88" s="219">
        <v>1355.5833333333333</v>
      </c>
      <c r="K88" s="219">
        <v>1385.8666666666666</v>
      </c>
      <c r="L88" s="219">
        <v>1403.4333333333332</v>
      </c>
      <c r="M88" s="220">
        <v>1368.3</v>
      </c>
      <c r="N88" s="220">
        <v>1320.45</v>
      </c>
      <c r="O88" s="220">
        <v>20686750</v>
      </c>
      <c r="P88" s="221">
        <v>7.3250894300085342E-2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4055.2</v>
      </c>
      <c r="F89" s="217">
        <v>4036.6666666666665</v>
      </c>
      <c r="G89" s="219">
        <v>3933.2833333333328</v>
      </c>
      <c r="H89" s="219">
        <v>3811.3666666666663</v>
      </c>
      <c r="I89" s="219">
        <v>3707.9833333333327</v>
      </c>
      <c r="J89" s="219">
        <v>4158.583333333333</v>
      </c>
      <c r="K89" s="219">
        <v>4261.9666666666672</v>
      </c>
      <c r="L89" s="219">
        <v>4383.8833333333332</v>
      </c>
      <c r="M89" s="220">
        <v>4140.05</v>
      </c>
      <c r="N89" s="220">
        <v>3914.75</v>
      </c>
      <c r="O89" s="220">
        <v>2871450</v>
      </c>
      <c r="P89" s="221">
        <v>8.6744252057905188E-2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1582.05</v>
      </c>
      <c r="F90" s="217">
        <v>1580.9833333333333</v>
      </c>
      <c r="G90" s="219">
        <v>1562.1666666666667</v>
      </c>
      <c r="H90" s="219">
        <v>1542.2833333333333</v>
      </c>
      <c r="I90" s="219">
        <v>1523.4666666666667</v>
      </c>
      <c r="J90" s="219">
        <v>1600.8666666666668</v>
      </c>
      <c r="K90" s="219">
        <v>1619.6833333333334</v>
      </c>
      <c r="L90" s="219">
        <v>1639.5666666666668</v>
      </c>
      <c r="M90" s="220">
        <v>1599.8</v>
      </c>
      <c r="N90" s="220">
        <v>1561.1</v>
      </c>
      <c r="O90" s="220">
        <v>193309050</v>
      </c>
      <c r="P90" s="221">
        <v>-1.9869156376535153E-2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552.54999999999995</v>
      </c>
      <c r="F91" s="217">
        <v>556.9666666666667</v>
      </c>
      <c r="G91" s="219">
        <v>544.68333333333339</v>
      </c>
      <c r="H91" s="219">
        <v>536.81666666666672</v>
      </c>
      <c r="I91" s="219">
        <v>524.53333333333342</v>
      </c>
      <c r="J91" s="219">
        <v>564.83333333333337</v>
      </c>
      <c r="K91" s="219">
        <v>577.11666666666667</v>
      </c>
      <c r="L91" s="219">
        <v>584.98333333333335</v>
      </c>
      <c r="M91" s="220">
        <v>569.25</v>
      </c>
      <c r="N91" s="220">
        <v>549.1</v>
      </c>
      <c r="O91" s="220">
        <v>48221800</v>
      </c>
      <c r="P91" s="221">
        <v>2.780643346150239E-2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5181.95</v>
      </c>
      <c r="F92" s="217">
        <v>5235.6166666666668</v>
      </c>
      <c r="G92" s="219">
        <v>5121.2333333333336</v>
      </c>
      <c r="H92" s="219">
        <v>5060.5166666666664</v>
      </c>
      <c r="I92" s="219">
        <v>4946.1333333333332</v>
      </c>
      <c r="J92" s="219">
        <v>5296.3333333333339</v>
      </c>
      <c r="K92" s="219">
        <v>5410.7166666666672</v>
      </c>
      <c r="L92" s="219">
        <v>5471.4333333333343</v>
      </c>
      <c r="M92" s="220">
        <v>5350</v>
      </c>
      <c r="N92" s="220">
        <v>5174.8999999999996</v>
      </c>
      <c r="O92" s="220">
        <v>3467550</v>
      </c>
      <c r="P92" s="221">
        <v>2.9481184591405033E-2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699.55</v>
      </c>
      <c r="F93" s="217">
        <v>704.51666666666677</v>
      </c>
      <c r="G93" s="219">
        <v>691.53333333333353</v>
      </c>
      <c r="H93" s="219">
        <v>683.51666666666677</v>
      </c>
      <c r="I93" s="219">
        <v>670.53333333333353</v>
      </c>
      <c r="J93" s="219">
        <v>712.53333333333353</v>
      </c>
      <c r="K93" s="219">
        <v>725.51666666666688</v>
      </c>
      <c r="L93" s="219">
        <v>733.53333333333353</v>
      </c>
      <c r="M93" s="220">
        <v>717.5</v>
      </c>
      <c r="N93" s="220">
        <v>696.5</v>
      </c>
      <c r="O93" s="220">
        <v>54107200</v>
      </c>
      <c r="P93" s="221">
        <v>-3.8224168823412306E-2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373.4</v>
      </c>
      <c r="F94" s="217">
        <v>372.5</v>
      </c>
      <c r="G94" s="219">
        <v>362.2</v>
      </c>
      <c r="H94" s="219">
        <v>351</v>
      </c>
      <c r="I94" s="219">
        <v>340.7</v>
      </c>
      <c r="J94" s="219">
        <v>383.7</v>
      </c>
      <c r="K94" s="219">
        <v>393.99999999999994</v>
      </c>
      <c r="L94" s="219">
        <v>405.2</v>
      </c>
      <c r="M94" s="220">
        <v>382.8</v>
      </c>
      <c r="N94" s="220">
        <v>361.3</v>
      </c>
      <c r="O94" s="220">
        <v>35022400</v>
      </c>
      <c r="P94" s="221">
        <v>0.11687653173328826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587.1</v>
      </c>
      <c r="F95" s="217">
        <v>585.71666666666658</v>
      </c>
      <c r="G95" s="219">
        <v>572.93333333333317</v>
      </c>
      <c r="H95" s="219">
        <v>558.76666666666654</v>
      </c>
      <c r="I95" s="219">
        <v>545.98333333333312</v>
      </c>
      <c r="J95" s="219">
        <v>599.88333333333321</v>
      </c>
      <c r="K95" s="219">
        <v>612.66666666666674</v>
      </c>
      <c r="L95" s="219">
        <v>626.83333333333326</v>
      </c>
      <c r="M95" s="220">
        <v>598.5</v>
      </c>
      <c r="N95" s="220">
        <v>571.54999999999995</v>
      </c>
      <c r="O95" s="220">
        <v>27649350</v>
      </c>
      <c r="P95" s="221">
        <v>4.4309606363450951E-2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2346.6999999999998</v>
      </c>
      <c r="F96" s="217">
        <v>2352.3000000000002</v>
      </c>
      <c r="G96" s="219">
        <v>2332.9500000000003</v>
      </c>
      <c r="H96" s="219">
        <v>2319.2000000000003</v>
      </c>
      <c r="I96" s="219">
        <v>2299.8500000000004</v>
      </c>
      <c r="J96" s="219">
        <v>2366.0500000000002</v>
      </c>
      <c r="K96" s="219">
        <v>2385.4000000000005</v>
      </c>
      <c r="L96" s="219">
        <v>2399.15</v>
      </c>
      <c r="M96" s="220">
        <v>2371.65</v>
      </c>
      <c r="N96" s="220">
        <v>2338.5500000000002</v>
      </c>
      <c r="O96" s="220">
        <v>18848100</v>
      </c>
      <c r="P96" s="221">
        <v>5.360686167829482E-3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1167</v>
      </c>
      <c r="F97" s="217">
        <v>1161.7166666666665</v>
      </c>
      <c r="G97" s="219">
        <v>1148.7333333333329</v>
      </c>
      <c r="H97" s="219">
        <v>1130.4666666666665</v>
      </c>
      <c r="I97" s="219">
        <v>1117.4833333333329</v>
      </c>
      <c r="J97" s="219">
        <v>1179.9833333333329</v>
      </c>
      <c r="K97" s="219">
        <v>1192.9666666666665</v>
      </c>
      <c r="L97" s="219">
        <v>1211.2333333333329</v>
      </c>
      <c r="M97" s="220">
        <v>1174.7</v>
      </c>
      <c r="N97" s="220">
        <v>1143.45</v>
      </c>
      <c r="O97" s="220">
        <v>81373600</v>
      </c>
      <c r="P97" s="221">
        <v>-3.8219617118275145E-3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1602.05</v>
      </c>
      <c r="F98" s="217">
        <v>1608.0166666666667</v>
      </c>
      <c r="G98" s="219">
        <v>1585.5833333333333</v>
      </c>
      <c r="H98" s="219">
        <v>1569.1166666666666</v>
      </c>
      <c r="I98" s="219">
        <v>1546.6833333333332</v>
      </c>
      <c r="J98" s="219">
        <v>1624.4833333333333</v>
      </c>
      <c r="K98" s="219">
        <v>1646.9166666666667</v>
      </c>
      <c r="L98" s="219">
        <v>1663.3833333333334</v>
      </c>
      <c r="M98" s="220">
        <v>1630.45</v>
      </c>
      <c r="N98" s="220">
        <v>1591.55</v>
      </c>
      <c r="O98" s="220">
        <v>3689000</v>
      </c>
      <c r="P98" s="221">
        <v>3.463749824709017E-2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556.75</v>
      </c>
      <c r="F99" s="217">
        <v>556.51666666666665</v>
      </c>
      <c r="G99" s="219">
        <v>550.98333333333335</v>
      </c>
      <c r="H99" s="219">
        <v>545.2166666666667</v>
      </c>
      <c r="I99" s="219">
        <v>539.68333333333339</v>
      </c>
      <c r="J99" s="219">
        <v>562.2833333333333</v>
      </c>
      <c r="K99" s="219">
        <v>567.81666666666661</v>
      </c>
      <c r="L99" s="219">
        <v>573.58333333333326</v>
      </c>
      <c r="M99" s="220">
        <v>562.04999999999995</v>
      </c>
      <c r="N99" s="220">
        <v>550.75</v>
      </c>
      <c r="O99" s="220">
        <v>13644000</v>
      </c>
      <c r="P99" s="221">
        <v>-3.2873109796186721E-3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16.2</v>
      </c>
      <c r="F100" s="217">
        <v>16.133333333333329</v>
      </c>
      <c r="G100" s="219">
        <v>15.86666666666666</v>
      </c>
      <c r="H100" s="219">
        <v>15.533333333333331</v>
      </c>
      <c r="I100" s="219">
        <v>15.266666666666662</v>
      </c>
      <c r="J100" s="219">
        <v>16.466666666666658</v>
      </c>
      <c r="K100" s="219">
        <v>16.733333333333331</v>
      </c>
      <c r="L100" s="219">
        <v>17.066666666666656</v>
      </c>
      <c r="M100" s="220">
        <v>16.399999999999999</v>
      </c>
      <c r="N100" s="220">
        <v>15.8</v>
      </c>
      <c r="O100" s="220">
        <v>3066400000</v>
      </c>
      <c r="P100" s="221">
        <v>3.9344884622684997E-2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117.4</v>
      </c>
      <c r="F101" s="217">
        <v>117.45</v>
      </c>
      <c r="G101" s="219">
        <v>116.2</v>
      </c>
      <c r="H101" s="219">
        <v>115</v>
      </c>
      <c r="I101" s="219">
        <v>113.75</v>
      </c>
      <c r="J101" s="219">
        <v>118.65</v>
      </c>
      <c r="K101" s="219">
        <v>119.9</v>
      </c>
      <c r="L101" s="219">
        <v>121.10000000000001</v>
      </c>
      <c r="M101" s="220">
        <v>118.7</v>
      </c>
      <c r="N101" s="220">
        <v>116.25</v>
      </c>
      <c r="O101" s="220">
        <v>90050000</v>
      </c>
      <c r="P101" s="221">
        <v>-1.1200175689030416E-2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78.7</v>
      </c>
      <c r="F102" s="217">
        <v>79.149999999999991</v>
      </c>
      <c r="G102" s="219">
        <v>77.749999999999986</v>
      </c>
      <c r="H102" s="219">
        <v>76.8</v>
      </c>
      <c r="I102" s="219">
        <v>75.399999999999991</v>
      </c>
      <c r="J102" s="219">
        <v>80.09999999999998</v>
      </c>
      <c r="K102" s="219">
        <v>81.499999999999986</v>
      </c>
      <c r="L102" s="219">
        <v>82.449999999999974</v>
      </c>
      <c r="M102" s="220">
        <v>80.55</v>
      </c>
      <c r="N102" s="220">
        <v>78.2</v>
      </c>
      <c r="O102" s="220">
        <v>366337500</v>
      </c>
      <c r="P102" s="221">
        <v>-2.5118444698578662E-3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159.1</v>
      </c>
      <c r="F103" s="217">
        <v>158.93333333333334</v>
      </c>
      <c r="G103" s="219">
        <v>155.86666666666667</v>
      </c>
      <c r="H103" s="219">
        <v>152.63333333333333</v>
      </c>
      <c r="I103" s="219">
        <v>149.56666666666666</v>
      </c>
      <c r="J103" s="219">
        <v>162.16666666666669</v>
      </c>
      <c r="K103" s="219">
        <v>165.23333333333335</v>
      </c>
      <c r="L103" s="219">
        <v>168.4666666666667</v>
      </c>
      <c r="M103" s="220">
        <v>162</v>
      </c>
      <c r="N103" s="220">
        <v>155.69999999999999</v>
      </c>
      <c r="O103" s="220">
        <v>58938750</v>
      </c>
      <c r="P103" s="221">
        <v>2.2177419354838711E-2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471.45</v>
      </c>
      <c r="F104" s="217">
        <v>465.93333333333334</v>
      </c>
      <c r="G104" s="219">
        <v>458.56666666666666</v>
      </c>
      <c r="H104" s="219">
        <v>445.68333333333334</v>
      </c>
      <c r="I104" s="219">
        <v>438.31666666666666</v>
      </c>
      <c r="J104" s="219">
        <v>478.81666666666666</v>
      </c>
      <c r="K104" s="219">
        <v>486.18333333333334</v>
      </c>
      <c r="L104" s="219">
        <v>499.06666666666666</v>
      </c>
      <c r="M104" s="220">
        <v>473.3</v>
      </c>
      <c r="N104" s="220">
        <v>453.05</v>
      </c>
      <c r="O104" s="220">
        <v>18698625</v>
      </c>
      <c r="P104" s="221">
        <v>-2.0386111511309611E-2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580.6</v>
      </c>
      <c r="F105" s="217">
        <v>578.56666666666672</v>
      </c>
      <c r="G105" s="219">
        <v>571.03333333333342</v>
      </c>
      <c r="H105" s="219">
        <v>561.4666666666667</v>
      </c>
      <c r="I105" s="219">
        <v>553.93333333333339</v>
      </c>
      <c r="J105" s="219">
        <v>588.13333333333344</v>
      </c>
      <c r="K105" s="219">
        <v>595.66666666666674</v>
      </c>
      <c r="L105" s="219">
        <v>605.23333333333346</v>
      </c>
      <c r="M105" s="220">
        <v>586.1</v>
      </c>
      <c r="N105" s="220">
        <v>569</v>
      </c>
      <c r="O105" s="220">
        <v>18848000</v>
      </c>
      <c r="P105" s="221">
        <v>3.6401627625646103E-2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217.2</v>
      </c>
      <c r="F106" s="217">
        <v>215.58333333333334</v>
      </c>
      <c r="G106" s="219">
        <v>210.61666666666667</v>
      </c>
      <c r="H106" s="219">
        <v>204.03333333333333</v>
      </c>
      <c r="I106" s="219">
        <v>199.06666666666666</v>
      </c>
      <c r="J106" s="219">
        <v>222.16666666666669</v>
      </c>
      <c r="K106" s="219">
        <v>227.13333333333333</v>
      </c>
      <c r="L106" s="219">
        <v>233.7166666666667</v>
      </c>
      <c r="M106" s="220">
        <v>220.55</v>
      </c>
      <c r="N106" s="220">
        <v>209</v>
      </c>
      <c r="O106" s="220">
        <v>24838500</v>
      </c>
      <c r="P106" s="221">
        <v>-2.7809307604994324E-2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2444.35</v>
      </c>
      <c r="F107" s="217">
        <v>2445.5499999999997</v>
      </c>
      <c r="G107" s="219">
        <v>2413.7999999999993</v>
      </c>
      <c r="H107" s="219">
        <v>2383.2499999999995</v>
      </c>
      <c r="I107" s="219">
        <v>2351.4999999999991</v>
      </c>
      <c r="J107" s="219">
        <v>2476.0999999999995</v>
      </c>
      <c r="K107" s="219">
        <v>2507.8500000000004</v>
      </c>
      <c r="L107" s="219">
        <v>2538.3999999999996</v>
      </c>
      <c r="M107" s="220">
        <v>2477.3000000000002</v>
      </c>
      <c r="N107" s="220">
        <v>2415</v>
      </c>
      <c r="O107" s="220">
        <v>1463100</v>
      </c>
      <c r="P107" s="221">
        <v>5.7688137063543699E-2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4319.1499999999996</v>
      </c>
      <c r="F108" s="217">
        <v>4307.7</v>
      </c>
      <c r="G108" s="219">
        <v>4266.45</v>
      </c>
      <c r="H108" s="219">
        <v>4213.75</v>
      </c>
      <c r="I108" s="219">
        <v>4172.5</v>
      </c>
      <c r="J108" s="219">
        <v>4360.3999999999996</v>
      </c>
      <c r="K108" s="219">
        <v>4401.6499999999996</v>
      </c>
      <c r="L108" s="219">
        <v>4454.3499999999995</v>
      </c>
      <c r="M108" s="220">
        <v>4348.95</v>
      </c>
      <c r="N108" s="220">
        <v>4255</v>
      </c>
      <c r="O108" s="220">
        <v>5812200</v>
      </c>
      <c r="P108" s="221">
        <v>-3.5351523600876317E-2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1538.25</v>
      </c>
      <c r="F109" s="217">
        <v>1531.2166666666665</v>
      </c>
      <c r="G109" s="219">
        <v>1516.633333333333</v>
      </c>
      <c r="H109" s="219">
        <v>1495.0166666666664</v>
      </c>
      <c r="I109" s="219">
        <v>1480.4333333333329</v>
      </c>
      <c r="J109" s="219">
        <v>1552.833333333333</v>
      </c>
      <c r="K109" s="219">
        <v>1567.4166666666665</v>
      </c>
      <c r="L109" s="219">
        <v>1589.0333333333331</v>
      </c>
      <c r="M109" s="220">
        <v>1545.8</v>
      </c>
      <c r="N109" s="220">
        <v>1509.6</v>
      </c>
      <c r="O109" s="220">
        <v>24505000</v>
      </c>
      <c r="P109" s="221">
        <v>-6.224288693722136E-2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366.7</v>
      </c>
      <c r="F110" s="217">
        <v>361.34999999999997</v>
      </c>
      <c r="G110" s="219">
        <v>349.99999999999994</v>
      </c>
      <c r="H110" s="219">
        <v>333.29999999999995</v>
      </c>
      <c r="I110" s="219">
        <v>321.94999999999993</v>
      </c>
      <c r="J110" s="219">
        <v>378.04999999999995</v>
      </c>
      <c r="K110" s="219">
        <v>389.4</v>
      </c>
      <c r="L110" s="219">
        <v>406.09999999999997</v>
      </c>
      <c r="M110" s="220">
        <v>372.7</v>
      </c>
      <c r="N110" s="220">
        <v>344.65</v>
      </c>
      <c r="O110" s="220">
        <v>67007200</v>
      </c>
      <c r="P110" s="221">
        <v>5.4975643702157274E-2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1417.05</v>
      </c>
      <c r="F111" s="217">
        <v>1428.6333333333332</v>
      </c>
      <c r="G111" s="219">
        <v>1403.4166666666665</v>
      </c>
      <c r="H111" s="219">
        <v>1389.7833333333333</v>
      </c>
      <c r="I111" s="219">
        <v>1364.5666666666666</v>
      </c>
      <c r="J111" s="219">
        <v>1442.2666666666664</v>
      </c>
      <c r="K111" s="219">
        <v>1467.4833333333331</v>
      </c>
      <c r="L111" s="219">
        <v>1481.1166666666663</v>
      </c>
      <c r="M111" s="220">
        <v>1453.85</v>
      </c>
      <c r="N111" s="220">
        <v>1415</v>
      </c>
      <c r="O111" s="220">
        <v>50924000</v>
      </c>
      <c r="P111" s="221">
        <v>8.0739225290537273E-2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176.7</v>
      </c>
      <c r="F112" s="217">
        <v>174.56666666666663</v>
      </c>
      <c r="G112" s="219">
        <v>171.28333333333327</v>
      </c>
      <c r="H112" s="219">
        <v>165.86666666666665</v>
      </c>
      <c r="I112" s="219">
        <v>162.58333333333329</v>
      </c>
      <c r="J112" s="219">
        <v>179.98333333333326</v>
      </c>
      <c r="K112" s="219">
        <v>183.26666666666662</v>
      </c>
      <c r="L112" s="219">
        <v>188.68333333333325</v>
      </c>
      <c r="M112" s="220">
        <v>177.85</v>
      </c>
      <c r="N112" s="220">
        <v>169.15</v>
      </c>
      <c r="O112" s="220">
        <v>161474625</v>
      </c>
      <c r="P112" s="221">
        <v>1.1914581614884063E-2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1136.3</v>
      </c>
      <c r="F113" s="217">
        <v>1144.7</v>
      </c>
      <c r="G113" s="219">
        <v>1125.6000000000001</v>
      </c>
      <c r="H113" s="219">
        <v>1114.9000000000001</v>
      </c>
      <c r="I113" s="219">
        <v>1095.8000000000002</v>
      </c>
      <c r="J113" s="219">
        <v>1155.4000000000001</v>
      </c>
      <c r="K113" s="219">
        <v>1174.5</v>
      </c>
      <c r="L113" s="219">
        <v>1185.2</v>
      </c>
      <c r="M113" s="220">
        <v>1163.8</v>
      </c>
      <c r="N113" s="220">
        <v>1134</v>
      </c>
      <c r="O113" s="220">
        <v>2855450</v>
      </c>
      <c r="P113" s="221">
        <v>7.5924565270634334E-2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1061.45</v>
      </c>
      <c r="F114" s="217">
        <v>1061.3666666666666</v>
      </c>
      <c r="G114" s="219">
        <v>1042.7333333333331</v>
      </c>
      <c r="H114" s="219">
        <v>1024.0166666666667</v>
      </c>
      <c r="I114" s="219">
        <v>1005.3833333333332</v>
      </c>
      <c r="J114" s="219">
        <v>1080.083333333333</v>
      </c>
      <c r="K114" s="219">
        <v>1098.7166666666667</v>
      </c>
      <c r="L114" s="219">
        <v>1117.4333333333329</v>
      </c>
      <c r="M114" s="220">
        <v>1080</v>
      </c>
      <c r="N114" s="220">
        <v>1042.6500000000001</v>
      </c>
      <c r="O114" s="220">
        <v>16299500</v>
      </c>
      <c r="P114" s="221">
        <v>8.9914418806196512E-3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426.1</v>
      </c>
      <c r="F115" s="217">
        <v>428.31666666666666</v>
      </c>
      <c r="G115" s="219">
        <v>422.38333333333333</v>
      </c>
      <c r="H115" s="219">
        <v>418.66666666666669</v>
      </c>
      <c r="I115" s="219">
        <v>412.73333333333335</v>
      </c>
      <c r="J115" s="219">
        <v>432.0333333333333</v>
      </c>
      <c r="K115" s="219">
        <v>437.96666666666658</v>
      </c>
      <c r="L115" s="219">
        <v>441.68333333333328</v>
      </c>
      <c r="M115" s="220">
        <v>434.25</v>
      </c>
      <c r="N115" s="220">
        <v>424.6</v>
      </c>
      <c r="O115" s="220">
        <v>109404800</v>
      </c>
      <c r="P115" s="221">
        <v>4.7018719327632311E-3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1066</v>
      </c>
      <c r="F116" s="217">
        <v>1066.7666666666667</v>
      </c>
      <c r="G116" s="219">
        <v>1053.4333333333334</v>
      </c>
      <c r="H116" s="219">
        <v>1040.8666666666668</v>
      </c>
      <c r="I116" s="219">
        <v>1027.5333333333335</v>
      </c>
      <c r="J116" s="219">
        <v>1079.3333333333333</v>
      </c>
      <c r="K116" s="219">
        <v>1092.6666666666667</v>
      </c>
      <c r="L116" s="219">
        <v>1105.2333333333331</v>
      </c>
      <c r="M116" s="220">
        <v>1080.0999999999999</v>
      </c>
      <c r="N116" s="220">
        <v>1054.2</v>
      </c>
      <c r="O116" s="220">
        <v>11604375</v>
      </c>
      <c r="P116" s="221">
        <v>3.2589956064734998E-2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4057.4</v>
      </c>
      <c r="F117" s="217">
        <v>4036.15</v>
      </c>
      <c r="G117" s="219">
        <v>3978.75</v>
      </c>
      <c r="H117" s="219">
        <v>3900.1</v>
      </c>
      <c r="I117" s="219">
        <v>3842.7</v>
      </c>
      <c r="J117" s="219">
        <v>4114.8</v>
      </c>
      <c r="K117" s="219">
        <v>4172.2000000000007</v>
      </c>
      <c r="L117" s="219">
        <v>4250.8500000000004</v>
      </c>
      <c r="M117" s="220">
        <v>4093.55</v>
      </c>
      <c r="N117" s="220">
        <v>3957.5</v>
      </c>
      <c r="O117" s="220">
        <v>436250</v>
      </c>
      <c r="P117" s="221">
        <v>-8.2409775504404658E-3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919.9</v>
      </c>
      <c r="F118" s="217">
        <v>914.5</v>
      </c>
      <c r="G118" s="219">
        <v>906.35</v>
      </c>
      <c r="H118" s="219">
        <v>892.80000000000007</v>
      </c>
      <c r="I118" s="219">
        <v>884.65000000000009</v>
      </c>
      <c r="J118" s="219">
        <v>928.05</v>
      </c>
      <c r="K118" s="219">
        <v>936.2</v>
      </c>
      <c r="L118" s="219">
        <v>949.74999999999989</v>
      </c>
      <c r="M118" s="220">
        <v>922.65</v>
      </c>
      <c r="N118" s="220">
        <v>900.95</v>
      </c>
      <c r="O118" s="220">
        <v>14861475</v>
      </c>
      <c r="P118" s="221">
        <v>-4.9229174763570409E-2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495.95</v>
      </c>
      <c r="F119" s="217">
        <v>498.98333333333335</v>
      </c>
      <c r="G119" s="219">
        <v>488.41666666666669</v>
      </c>
      <c r="H119" s="219">
        <v>480.88333333333333</v>
      </c>
      <c r="I119" s="219">
        <v>470.31666666666666</v>
      </c>
      <c r="J119" s="219">
        <v>506.51666666666671</v>
      </c>
      <c r="K119" s="219">
        <v>517.08333333333326</v>
      </c>
      <c r="L119" s="219">
        <v>524.61666666666679</v>
      </c>
      <c r="M119" s="220">
        <v>509.55</v>
      </c>
      <c r="N119" s="220">
        <v>491.45</v>
      </c>
      <c r="O119" s="220">
        <v>22588750</v>
      </c>
      <c r="P119" s="221">
        <v>3.7370838117106772E-2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1727.2</v>
      </c>
      <c r="F120" s="217">
        <v>1728.8333333333333</v>
      </c>
      <c r="G120" s="219">
        <v>1709.3666666666666</v>
      </c>
      <c r="H120" s="219">
        <v>1691.5333333333333</v>
      </c>
      <c r="I120" s="219">
        <v>1672.0666666666666</v>
      </c>
      <c r="J120" s="219">
        <v>1746.6666666666665</v>
      </c>
      <c r="K120" s="219">
        <v>1766.1333333333332</v>
      </c>
      <c r="L120" s="219">
        <v>1783.9666666666665</v>
      </c>
      <c r="M120" s="220">
        <v>1748.3</v>
      </c>
      <c r="N120" s="220">
        <v>1711</v>
      </c>
      <c r="O120" s="220">
        <v>41851600</v>
      </c>
      <c r="P120" s="221">
        <v>-4.2481536729781916E-2</v>
      </c>
    </row>
    <row r="121" spans="1:16" ht="12.75" customHeight="1">
      <c r="A121" s="213">
        <v>111</v>
      </c>
      <c r="B121" s="225" t="s">
        <v>66</v>
      </c>
      <c r="C121" s="217" t="s">
        <v>849</v>
      </c>
      <c r="D121" s="218">
        <v>45470</v>
      </c>
      <c r="E121" s="217">
        <v>158.05000000000001</v>
      </c>
      <c r="F121" s="217">
        <v>158.08333333333334</v>
      </c>
      <c r="G121" s="219">
        <v>156.16666666666669</v>
      </c>
      <c r="H121" s="219">
        <v>154.28333333333333</v>
      </c>
      <c r="I121" s="219">
        <v>152.36666666666667</v>
      </c>
      <c r="J121" s="219">
        <v>159.9666666666667</v>
      </c>
      <c r="K121" s="219">
        <v>161.88333333333338</v>
      </c>
      <c r="L121" s="219">
        <v>163.76666666666671</v>
      </c>
      <c r="M121" s="220">
        <v>160</v>
      </c>
      <c r="N121" s="220">
        <v>156.19999999999999</v>
      </c>
      <c r="O121" s="220">
        <v>48675958</v>
      </c>
      <c r="P121" s="221">
        <v>2.6053423626787059E-2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2687.3</v>
      </c>
      <c r="F122" s="217">
        <v>2673.2333333333336</v>
      </c>
      <c r="G122" s="219">
        <v>2651.916666666667</v>
      </c>
      <c r="H122" s="219">
        <v>2616.5333333333333</v>
      </c>
      <c r="I122" s="219">
        <v>2595.2166666666667</v>
      </c>
      <c r="J122" s="219">
        <v>2708.6166666666672</v>
      </c>
      <c r="K122" s="219">
        <v>2729.9333333333338</v>
      </c>
      <c r="L122" s="219">
        <v>2765.3166666666675</v>
      </c>
      <c r="M122" s="220">
        <v>2694.55</v>
      </c>
      <c r="N122" s="220">
        <v>2637.85</v>
      </c>
      <c r="O122" s="220">
        <v>1073400</v>
      </c>
      <c r="P122" s="221">
        <v>2.3162710895052903E-2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429.9</v>
      </c>
      <c r="F123" s="217">
        <v>427.76666666666665</v>
      </c>
      <c r="G123" s="219">
        <v>423.5333333333333</v>
      </c>
      <c r="H123" s="219">
        <v>417.16666666666663</v>
      </c>
      <c r="I123" s="219">
        <v>412.93333333333328</v>
      </c>
      <c r="J123" s="219">
        <v>434.13333333333333</v>
      </c>
      <c r="K123" s="219">
        <v>438.36666666666667</v>
      </c>
      <c r="L123" s="219">
        <v>444.73333333333335</v>
      </c>
      <c r="M123" s="220">
        <v>432</v>
      </c>
      <c r="N123" s="220">
        <v>421.4</v>
      </c>
      <c r="O123" s="220">
        <v>12547700</v>
      </c>
      <c r="P123" s="221">
        <v>5.5786010585037904E-2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686.1</v>
      </c>
      <c r="F124" s="217">
        <v>677.55</v>
      </c>
      <c r="G124" s="219">
        <v>664.09999999999991</v>
      </c>
      <c r="H124" s="219">
        <v>642.09999999999991</v>
      </c>
      <c r="I124" s="219">
        <v>628.64999999999986</v>
      </c>
      <c r="J124" s="219">
        <v>699.55</v>
      </c>
      <c r="K124" s="219">
        <v>713</v>
      </c>
      <c r="L124" s="219">
        <v>735</v>
      </c>
      <c r="M124" s="220">
        <v>691</v>
      </c>
      <c r="N124" s="220">
        <v>655.55</v>
      </c>
      <c r="O124" s="220">
        <v>27234000</v>
      </c>
      <c r="P124" s="221">
        <v>5.9812429466474686E-2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3888.6</v>
      </c>
      <c r="F125" s="217">
        <v>3862.2833333333328</v>
      </c>
      <c r="G125" s="219">
        <v>3815.5166666666655</v>
      </c>
      <c r="H125" s="219">
        <v>3742.4333333333325</v>
      </c>
      <c r="I125" s="219">
        <v>3695.6666666666652</v>
      </c>
      <c r="J125" s="219">
        <v>3935.3666666666659</v>
      </c>
      <c r="K125" s="219">
        <v>3982.1333333333332</v>
      </c>
      <c r="L125" s="219">
        <v>4055.2166666666662</v>
      </c>
      <c r="M125" s="220">
        <v>3909.05</v>
      </c>
      <c r="N125" s="220">
        <v>3789.2</v>
      </c>
      <c r="O125" s="220">
        <v>12863250</v>
      </c>
      <c r="P125" s="221">
        <v>-7.8428422511901824E-2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4640.3999999999996</v>
      </c>
      <c r="F126" s="217">
        <v>4696.1333333333332</v>
      </c>
      <c r="G126" s="219">
        <v>4579.2666666666664</v>
      </c>
      <c r="H126" s="219">
        <v>4518.1333333333332</v>
      </c>
      <c r="I126" s="219">
        <v>4401.2666666666664</v>
      </c>
      <c r="J126" s="219">
        <v>4757.2666666666664</v>
      </c>
      <c r="K126" s="219">
        <v>4874.1333333333332</v>
      </c>
      <c r="L126" s="219">
        <v>4935.2666666666664</v>
      </c>
      <c r="M126" s="220">
        <v>4813</v>
      </c>
      <c r="N126" s="220">
        <v>4635</v>
      </c>
      <c r="O126" s="220">
        <v>3771450</v>
      </c>
      <c r="P126" s="221">
        <v>5.2757191307624671E-2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4482.55</v>
      </c>
      <c r="F127" s="217">
        <v>4519.6499999999996</v>
      </c>
      <c r="G127" s="219">
        <v>4429.2999999999993</v>
      </c>
      <c r="H127" s="219">
        <v>4376.0499999999993</v>
      </c>
      <c r="I127" s="219">
        <v>4285.6999999999989</v>
      </c>
      <c r="J127" s="219">
        <v>4572.8999999999996</v>
      </c>
      <c r="K127" s="219">
        <v>4663.25</v>
      </c>
      <c r="L127" s="219">
        <v>4716.5</v>
      </c>
      <c r="M127" s="220">
        <v>4610</v>
      </c>
      <c r="N127" s="220">
        <v>4466.3999999999996</v>
      </c>
      <c r="O127" s="220">
        <v>1683600</v>
      </c>
      <c r="P127" s="221">
        <v>1.9639350116050706E-3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1597.3</v>
      </c>
      <c r="F128" s="217">
        <v>1609.1166666666668</v>
      </c>
      <c r="G128" s="219">
        <v>1578.2333333333336</v>
      </c>
      <c r="H128" s="219">
        <v>1559.1666666666667</v>
      </c>
      <c r="I128" s="219">
        <v>1528.2833333333335</v>
      </c>
      <c r="J128" s="219">
        <v>1628.1833333333336</v>
      </c>
      <c r="K128" s="219">
        <v>1659.0666666666668</v>
      </c>
      <c r="L128" s="219">
        <v>1678.1333333333337</v>
      </c>
      <c r="M128" s="220">
        <v>1640</v>
      </c>
      <c r="N128" s="220">
        <v>1590.05</v>
      </c>
      <c r="O128" s="220">
        <v>6744750</v>
      </c>
      <c r="P128" s="221">
        <v>4.1065337181842035E-2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2649.6</v>
      </c>
      <c r="F129" s="217">
        <v>2632.4833333333331</v>
      </c>
      <c r="G129" s="219">
        <v>2599.3666666666663</v>
      </c>
      <c r="H129" s="219">
        <v>2549.1333333333332</v>
      </c>
      <c r="I129" s="219">
        <v>2516.0166666666664</v>
      </c>
      <c r="J129" s="219">
        <v>2682.7166666666662</v>
      </c>
      <c r="K129" s="219">
        <v>2715.833333333333</v>
      </c>
      <c r="L129" s="219">
        <v>2766.0666666666662</v>
      </c>
      <c r="M129" s="220">
        <v>2665.6</v>
      </c>
      <c r="N129" s="220">
        <v>2582.25</v>
      </c>
      <c r="O129" s="220">
        <v>12531750</v>
      </c>
      <c r="P129" s="221">
        <v>-4.5047207553208513E-2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269.45</v>
      </c>
      <c r="F130" s="217">
        <v>270.08333333333331</v>
      </c>
      <c r="G130" s="219">
        <v>267.36666666666662</v>
      </c>
      <c r="H130" s="219">
        <v>265.2833333333333</v>
      </c>
      <c r="I130" s="219">
        <v>262.56666666666661</v>
      </c>
      <c r="J130" s="219">
        <v>272.16666666666663</v>
      </c>
      <c r="K130" s="219">
        <v>274.88333333333333</v>
      </c>
      <c r="L130" s="219">
        <v>276.96666666666664</v>
      </c>
      <c r="M130" s="220">
        <v>272.8</v>
      </c>
      <c r="N130" s="220">
        <v>268</v>
      </c>
      <c r="O130" s="220">
        <v>28396000</v>
      </c>
      <c r="P130" s="221">
        <v>2.3795788866455149E-2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173.8</v>
      </c>
      <c r="F131" s="217">
        <v>174.03333333333333</v>
      </c>
      <c r="G131" s="219">
        <v>172.56666666666666</v>
      </c>
      <c r="H131" s="219">
        <v>171.33333333333334</v>
      </c>
      <c r="I131" s="219">
        <v>169.86666666666667</v>
      </c>
      <c r="J131" s="219">
        <v>175.26666666666665</v>
      </c>
      <c r="K131" s="219">
        <v>176.73333333333329</v>
      </c>
      <c r="L131" s="219">
        <v>177.96666666666664</v>
      </c>
      <c r="M131" s="220">
        <v>175.5</v>
      </c>
      <c r="N131" s="220">
        <v>172.8</v>
      </c>
      <c r="O131" s="220">
        <v>49344000</v>
      </c>
      <c r="P131" s="221">
        <v>4.4317460317460318E-2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597.85</v>
      </c>
      <c r="F132" s="217">
        <v>601.5333333333333</v>
      </c>
      <c r="G132" s="219">
        <v>591.31666666666661</v>
      </c>
      <c r="H132" s="219">
        <v>584.7833333333333</v>
      </c>
      <c r="I132" s="219">
        <v>574.56666666666661</v>
      </c>
      <c r="J132" s="219">
        <v>608.06666666666661</v>
      </c>
      <c r="K132" s="219">
        <v>618.2833333333333</v>
      </c>
      <c r="L132" s="219">
        <v>624.81666666666661</v>
      </c>
      <c r="M132" s="220">
        <v>611.75</v>
      </c>
      <c r="N132" s="220">
        <v>595</v>
      </c>
      <c r="O132" s="220">
        <v>9878400</v>
      </c>
      <c r="P132" s="221">
        <v>-2.4644549763033177E-2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12549.85</v>
      </c>
      <c r="F133" s="217">
        <v>12662.433333333334</v>
      </c>
      <c r="G133" s="219">
        <v>12374.916666666668</v>
      </c>
      <c r="H133" s="219">
        <v>12199.983333333334</v>
      </c>
      <c r="I133" s="219">
        <v>11912.466666666667</v>
      </c>
      <c r="J133" s="219">
        <v>12837.366666666669</v>
      </c>
      <c r="K133" s="219">
        <v>13124.883333333335</v>
      </c>
      <c r="L133" s="219">
        <v>13299.816666666669</v>
      </c>
      <c r="M133" s="220">
        <v>12949.95</v>
      </c>
      <c r="N133" s="220">
        <v>12487.5</v>
      </c>
      <c r="O133" s="220">
        <v>2171150</v>
      </c>
      <c r="P133" s="221">
        <v>1.7981057764441109E-2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45470</v>
      </c>
      <c r="E134" s="217">
        <v>1188.1500000000001</v>
      </c>
      <c r="F134" s="217">
        <v>1184.3999999999999</v>
      </c>
      <c r="G134" s="219">
        <v>1176.7999999999997</v>
      </c>
      <c r="H134" s="219">
        <v>1165.4499999999998</v>
      </c>
      <c r="I134" s="219">
        <v>1157.8499999999997</v>
      </c>
      <c r="J134" s="219">
        <v>1195.7499999999998</v>
      </c>
      <c r="K134" s="219">
        <v>1203.3499999999997</v>
      </c>
      <c r="L134" s="219">
        <v>1214.6999999999998</v>
      </c>
      <c r="M134" s="220">
        <v>1192</v>
      </c>
      <c r="N134" s="220">
        <v>1173.05</v>
      </c>
      <c r="O134" s="220">
        <v>7810600</v>
      </c>
      <c r="P134" s="221">
        <v>1.8251505749224312E-2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3676.85</v>
      </c>
      <c r="F135" s="217">
        <v>3724.3000000000006</v>
      </c>
      <c r="G135" s="219">
        <v>3622.3500000000013</v>
      </c>
      <c r="H135" s="219">
        <v>3567.8500000000008</v>
      </c>
      <c r="I135" s="219">
        <v>3465.9000000000015</v>
      </c>
      <c r="J135" s="219">
        <v>3778.8000000000011</v>
      </c>
      <c r="K135" s="219">
        <v>3880.7500000000009</v>
      </c>
      <c r="L135" s="219">
        <v>3935.2500000000009</v>
      </c>
      <c r="M135" s="220">
        <v>3826.25</v>
      </c>
      <c r="N135" s="220">
        <v>3669.8</v>
      </c>
      <c r="O135" s="220">
        <v>2849600</v>
      </c>
      <c r="P135" s="221">
        <v>0.10750097162844928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1932.85</v>
      </c>
      <c r="F136" s="217">
        <v>1933.3999999999999</v>
      </c>
      <c r="G136" s="219">
        <v>1917.2999999999997</v>
      </c>
      <c r="H136" s="219">
        <v>1901.7499999999998</v>
      </c>
      <c r="I136" s="219">
        <v>1885.6499999999996</v>
      </c>
      <c r="J136" s="219">
        <v>1948.9499999999998</v>
      </c>
      <c r="K136" s="219">
        <v>1965.0499999999997</v>
      </c>
      <c r="L136" s="219">
        <v>1980.6</v>
      </c>
      <c r="M136" s="220">
        <v>1949.5</v>
      </c>
      <c r="N136" s="220">
        <v>1917.85</v>
      </c>
      <c r="O136" s="220">
        <v>907600</v>
      </c>
      <c r="P136" s="221">
        <v>3.094606542882405E-3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942.05</v>
      </c>
      <c r="F137" s="217">
        <v>940.1</v>
      </c>
      <c r="G137" s="219">
        <v>931.2</v>
      </c>
      <c r="H137" s="219">
        <v>920.35</v>
      </c>
      <c r="I137" s="219">
        <v>911.45</v>
      </c>
      <c r="J137" s="219">
        <v>950.95</v>
      </c>
      <c r="K137" s="219">
        <v>959.84999999999991</v>
      </c>
      <c r="L137" s="219">
        <v>970.7</v>
      </c>
      <c r="M137" s="220">
        <v>949</v>
      </c>
      <c r="N137" s="220">
        <v>929.25</v>
      </c>
      <c r="O137" s="220">
        <v>6879200</v>
      </c>
      <c r="P137" s="221">
        <v>-1.3310384394721745E-2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1388.3</v>
      </c>
      <c r="F138" s="217">
        <v>1370.5666666666666</v>
      </c>
      <c r="G138" s="219">
        <v>1340.2333333333331</v>
      </c>
      <c r="H138" s="219">
        <v>1292.1666666666665</v>
      </c>
      <c r="I138" s="219">
        <v>1261.833333333333</v>
      </c>
      <c r="J138" s="219">
        <v>1418.6333333333332</v>
      </c>
      <c r="K138" s="219">
        <v>1448.9666666666667</v>
      </c>
      <c r="L138" s="219">
        <v>1497.0333333333333</v>
      </c>
      <c r="M138" s="220">
        <v>1400.9</v>
      </c>
      <c r="N138" s="220">
        <v>1322.5</v>
      </c>
      <c r="O138" s="220">
        <v>2283600</v>
      </c>
      <c r="P138" s="221">
        <v>-5.0557126226509229E-2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150.6</v>
      </c>
      <c r="F139" s="217">
        <v>153.24999999999997</v>
      </c>
      <c r="G139" s="219">
        <v>147.54999999999995</v>
      </c>
      <c r="H139" s="219">
        <v>144.49999999999997</v>
      </c>
      <c r="I139" s="219">
        <v>138.79999999999995</v>
      </c>
      <c r="J139" s="219">
        <v>156.29999999999995</v>
      </c>
      <c r="K139" s="219">
        <v>161.99999999999994</v>
      </c>
      <c r="L139" s="219">
        <v>165.04999999999995</v>
      </c>
      <c r="M139" s="220">
        <v>158.94999999999999</v>
      </c>
      <c r="N139" s="220">
        <v>150.19999999999999</v>
      </c>
      <c r="O139" s="220">
        <v>130072000</v>
      </c>
      <c r="P139" s="221">
        <v>3.2345317254592582E-2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2304</v>
      </c>
      <c r="F140" s="217">
        <v>2319.7666666666669</v>
      </c>
      <c r="G140" s="219">
        <v>2264.2833333333338</v>
      </c>
      <c r="H140" s="219">
        <v>2224.5666666666671</v>
      </c>
      <c r="I140" s="219">
        <v>2169.0833333333339</v>
      </c>
      <c r="J140" s="219">
        <v>2359.4833333333336</v>
      </c>
      <c r="K140" s="219">
        <v>2414.9666666666662</v>
      </c>
      <c r="L140" s="219">
        <v>2454.6833333333334</v>
      </c>
      <c r="M140" s="220">
        <v>2375.25</v>
      </c>
      <c r="N140" s="220">
        <v>2280.0500000000002</v>
      </c>
      <c r="O140" s="220">
        <v>2376825</v>
      </c>
      <c r="P140" s="221">
        <v>0.10496036819227819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127993.5</v>
      </c>
      <c r="F141" s="217">
        <v>128299.81666666667</v>
      </c>
      <c r="G141" s="219">
        <v>127114.48333333334</v>
      </c>
      <c r="H141" s="219">
        <v>126235.46666666667</v>
      </c>
      <c r="I141" s="219">
        <v>125050.13333333335</v>
      </c>
      <c r="J141" s="219">
        <v>129178.83333333333</v>
      </c>
      <c r="K141" s="219">
        <v>130364.16666666667</v>
      </c>
      <c r="L141" s="219">
        <v>131243.18333333332</v>
      </c>
      <c r="M141" s="220">
        <v>129485.15</v>
      </c>
      <c r="N141" s="220">
        <v>127420.8</v>
      </c>
      <c r="O141" s="220">
        <v>51960</v>
      </c>
      <c r="P141" s="221">
        <v>0.11478223557176571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1716.25</v>
      </c>
      <c r="F142" s="217">
        <v>1733.9666666666665</v>
      </c>
      <c r="G142" s="219">
        <v>1689.4333333333329</v>
      </c>
      <c r="H142" s="219">
        <v>1662.6166666666666</v>
      </c>
      <c r="I142" s="219">
        <v>1618.083333333333</v>
      </c>
      <c r="J142" s="219">
        <v>1760.7833333333328</v>
      </c>
      <c r="K142" s="219">
        <v>1805.3166666666662</v>
      </c>
      <c r="L142" s="219">
        <v>1832.1333333333328</v>
      </c>
      <c r="M142" s="220">
        <v>1778.5</v>
      </c>
      <c r="N142" s="220">
        <v>1707.15</v>
      </c>
      <c r="O142" s="220">
        <v>4357650</v>
      </c>
      <c r="P142" s="221">
        <v>-1.9430693069306931E-2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197.85</v>
      </c>
      <c r="F143" s="217">
        <v>198.98333333333335</v>
      </c>
      <c r="G143" s="219">
        <v>194.7166666666667</v>
      </c>
      <c r="H143" s="219">
        <v>191.58333333333334</v>
      </c>
      <c r="I143" s="219">
        <v>187.31666666666669</v>
      </c>
      <c r="J143" s="219">
        <v>202.1166666666667</v>
      </c>
      <c r="K143" s="219">
        <v>206.38333333333335</v>
      </c>
      <c r="L143" s="219">
        <v>209.51666666666671</v>
      </c>
      <c r="M143" s="220">
        <v>203.25</v>
      </c>
      <c r="N143" s="220">
        <v>195.85</v>
      </c>
      <c r="O143" s="220">
        <v>82878750</v>
      </c>
      <c r="P143" s="221">
        <v>3.8239300981819893E-2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5761.4</v>
      </c>
      <c r="F144" s="217">
        <v>5828.4666666666672</v>
      </c>
      <c r="G144" s="219">
        <v>5656.9333333333343</v>
      </c>
      <c r="H144" s="219">
        <v>5552.4666666666672</v>
      </c>
      <c r="I144" s="219">
        <v>5380.9333333333343</v>
      </c>
      <c r="J144" s="219">
        <v>5932.9333333333343</v>
      </c>
      <c r="K144" s="219">
        <v>6104.4666666666672</v>
      </c>
      <c r="L144" s="219">
        <v>6208.9333333333343</v>
      </c>
      <c r="M144" s="220">
        <v>6000</v>
      </c>
      <c r="N144" s="220">
        <v>5724</v>
      </c>
      <c r="O144" s="220">
        <v>1605750</v>
      </c>
      <c r="P144" s="221">
        <v>8.6250634195839671E-2</v>
      </c>
    </row>
    <row r="145" spans="1:16" ht="12.75" customHeight="1">
      <c r="A145" s="213">
        <v>135</v>
      </c>
      <c r="B145" s="225" t="s">
        <v>844</v>
      </c>
      <c r="C145" s="217" t="s">
        <v>183</v>
      </c>
      <c r="D145" s="218">
        <v>45470</v>
      </c>
      <c r="E145" s="217">
        <v>3323.15</v>
      </c>
      <c r="F145" s="217">
        <v>3323.85</v>
      </c>
      <c r="G145" s="219">
        <v>3237.7</v>
      </c>
      <c r="H145" s="219">
        <v>3152.25</v>
      </c>
      <c r="I145" s="219">
        <v>3066.1</v>
      </c>
      <c r="J145" s="219">
        <v>3409.2999999999997</v>
      </c>
      <c r="K145" s="219">
        <v>3495.4500000000003</v>
      </c>
      <c r="L145" s="219">
        <v>3580.8999999999996</v>
      </c>
      <c r="M145" s="220">
        <v>3410</v>
      </c>
      <c r="N145" s="220">
        <v>3238.4</v>
      </c>
      <c r="O145" s="220">
        <v>1819200</v>
      </c>
      <c r="P145" s="221">
        <v>7.1772590028720815E-2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2372.9</v>
      </c>
      <c r="F146" s="217">
        <v>2383.3666666666668</v>
      </c>
      <c r="G146" s="219">
        <v>2356.2833333333338</v>
      </c>
      <c r="H146" s="219">
        <v>2339.666666666667</v>
      </c>
      <c r="I146" s="219">
        <v>2312.5833333333339</v>
      </c>
      <c r="J146" s="219">
        <v>2399.9833333333336</v>
      </c>
      <c r="K146" s="219">
        <v>2427.0666666666666</v>
      </c>
      <c r="L146" s="219">
        <v>2443.6833333333334</v>
      </c>
      <c r="M146" s="220">
        <v>2410.4499999999998</v>
      </c>
      <c r="N146" s="220">
        <v>2366.75</v>
      </c>
      <c r="O146" s="220">
        <v>6651800</v>
      </c>
      <c r="P146" s="221">
        <v>2.3794865480514682E-2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269</v>
      </c>
      <c r="F147" s="217">
        <v>268.34999999999997</v>
      </c>
      <c r="G147" s="219">
        <v>264.69999999999993</v>
      </c>
      <c r="H147" s="219">
        <v>260.39999999999998</v>
      </c>
      <c r="I147" s="219">
        <v>256.74999999999994</v>
      </c>
      <c r="J147" s="219">
        <v>272.64999999999992</v>
      </c>
      <c r="K147" s="219">
        <v>276.2999999999999</v>
      </c>
      <c r="L147" s="219">
        <v>280.59999999999991</v>
      </c>
      <c r="M147" s="220">
        <v>272</v>
      </c>
      <c r="N147" s="220">
        <v>264.05</v>
      </c>
      <c r="O147" s="220">
        <v>76635000</v>
      </c>
      <c r="P147" s="221">
        <v>-4.6756282875511394E-3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394.1</v>
      </c>
      <c r="F148" s="217">
        <v>387.9666666666667</v>
      </c>
      <c r="G148" s="219">
        <v>380.48333333333341</v>
      </c>
      <c r="H148" s="219">
        <v>366.86666666666673</v>
      </c>
      <c r="I148" s="219">
        <v>359.38333333333344</v>
      </c>
      <c r="J148" s="219">
        <v>401.58333333333337</v>
      </c>
      <c r="K148" s="219">
        <v>409.06666666666672</v>
      </c>
      <c r="L148" s="219">
        <v>422.68333333333334</v>
      </c>
      <c r="M148" s="220">
        <v>395.45</v>
      </c>
      <c r="N148" s="220">
        <v>374.35</v>
      </c>
      <c r="O148" s="220">
        <v>109996500</v>
      </c>
      <c r="P148" s="221">
        <v>2.1992111828076876E-2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1893.75</v>
      </c>
      <c r="F149" s="217">
        <v>1888.2</v>
      </c>
      <c r="G149" s="219">
        <v>1862.6000000000001</v>
      </c>
      <c r="H149" s="219">
        <v>1831.45</v>
      </c>
      <c r="I149" s="219">
        <v>1805.8500000000001</v>
      </c>
      <c r="J149" s="219">
        <v>1919.3500000000001</v>
      </c>
      <c r="K149" s="219">
        <v>1944.95</v>
      </c>
      <c r="L149" s="219">
        <v>1976.1000000000001</v>
      </c>
      <c r="M149" s="220">
        <v>1913.8</v>
      </c>
      <c r="N149" s="220">
        <v>1857.05</v>
      </c>
      <c r="O149" s="220">
        <v>4951800</v>
      </c>
      <c r="P149" s="221">
        <v>-1.7500000000000002E-2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7606.85</v>
      </c>
      <c r="F150" s="217">
        <v>7588.5</v>
      </c>
      <c r="G150" s="219">
        <v>7498.35</v>
      </c>
      <c r="H150" s="219">
        <v>7389.85</v>
      </c>
      <c r="I150" s="219">
        <v>7299.7000000000007</v>
      </c>
      <c r="J150" s="219">
        <v>7697</v>
      </c>
      <c r="K150" s="219">
        <v>7787.15</v>
      </c>
      <c r="L150" s="219">
        <v>7895.65</v>
      </c>
      <c r="M150" s="220">
        <v>7678.65</v>
      </c>
      <c r="N150" s="220">
        <v>7480</v>
      </c>
      <c r="O150" s="220">
        <v>663300</v>
      </c>
      <c r="P150" s="221">
        <v>2.2665457842248413E-3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286.2</v>
      </c>
      <c r="F151" s="217">
        <v>283.18333333333334</v>
      </c>
      <c r="G151" s="219">
        <v>277.56666666666666</v>
      </c>
      <c r="H151" s="219">
        <v>268.93333333333334</v>
      </c>
      <c r="I151" s="219">
        <v>263.31666666666666</v>
      </c>
      <c r="J151" s="219">
        <v>291.81666666666666</v>
      </c>
      <c r="K151" s="219">
        <v>297.43333333333334</v>
      </c>
      <c r="L151" s="219">
        <v>306.06666666666666</v>
      </c>
      <c r="M151" s="220">
        <v>288.8</v>
      </c>
      <c r="N151" s="220">
        <v>274.55</v>
      </c>
      <c r="O151" s="220">
        <v>89516350</v>
      </c>
      <c r="P151" s="221">
        <v>3.0720808582321128E-2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36573.65</v>
      </c>
      <c r="F152" s="217">
        <v>36398.85</v>
      </c>
      <c r="G152" s="219">
        <v>36048.5</v>
      </c>
      <c r="H152" s="219">
        <v>35523.35</v>
      </c>
      <c r="I152" s="219">
        <v>35173</v>
      </c>
      <c r="J152" s="219">
        <v>36924</v>
      </c>
      <c r="K152" s="219">
        <v>37274.349999999991</v>
      </c>
      <c r="L152" s="219">
        <v>37799.5</v>
      </c>
      <c r="M152" s="220">
        <v>36749.199999999997</v>
      </c>
      <c r="N152" s="220">
        <v>35873.699999999997</v>
      </c>
      <c r="O152" s="220">
        <v>204435</v>
      </c>
      <c r="P152" s="221">
        <v>3.669994128009395E-4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824.1</v>
      </c>
      <c r="F153" s="217">
        <v>821.55000000000007</v>
      </c>
      <c r="G153" s="219">
        <v>811.55000000000018</v>
      </c>
      <c r="H153" s="219">
        <v>799.00000000000011</v>
      </c>
      <c r="I153" s="219">
        <v>789.00000000000023</v>
      </c>
      <c r="J153" s="219">
        <v>834.10000000000014</v>
      </c>
      <c r="K153" s="219">
        <v>844.09999999999991</v>
      </c>
      <c r="L153" s="219">
        <v>856.65000000000009</v>
      </c>
      <c r="M153" s="220">
        <v>831.55</v>
      </c>
      <c r="N153" s="220">
        <v>809</v>
      </c>
      <c r="O153" s="220">
        <v>12110250</v>
      </c>
      <c r="P153" s="221">
        <v>-8.0445544554455441E-4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3455.05</v>
      </c>
      <c r="F154" s="217">
        <v>3463.7666666666669</v>
      </c>
      <c r="G154" s="219">
        <v>3394.1333333333337</v>
      </c>
      <c r="H154" s="219">
        <v>3333.2166666666667</v>
      </c>
      <c r="I154" s="219">
        <v>3263.5833333333335</v>
      </c>
      <c r="J154" s="219">
        <v>3524.6833333333338</v>
      </c>
      <c r="K154" s="219">
        <v>3594.3166666666671</v>
      </c>
      <c r="L154" s="219">
        <v>3655.233333333334</v>
      </c>
      <c r="M154" s="220">
        <v>3533.4</v>
      </c>
      <c r="N154" s="220">
        <v>3402.85</v>
      </c>
      <c r="O154" s="220">
        <v>2592400</v>
      </c>
      <c r="P154" s="221">
        <v>0.11166380789022298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318.45</v>
      </c>
      <c r="F155" s="217">
        <v>314.0333333333333</v>
      </c>
      <c r="G155" s="219">
        <v>308.16666666666663</v>
      </c>
      <c r="H155" s="219">
        <v>297.88333333333333</v>
      </c>
      <c r="I155" s="219">
        <v>292.01666666666665</v>
      </c>
      <c r="J155" s="219">
        <v>324.31666666666661</v>
      </c>
      <c r="K155" s="219">
        <v>330.18333333333328</v>
      </c>
      <c r="L155" s="219">
        <v>340.46666666666658</v>
      </c>
      <c r="M155" s="220">
        <v>319.89999999999998</v>
      </c>
      <c r="N155" s="220">
        <v>303.75</v>
      </c>
      <c r="O155" s="220">
        <v>43656000</v>
      </c>
      <c r="P155" s="221">
        <v>-6.7572179373421607E-3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556.85</v>
      </c>
      <c r="F156" s="217">
        <v>546.46666666666658</v>
      </c>
      <c r="G156" s="219">
        <v>530.93333333333317</v>
      </c>
      <c r="H156" s="219">
        <v>505.01666666666654</v>
      </c>
      <c r="I156" s="219">
        <v>489.48333333333312</v>
      </c>
      <c r="J156" s="219">
        <v>572.38333333333321</v>
      </c>
      <c r="K156" s="219">
        <v>587.91666666666674</v>
      </c>
      <c r="L156" s="219">
        <v>613.83333333333326</v>
      </c>
      <c r="M156" s="220">
        <v>562</v>
      </c>
      <c r="N156" s="220">
        <v>520.54999999999995</v>
      </c>
      <c r="O156" s="220">
        <v>72345950</v>
      </c>
      <c r="P156" s="221">
        <v>-2.2400906981677942E-2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3008.4</v>
      </c>
      <c r="F157" s="217">
        <v>3003.7833333333328</v>
      </c>
      <c r="G157" s="219">
        <v>2974.5666666666657</v>
      </c>
      <c r="H157" s="219">
        <v>2940.7333333333327</v>
      </c>
      <c r="I157" s="219">
        <v>2911.5166666666655</v>
      </c>
      <c r="J157" s="219">
        <v>3037.6166666666659</v>
      </c>
      <c r="K157" s="219">
        <v>3066.833333333333</v>
      </c>
      <c r="L157" s="219">
        <v>3100.6666666666661</v>
      </c>
      <c r="M157" s="220">
        <v>3033</v>
      </c>
      <c r="N157" s="220">
        <v>2969.95</v>
      </c>
      <c r="O157" s="220">
        <v>1788750</v>
      </c>
      <c r="P157" s="221">
        <v>7.0372976776917661E-3</v>
      </c>
    </row>
    <row r="158" spans="1:16" ht="12.75" customHeight="1">
      <c r="A158" s="213">
        <v>148</v>
      </c>
      <c r="B158" s="225" t="s">
        <v>844</v>
      </c>
      <c r="C158" s="217" t="s">
        <v>197</v>
      </c>
      <c r="D158" s="218">
        <v>45470</v>
      </c>
      <c r="E158" s="217">
        <v>3676.55</v>
      </c>
      <c r="F158" s="217">
        <v>3663.4500000000003</v>
      </c>
      <c r="G158" s="219">
        <v>3616.0000000000005</v>
      </c>
      <c r="H158" s="219">
        <v>3555.4500000000003</v>
      </c>
      <c r="I158" s="219">
        <v>3508.0000000000005</v>
      </c>
      <c r="J158" s="219">
        <v>3724.0000000000005</v>
      </c>
      <c r="K158" s="219">
        <v>3771.4500000000003</v>
      </c>
      <c r="L158" s="219">
        <v>3832.0000000000005</v>
      </c>
      <c r="M158" s="220">
        <v>3710.9</v>
      </c>
      <c r="N158" s="220">
        <v>3602.9</v>
      </c>
      <c r="O158" s="220">
        <v>1346500</v>
      </c>
      <c r="P158" s="221">
        <v>0.13127494223902542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136.6</v>
      </c>
      <c r="F159" s="217">
        <v>135.48333333333332</v>
      </c>
      <c r="G159" s="219">
        <v>132.81666666666663</v>
      </c>
      <c r="H159" s="219">
        <v>129.0333333333333</v>
      </c>
      <c r="I159" s="219">
        <v>126.36666666666662</v>
      </c>
      <c r="J159" s="219">
        <v>139.26666666666665</v>
      </c>
      <c r="K159" s="219">
        <v>141.93333333333334</v>
      </c>
      <c r="L159" s="219">
        <v>145.71666666666667</v>
      </c>
      <c r="M159" s="220">
        <v>138.15</v>
      </c>
      <c r="N159" s="220">
        <v>131.69999999999999</v>
      </c>
      <c r="O159" s="220">
        <v>271336000</v>
      </c>
      <c r="P159" s="221">
        <v>4.7176510543703108E-2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6971.7</v>
      </c>
      <c r="F160" s="217">
        <v>6995.6500000000005</v>
      </c>
      <c r="G160" s="219">
        <v>6861.7500000000009</v>
      </c>
      <c r="H160" s="219">
        <v>6751.8</v>
      </c>
      <c r="I160" s="219">
        <v>6617.9000000000005</v>
      </c>
      <c r="J160" s="219">
        <v>7105.6000000000013</v>
      </c>
      <c r="K160" s="219">
        <v>7239.5000000000009</v>
      </c>
      <c r="L160" s="219">
        <v>7349.4500000000016</v>
      </c>
      <c r="M160" s="220">
        <v>7129.55</v>
      </c>
      <c r="N160" s="220">
        <v>6885.7</v>
      </c>
      <c r="O160" s="220">
        <v>1633900</v>
      </c>
      <c r="P160" s="221">
        <v>-2.1997426151497919E-2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339.7</v>
      </c>
      <c r="F161" s="217">
        <v>337.51666666666665</v>
      </c>
      <c r="G161" s="219">
        <v>327.18333333333328</v>
      </c>
      <c r="H161" s="219">
        <v>314.66666666666663</v>
      </c>
      <c r="I161" s="219">
        <v>304.33333333333326</v>
      </c>
      <c r="J161" s="219">
        <v>350.0333333333333</v>
      </c>
      <c r="K161" s="219">
        <v>360.36666666666667</v>
      </c>
      <c r="L161" s="219">
        <v>372.88333333333333</v>
      </c>
      <c r="M161" s="220">
        <v>347.85</v>
      </c>
      <c r="N161" s="220">
        <v>325</v>
      </c>
      <c r="O161" s="220">
        <v>61164000</v>
      </c>
      <c r="P161" s="221">
        <v>-0.11808980015572282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1338.85</v>
      </c>
      <c r="F162" s="217">
        <v>1337.7666666666667</v>
      </c>
      <c r="G162" s="219">
        <v>1327.0833333333333</v>
      </c>
      <c r="H162" s="219">
        <v>1315.3166666666666</v>
      </c>
      <c r="I162" s="219">
        <v>1304.6333333333332</v>
      </c>
      <c r="J162" s="219">
        <v>1349.5333333333333</v>
      </c>
      <c r="K162" s="219">
        <v>1360.2166666666667</v>
      </c>
      <c r="L162" s="219">
        <v>1371.9833333333333</v>
      </c>
      <c r="M162" s="220">
        <v>1348.45</v>
      </c>
      <c r="N162" s="220">
        <v>1326</v>
      </c>
      <c r="O162" s="220">
        <v>4437928</v>
      </c>
      <c r="P162" s="221">
        <v>-7.1025314150427975E-3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779.4</v>
      </c>
      <c r="F163" s="217">
        <v>774.36666666666667</v>
      </c>
      <c r="G163" s="219">
        <v>761.0333333333333</v>
      </c>
      <c r="H163" s="219">
        <v>742.66666666666663</v>
      </c>
      <c r="I163" s="219">
        <v>729.33333333333326</v>
      </c>
      <c r="J163" s="219">
        <v>792.73333333333335</v>
      </c>
      <c r="K163" s="219">
        <v>806.06666666666661</v>
      </c>
      <c r="L163" s="219">
        <v>824.43333333333339</v>
      </c>
      <c r="M163" s="220">
        <v>787.7</v>
      </c>
      <c r="N163" s="220">
        <v>756</v>
      </c>
      <c r="O163" s="220">
        <v>8943700</v>
      </c>
      <c r="P163" s="221">
        <v>1.0176651305683564E-2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263.2</v>
      </c>
      <c r="F164" s="217">
        <v>260.93333333333334</v>
      </c>
      <c r="G164" s="219">
        <v>252.86666666666667</v>
      </c>
      <c r="H164" s="219">
        <v>242.53333333333333</v>
      </c>
      <c r="I164" s="219">
        <v>234.46666666666667</v>
      </c>
      <c r="J164" s="219">
        <v>271.26666666666665</v>
      </c>
      <c r="K164" s="219">
        <v>279.33333333333337</v>
      </c>
      <c r="L164" s="219">
        <v>289.66666666666669</v>
      </c>
      <c r="M164" s="220">
        <v>269</v>
      </c>
      <c r="N164" s="220">
        <v>250.6</v>
      </c>
      <c r="O164" s="220">
        <v>53360000</v>
      </c>
      <c r="P164" s="221">
        <v>3.5011153137426053E-2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607.15</v>
      </c>
      <c r="F165" s="217">
        <v>596.35</v>
      </c>
      <c r="G165" s="219">
        <v>581.70000000000005</v>
      </c>
      <c r="H165" s="219">
        <v>556.25</v>
      </c>
      <c r="I165" s="219">
        <v>541.6</v>
      </c>
      <c r="J165" s="219">
        <v>621.80000000000007</v>
      </c>
      <c r="K165" s="219">
        <v>636.44999999999993</v>
      </c>
      <c r="L165" s="219">
        <v>661.90000000000009</v>
      </c>
      <c r="M165" s="220">
        <v>611</v>
      </c>
      <c r="N165" s="220">
        <v>570.9</v>
      </c>
      <c r="O165" s="220">
        <v>51760000</v>
      </c>
      <c r="P165" s="221">
        <v>1.4305310601606898E-2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3040.75</v>
      </c>
      <c r="F166" s="217">
        <v>3006.3333333333335</v>
      </c>
      <c r="G166" s="219">
        <v>2965.1166666666668</v>
      </c>
      <c r="H166" s="219">
        <v>2889.4833333333331</v>
      </c>
      <c r="I166" s="219">
        <v>2848.2666666666664</v>
      </c>
      <c r="J166" s="219">
        <v>3081.9666666666672</v>
      </c>
      <c r="K166" s="219">
        <v>3123.1833333333334</v>
      </c>
      <c r="L166" s="219">
        <v>3198.8166666666675</v>
      </c>
      <c r="M166" s="220">
        <v>3047.55</v>
      </c>
      <c r="N166" s="220">
        <v>2930.7</v>
      </c>
      <c r="O166" s="220">
        <v>40195500</v>
      </c>
      <c r="P166" s="221">
        <v>-2.4416586774753345E-2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167.8</v>
      </c>
      <c r="F167" s="217">
        <v>166.93333333333334</v>
      </c>
      <c r="G167" s="219">
        <v>164.86666666666667</v>
      </c>
      <c r="H167" s="219">
        <v>161.93333333333334</v>
      </c>
      <c r="I167" s="219">
        <v>159.86666666666667</v>
      </c>
      <c r="J167" s="219">
        <v>169.86666666666667</v>
      </c>
      <c r="K167" s="219">
        <v>171.93333333333334</v>
      </c>
      <c r="L167" s="219">
        <v>174.86666666666667</v>
      </c>
      <c r="M167" s="220">
        <v>169</v>
      </c>
      <c r="N167" s="220">
        <v>164</v>
      </c>
      <c r="O167" s="220">
        <v>189568000</v>
      </c>
      <c r="P167" s="221">
        <v>4.1673993318093898E-2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702.7</v>
      </c>
      <c r="F168" s="217">
        <v>700.9</v>
      </c>
      <c r="G168" s="219">
        <v>694.84999999999991</v>
      </c>
      <c r="H168" s="219">
        <v>686.99999999999989</v>
      </c>
      <c r="I168" s="219">
        <v>680.94999999999982</v>
      </c>
      <c r="J168" s="219">
        <v>708.75</v>
      </c>
      <c r="K168" s="219">
        <v>714.8</v>
      </c>
      <c r="L168" s="219">
        <v>722.65000000000009</v>
      </c>
      <c r="M168" s="220">
        <v>706.95</v>
      </c>
      <c r="N168" s="220">
        <v>693.05</v>
      </c>
      <c r="O168" s="220">
        <v>20304000</v>
      </c>
      <c r="P168" s="221">
        <v>-1.7306482064191316E-3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1401.8</v>
      </c>
      <c r="F169" s="217">
        <v>1412.2666666666667</v>
      </c>
      <c r="G169" s="219">
        <v>1386.2333333333333</v>
      </c>
      <c r="H169" s="219">
        <v>1370.6666666666667</v>
      </c>
      <c r="I169" s="219">
        <v>1344.6333333333334</v>
      </c>
      <c r="J169" s="219">
        <v>1427.8333333333333</v>
      </c>
      <c r="K169" s="219">
        <v>1453.8666666666666</v>
      </c>
      <c r="L169" s="219">
        <v>1469.4333333333332</v>
      </c>
      <c r="M169" s="220">
        <v>1438.3</v>
      </c>
      <c r="N169" s="220">
        <v>1396.7</v>
      </c>
      <c r="O169" s="220">
        <v>10026000</v>
      </c>
      <c r="P169" s="221">
        <v>7.5749010740531371E-3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910.65</v>
      </c>
      <c r="F170" s="217">
        <v>896.08333333333337</v>
      </c>
      <c r="G170" s="219">
        <v>874.81666666666672</v>
      </c>
      <c r="H170" s="219">
        <v>838.98333333333335</v>
      </c>
      <c r="I170" s="219">
        <v>817.7166666666667</v>
      </c>
      <c r="J170" s="219">
        <v>931.91666666666674</v>
      </c>
      <c r="K170" s="219">
        <v>953.18333333333339</v>
      </c>
      <c r="L170" s="219">
        <v>989.01666666666677</v>
      </c>
      <c r="M170" s="220">
        <v>917.35</v>
      </c>
      <c r="N170" s="220">
        <v>860.25</v>
      </c>
      <c r="O170" s="220">
        <v>82031250</v>
      </c>
      <c r="P170" s="221">
        <v>-3.4894950709743254E-3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25503.95</v>
      </c>
      <c r="F171" s="217">
        <v>25498.099999999995</v>
      </c>
      <c r="G171" s="219">
        <v>25197.19999999999</v>
      </c>
      <c r="H171" s="219">
        <v>24890.449999999993</v>
      </c>
      <c r="I171" s="219">
        <v>24589.549999999988</v>
      </c>
      <c r="J171" s="219">
        <v>25804.849999999991</v>
      </c>
      <c r="K171" s="219">
        <v>26105.749999999993</v>
      </c>
      <c r="L171" s="219">
        <v>26412.499999999993</v>
      </c>
      <c r="M171" s="220">
        <v>25799</v>
      </c>
      <c r="N171" s="220">
        <v>25191.35</v>
      </c>
      <c r="O171" s="220">
        <v>318175</v>
      </c>
      <c r="P171" s="221">
        <v>-1.6308548461895191E-2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7327.85</v>
      </c>
      <c r="F172" s="217">
        <v>7312.45</v>
      </c>
      <c r="G172" s="219">
        <v>7218.2999999999993</v>
      </c>
      <c r="H172" s="219">
        <v>7108.7499999999991</v>
      </c>
      <c r="I172" s="219">
        <v>7014.5999999999985</v>
      </c>
      <c r="J172" s="219">
        <v>7422</v>
      </c>
      <c r="K172" s="219">
        <v>7516.15</v>
      </c>
      <c r="L172" s="219">
        <v>7625.7000000000007</v>
      </c>
      <c r="M172" s="220">
        <v>7406.6</v>
      </c>
      <c r="N172" s="220">
        <v>7202.9</v>
      </c>
      <c r="O172" s="220">
        <v>1620600</v>
      </c>
      <c r="P172" s="221">
        <v>8.5283776996484179E-2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2277.6</v>
      </c>
      <c r="F173" s="217">
        <v>2265.3333333333335</v>
      </c>
      <c r="G173" s="219">
        <v>2246.2666666666669</v>
      </c>
      <c r="H173" s="219">
        <v>2214.9333333333334</v>
      </c>
      <c r="I173" s="219">
        <v>2195.8666666666668</v>
      </c>
      <c r="J173" s="219">
        <v>2296.666666666667</v>
      </c>
      <c r="K173" s="219">
        <v>2315.7333333333336</v>
      </c>
      <c r="L173" s="219">
        <v>2347.0666666666671</v>
      </c>
      <c r="M173" s="220">
        <v>2284.4</v>
      </c>
      <c r="N173" s="220">
        <v>2234</v>
      </c>
      <c r="O173" s="220">
        <v>4432500</v>
      </c>
      <c r="P173" s="221">
        <v>1.1858377096391666E-3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2523.65</v>
      </c>
      <c r="F174" s="217">
        <v>2504.9</v>
      </c>
      <c r="G174" s="219">
        <v>2456.65</v>
      </c>
      <c r="H174" s="219">
        <v>2389.65</v>
      </c>
      <c r="I174" s="219">
        <v>2341.4</v>
      </c>
      <c r="J174" s="219">
        <v>2571.9</v>
      </c>
      <c r="K174" s="219">
        <v>2620.15</v>
      </c>
      <c r="L174" s="219">
        <v>2687.15</v>
      </c>
      <c r="M174" s="220">
        <v>2553.15</v>
      </c>
      <c r="N174" s="220">
        <v>2437.9</v>
      </c>
      <c r="O174" s="220">
        <v>5632200</v>
      </c>
      <c r="P174" s="221">
        <v>-7.2751518743517554E-2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1463.95</v>
      </c>
      <c r="F175" s="217">
        <v>1476.9666666666665</v>
      </c>
      <c r="G175" s="219">
        <v>1449.2333333333329</v>
      </c>
      <c r="H175" s="219">
        <v>1434.5166666666664</v>
      </c>
      <c r="I175" s="219">
        <v>1406.7833333333328</v>
      </c>
      <c r="J175" s="219">
        <v>1491.6833333333329</v>
      </c>
      <c r="K175" s="219">
        <v>1519.4166666666665</v>
      </c>
      <c r="L175" s="219">
        <v>1534.133333333333</v>
      </c>
      <c r="M175" s="220">
        <v>1504.7</v>
      </c>
      <c r="N175" s="220">
        <v>1462.25</v>
      </c>
      <c r="O175" s="220">
        <v>17407950</v>
      </c>
      <c r="P175" s="221">
        <v>1.8845893848454431E-2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677.65</v>
      </c>
      <c r="F176" s="217">
        <v>674.16666666666663</v>
      </c>
      <c r="G176" s="219">
        <v>660.48333333333323</v>
      </c>
      <c r="H176" s="219">
        <v>643.31666666666661</v>
      </c>
      <c r="I176" s="219">
        <v>629.63333333333321</v>
      </c>
      <c r="J176" s="219">
        <v>691.33333333333326</v>
      </c>
      <c r="K176" s="219">
        <v>705.01666666666665</v>
      </c>
      <c r="L176" s="219">
        <v>722.18333333333328</v>
      </c>
      <c r="M176" s="220">
        <v>687.85</v>
      </c>
      <c r="N176" s="220">
        <v>657</v>
      </c>
      <c r="O176" s="220">
        <v>4098000</v>
      </c>
      <c r="P176" s="221">
        <v>-6.534382483749572E-2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669.2</v>
      </c>
      <c r="F177" s="217">
        <v>673.75</v>
      </c>
      <c r="G177" s="219">
        <v>662.45</v>
      </c>
      <c r="H177" s="219">
        <v>655.7</v>
      </c>
      <c r="I177" s="219">
        <v>644.40000000000009</v>
      </c>
      <c r="J177" s="219">
        <v>680.5</v>
      </c>
      <c r="K177" s="219">
        <v>691.8</v>
      </c>
      <c r="L177" s="219">
        <v>698.55</v>
      </c>
      <c r="M177" s="220">
        <v>685.05</v>
      </c>
      <c r="N177" s="220">
        <v>667</v>
      </c>
      <c r="O177" s="220">
        <v>5228000</v>
      </c>
      <c r="P177" s="221">
        <v>2.7717711814428937E-2</v>
      </c>
    </row>
    <row r="178" spans="1:16" ht="12.75" customHeight="1">
      <c r="A178" s="213">
        <v>168</v>
      </c>
      <c r="B178" s="225" t="s">
        <v>844</v>
      </c>
      <c r="C178" s="224" t="s">
        <v>218</v>
      </c>
      <c r="D178" s="218">
        <v>45470</v>
      </c>
      <c r="E178" s="217">
        <v>1054.05</v>
      </c>
      <c r="F178" s="217">
        <v>1046.0333333333333</v>
      </c>
      <c r="G178" s="219">
        <v>1032.2666666666667</v>
      </c>
      <c r="H178" s="219">
        <v>1010.4833333333333</v>
      </c>
      <c r="I178" s="219">
        <v>996.7166666666667</v>
      </c>
      <c r="J178" s="219">
        <v>1067.8166666666666</v>
      </c>
      <c r="K178" s="219">
        <v>1081.583333333333</v>
      </c>
      <c r="L178" s="219">
        <v>1103.3666666666666</v>
      </c>
      <c r="M178" s="220">
        <v>1059.8</v>
      </c>
      <c r="N178" s="220">
        <v>1024.25</v>
      </c>
      <c r="O178" s="220">
        <v>9265300</v>
      </c>
      <c r="P178" s="221">
        <v>-4.1533909877105146E-2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1786.7</v>
      </c>
      <c r="F179" s="217">
        <v>1796.4166666666667</v>
      </c>
      <c r="G179" s="219">
        <v>1770.2833333333335</v>
      </c>
      <c r="H179" s="219">
        <v>1753.8666666666668</v>
      </c>
      <c r="I179" s="219">
        <v>1727.7333333333336</v>
      </c>
      <c r="J179" s="219">
        <v>1812.8333333333335</v>
      </c>
      <c r="K179" s="219">
        <v>1838.9666666666667</v>
      </c>
      <c r="L179" s="219">
        <v>1855.3833333333334</v>
      </c>
      <c r="M179" s="220">
        <v>1822.55</v>
      </c>
      <c r="N179" s="220">
        <v>1780</v>
      </c>
      <c r="O179" s="220">
        <v>6410500</v>
      </c>
      <c r="P179" s="221">
        <v>6.5575132978723402E-2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1076.0999999999999</v>
      </c>
      <c r="F180" s="217">
        <v>1078.6499999999999</v>
      </c>
      <c r="G180" s="219">
        <v>1069.7999999999997</v>
      </c>
      <c r="H180" s="219">
        <v>1063.4999999999998</v>
      </c>
      <c r="I180" s="219">
        <v>1054.6499999999996</v>
      </c>
      <c r="J180" s="219">
        <v>1084.9499999999998</v>
      </c>
      <c r="K180" s="219">
        <v>1093.7999999999997</v>
      </c>
      <c r="L180" s="219">
        <v>1100.0999999999999</v>
      </c>
      <c r="M180" s="220">
        <v>1087.5</v>
      </c>
      <c r="N180" s="220">
        <v>1072.3499999999999</v>
      </c>
      <c r="O180" s="220">
        <v>12184650</v>
      </c>
      <c r="P180" s="221">
        <v>3.6933077263997636E-5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951.75</v>
      </c>
      <c r="F181" s="217">
        <v>950.13333333333333</v>
      </c>
      <c r="G181" s="219">
        <v>936.81666666666661</v>
      </c>
      <c r="H181" s="219">
        <v>921.88333333333333</v>
      </c>
      <c r="I181" s="219">
        <v>908.56666666666661</v>
      </c>
      <c r="J181" s="219">
        <v>965.06666666666661</v>
      </c>
      <c r="K181" s="219">
        <v>978.38333333333344</v>
      </c>
      <c r="L181" s="219">
        <v>993.31666666666661</v>
      </c>
      <c r="M181" s="220">
        <v>963.45</v>
      </c>
      <c r="N181" s="220">
        <v>935.2</v>
      </c>
      <c r="O181" s="220">
        <v>77447650</v>
      </c>
      <c r="P181" s="221">
        <v>-1.2061947955323945E-2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460.25</v>
      </c>
      <c r="F182" s="217">
        <v>457.8</v>
      </c>
      <c r="G182" s="219">
        <v>451.8</v>
      </c>
      <c r="H182" s="219">
        <v>443.35</v>
      </c>
      <c r="I182" s="219">
        <v>437.35</v>
      </c>
      <c r="J182" s="219">
        <v>466.25</v>
      </c>
      <c r="K182" s="219">
        <v>472.25</v>
      </c>
      <c r="L182" s="219">
        <v>480.7</v>
      </c>
      <c r="M182" s="220">
        <v>463.8</v>
      </c>
      <c r="N182" s="220">
        <v>449.35</v>
      </c>
      <c r="O182" s="220">
        <v>78935850</v>
      </c>
      <c r="P182" s="221">
        <v>2.7546635971425308E-2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175.55</v>
      </c>
      <c r="F183" s="217">
        <v>173.46666666666667</v>
      </c>
      <c r="G183" s="219">
        <v>170.98333333333335</v>
      </c>
      <c r="H183" s="219">
        <v>166.41666666666669</v>
      </c>
      <c r="I183" s="219">
        <v>163.93333333333337</v>
      </c>
      <c r="J183" s="219">
        <v>178.03333333333333</v>
      </c>
      <c r="K183" s="219">
        <v>180.51666666666662</v>
      </c>
      <c r="L183" s="219">
        <v>185.08333333333331</v>
      </c>
      <c r="M183" s="220">
        <v>175.95</v>
      </c>
      <c r="N183" s="220">
        <v>168.9</v>
      </c>
      <c r="O183" s="220">
        <v>219362000</v>
      </c>
      <c r="P183" s="221">
        <v>-7.0995993664399515E-2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3731.85</v>
      </c>
      <c r="F184" s="217">
        <v>3749.3666666666668</v>
      </c>
      <c r="G184" s="219">
        <v>3706.4833333333336</v>
      </c>
      <c r="H184" s="219">
        <v>3681.1166666666668</v>
      </c>
      <c r="I184" s="219">
        <v>3638.2333333333336</v>
      </c>
      <c r="J184" s="219">
        <v>3774.7333333333336</v>
      </c>
      <c r="K184" s="219">
        <v>3817.6166666666668</v>
      </c>
      <c r="L184" s="219">
        <v>3842.9833333333336</v>
      </c>
      <c r="M184" s="220">
        <v>3792.25</v>
      </c>
      <c r="N184" s="220">
        <v>3724</v>
      </c>
      <c r="O184" s="220">
        <v>17047275</v>
      </c>
      <c r="P184" s="221">
        <v>1.2956627533353438E-2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1251.55</v>
      </c>
      <c r="F185" s="217">
        <v>1253.1166666666666</v>
      </c>
      <c r="G185" s="219">
        <v>1241.6333333333332</v>
      </c>
      <c r="H185" s="219">
        <v>1231.7166666666667</v>
      </c>
      <c r="I185" s="219">
        <v>1220.2333333333333</v>
      </c>
      <c r="J185" s="219">
        <v>1263.0333333333331</v>
      </c>
      <c r="K185" s="219">
        <v>1274.5166666666662</v>
      </c>
      <c r="L185" s="219">
        <v>1284.4333333333329</v>
      </c>
      <c r="M185" s="220">
        <v>1264.5999999999999</v>
      </c>
      <c r="N185" s="220">
        <v>1243.2</v>
      </c>
      <c r="O185" s="220">
        <v>17091000</v>
      </c>
      <c r="P185" s="221">
        <v>-2.1907083748240224E-2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3286.5</v>
      </c>
      <c r="F186" s="217">
        <v>3304.6333333333337</v>
      </c>
      <c r="G186" s="219">
        <v>3257.1666666666674</v>
      </c>
      <c r="H186" s="219">
        <v>3227.8333333333339</v>
      </c>
      <c r="I186" s="219">
        <v>3180.3666666666677</v>
      </c>
      <c r="J186" s="219">
        <v>3333.9666666666672</v>
      </c>
      <c r="K186" s="219">
        <v>3381.4333333333334</v>
      </c>
      <c r="L186" s="219">
        <v>3410.7666666666669</v>
      </c>
      <c r="M186" s="220">
        <v>3352.1</v>
      </c>
      <c r="N186" s="220">
        <v>3275.3</v>
      </c>
      <c r="O186" s="220">
        <v>8090075</v>
      </c>
      <c r="P186" s="221">
        <v>4.2485060322471527E-2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2692.2</v>
      </c>
      <c r="F187" s="217">
        <v>2703.7</v>
      </c>
      <c r="G187" s="219">
        <v>2671.5499999999997</v>
      </c>
      <c r="H187" s="219">
        <v>2650.9</v>
      </c>
      <c r="I187" s="219">
        <v>2618.75</v>
      </c>
      <c r="J187" s="219">
        <v>2724.3499999999995</v>
      </c>
      <c r="K187" s="219">
        <v>2756.4999999999991</v>
      </c>
      <c r="L187" s="219">
        <v>2777.1499999999992</v>
      </c>
      <c r="M187" s="220">
        <v>2735.85</v>
      </c>
      <c r="N187" s="220">
        <v>2683.05</v>
      </c>
      <c r="O187" s="220">
        <v>1478250</v>
      </c>
      <c r="P187" s="221">
        <v>1.895571256246769E-2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4699.6499999999996</v>
      </c>
      <c r="F188" s="217">
        <v>4689.083333333333</v>
      </c>
      <c r="G188" s="219">
        <v>4642.1666666666661</v>
      </c>
      <c r="H188" s="219">
        <v>4584.6833333333334</v>
      </c>
      <c r="I188" s="219">
        <v>4537.7666666666664</v>
      </c>
      <c r="J188" s="219">
        <v>4746.5666666666657</v>
      </c>
      <c r="K188" s="219">
        <v>4793.4833333333318</v>
      </c>
      <c r="L188" s="219">
        <v>4850.9666666666653</v>
      </c>
      <c r="M188" s="220">
        <v>4736</v>
      </c>
      <c r="N188" s="220">
        <v>4631.6000000000004</v>
      </c>
      <c r="O188" s="220">
        <v>3069800</v>
      </c>
      <c r="P188" s="221">
        <v>1.5007177345687068E-3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2260.5500000000002</v>
      </c>
      <c r="F189" s="217">
        <v>2250.6666666666665</v>
      </c>
      <c r="G189" s="219">
        <v>2227.4833333333331</v>
      </c>
      <c r="H189" s="219">
        <v>2194.4166666666665</v>
      </c>
      <c r="I189" s="219">
        <v>2171.2333333333331</v>
      </c>
      <c r="J189" s="219">
        <v>2283.7333333333331</v>
      </c>
      <c r="K189" s="219">
        <v>2306.9166666666665</v>
      </c>
      <c r="L189" s="219">
        <v>2339.9833333333331</v>
      </c>
      <c r="M189" s="220">
        <v>2273.85</v>
      </c>
      <c r="N189" s="220">
        <v>2217.6</v>
      </c>
      <c r="O189" s="220">
        <v>6456450</v>
      </c>
      <c r="P189" s="221">
        <v>-1.8937344443242074E-3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1875.7</v>
      </c>
      <c r="F190" s="217">
        <v>1866.3999999999999</v>
      </c>
      <c r="G190" s="219">
        <v>1852.0499999999997</v>
      </c>
      <c r="H190" s="219">
        <v>1828.3999999999999</v>
      </c>
      <c r="I190" s="219">
        <v>1814.0499999999997</v>
      </c>
      <c r="J190" s="219">
        <v>1890.0499999999997</v>
      </c>
      <c r="K190" s="219">
        <v>1904.3999999999996</v>
      </c>
      <c r="L190" s="219">
        <v>1928.0499999999997</v>
      </c>
      <c r="M190" s="220">
        <v>1880.75</v>
      </c>
      <c r="N190" s="220">
        <v>1842.75</v>
      </c>
      <c r="O190" s="220">
        <v>1874000</v>
      </c>
      <c r="P190" s="221">
        <v>2.9972168700492401E-3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10516.35</v>
      </c>
      <c r="F191" s="217">
        <v>10445.799999999999</v>
      </c>
      <c r="G191" s="219">
        <v>10318.599999999999</v>
      </c>
      <c r="H191" s="219">
        <v>10120.849999999999</v>
      </c>
      <c r="I191" s="219">
        <v>9993.6499999999978</v>
      </c>
      <c r="J191" s="219">
        <v>10643.55</v>
      </c>
      <c r="K191" s="219">
        <v>10770.75</v>
      </c>
      <c r="L191" s="219">
        <v>10968.5</v>
      </c>
      <c r="M191" s="220">
        <v>10573</v>
      </c>
      <c r="N191" s="220">
        <v>10248.049999999999</v>
      </c>
      <c r="O191" s="220">
        <v>1925400</v>
      </c>
      <c r="P191" s="221">
        <v>-7.8403216542217116E-2</v>
      </c>
    </row>
    <row r="192" spans="1:16" ht="12.75" customHeight="1">
      <c r="A192" s="213">
        <v>182</v>
      </c>
      <c r="B192" s="225" t="s">
        <v>844</v>
      </c>
      <c r="C192" s="217" t="s">
        <v>232</v>
      </c>
      <c r="D192" s="218">
        <v>45470</v>
      </c>
      <c r="E192" s="217">
        <v>532.79999999999995</v>
      </c>
      <c r="F192" s="217">
        <v>528.30000000000007</v>
      </c>
      <c r="G192" s="219">
        <v>521.50000000000011</v>
      </c>
      <c r="H192" s="219">
        <v>510.20000000000005</v>
      </c>
      <c r="I192" s="219">
        <v>503.40000000000009</v>
      </c>
      <c r="J192" s="219">
        <v>539.60000000000014</v>
      </c>
      <c r="K192" s="219">
        <v>546.40000000000009</v>
      </c>
      <c r="L192" s="219">
        <v>557.70000000000016</v>
      </c>
      <c r="M192" s="220">
        <v>535.1</v>
      </c>
      <c r="N192" s="220">
        <v>517</v>
      </c>
      <c r="O192" s="220">
        <v>33039500</v>
      </c>
      <c r="P192" s="221">
        <v>-3.3466438486404258E-2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461.55</v>
      </c>
      <c r="F193" s="217">
        <v>461.45</v>
      </c>
      <c r="G193" s="219">
        <v>454.2</v>
      </c>
      <c r="H193" s="219">
        <v>446.85</v>
      </c>
      <c r="I193" s="219">
        <v>439.6</v>
      </c>
      <c r="J193" s="219">
        <v>468.79999999999995</v>
      </c>
      <c r="K193" s="219">
        <v>476.04999999999995</v>
      </c>
      <c r="L193" s="219">
        <v>483.39999999999992</v>
      </c>
      <c r="M193" s="220">
        <v>468.7</v>
      </c>
      <c r="N193" s="220">
        <v>454.1</v>
      </c>
      <c r="O193" s="220">
        <v>87926700</v>
      </c>
      <c r="P193" s="221">
        <v>1.1242196592953127E-2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1416.95</v>
      </c>
      <c r="F194" s="217">
        <v>1412.3833333333332</v>
      </c>
      <c r="G194" s="219">
        <v>1397.1666666666665</v>
      </c>
      <c r="H194" s="219">
        <v>1377.3833333333332</v>
      </c>
      <c r="I194" s="219">
        <v>1362.1666666666665</v>
      </c>
      <c r="J194" s="219">
        <v>1432.1666666666665</v>
      </c>
      <c r="K194" s="219">
        <v>1447.3833333333332</v>
      </c>
      <c r="L194" s="219">
        <v>1467.1666666666665</v>
      </c>
      <c r="M194" s="220">
        <v>1427.6</v>
      </c>
      <c r="N194" s="220">
        <v>1392.6</v>
      </c>
      <c r="O194" s="220">
        <v>6617400</v>
      </c>
      <c r="P194" s="221">
        <v>-9.5195330040413109E-3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446.05</v>
      </c>
      <c r="F195" s="217">
        <v>447.59999999999997</v>
      </c>
      <c r="G195" s="219">
        <v>442.24999999999994</v>
      </c>
      <c r="H195" s="219">
        <v>438.45</v>
      </c>
      <c r="I195" s="219">
        <v>433.09999999999997</v>
      </c>
      <c r="J195" s="219">
        <v>451.39999999999992</v>
      </c>
      <c r="K195" s="219">
        <v>456.74999999999994</v>
      </c>
      <c r="L195" s="219">
        <v>460.5499999999999</v>
      </c>
      <c r="M195" s="220">
        <v>452.95</v>
      </c>
      <c r="N195" s="220">
        <v>443.8</v>
      </c>
      <c r="O195" s="220">
        <v>65226000</v>
      </c>
      <c r="P195" s="221">
        <v>-5.5162269007998533E-4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157.94999999999999</v>
      </c>
      <c r="F196" s="217">
        <v>157.25</v>
      </c>
      <c r="G196" s="219">
        <v>153.5</v>
      </c>
      <c r="H196" s="219">
        <v>149.05000000000001</v>
      </c>
      <c r="I196" s="219">
        <v>145.30000000000001</v>
      </c>
      <c r="J196" s="219">
        <v>161.69999999999999</v>
      </c>
      <c r="K196" s="219">
        <v>165.45</v>
      </c>
      <c r="L196" s="219">
        <v>169.89999999999998</v>
      </c>
      <c r="M196" s="220">
        <v>161</v>
      </c>
      <c r="N196" s="220">
        <v>152.80000000000001</v>
      </c>
      <c r="O196" s="220">
        <v>144552000</v>
      </c>
      <c r="P196" s="221">
        <v>9.0703307150779816E-2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1038.8</v>
      </c>
      <c r="F197" s="217">
        <v>1031.9000000000001</v>
      </c>
      <c r="G197" s="219">
        <v>1020.8000000000002</v>
      </c>
      <c r="H197" s="219">
        <v>1002.8000000000001</v>
      </c>
      <c r="I197" s="219">
        <v>991.70000000000016</v>
      </c>
      <c r="J197" s="219">
        <v>1049.9000000000001</v>
      </c>
      <c r="K197" s="219">
        <v>1061</v>
      </c>
      <c r="L197" s="219">
        <v>1079.0000000000002</v>
      </c>
      <c r="M197" s="220">
        <v>1043</v>
      </c>
      <c r="N197" s="220">
        <v>1013.9</v>
      </c>
      <c r="O197" s="220">
        <v>11633400</v>
      </c>
      <c r="P197" s="221">
        <v>6.2276194924490115E-3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12" t="s">
        <v>16</v>
      </c>
      <c r="B8" s="314"/>
      <c r="C8" s="317" t="s">
        <v>20</v>
      </c>
      <c r="D8" s="317" t="s">
        <v>21</v>
      </c>
      <c r="E8" s="309" t="s">
        <v>22</v>
      </c>
      <c r="F8" s="310"/>
      <c r="G8" s="311"/>
      <c r="H8" s="309" t="s">
        <v>23</v>
      </c>
      <c r="I8" s="310"/>
      <c r="J8" s="311"/>
      <c r="K8" s="26"/>
      <c r="L8" s="48"/>
      <c r="M8" s="48"/>
      <c r="N8" s="1"/>
      <c r="O8" s="1"/>
    </row>
    <row r="9" spans="1:15" ht="36" customHeight="1">
      <c r="A9" s="313"/>
      <c r="B9" s="316"/>
      <c r="C9" s="316"/>
      <c r="D9" s="31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23263.9</v>
      </c>
      <c r="D10" s="34">
        <v>23221.633333333335</v>
      </c>
      <c r="E10" s="34">
        <v>23104.566666666669</v>
      </c>
      <c r="F10" s="34">
        <v>22945.233333333334</v>
      </c>
      <c r="G10" s="34">
        <v>22828.166666666668</v>
      </c>
      <c r="H10" s="34">
        <v>23380.966666666671</v>
      </c>
      <c r="I10" s="34">
        <v>23498.033333333336</v>
      </c>
      <c r="J10" s="34">
        <v>23657.366666666672</v>
      </c>
      <c r="K10" s="34">
        <v>23338.7</v>
      </c>
      <c r="L10" s="34">
        <v>23062.3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50979.95</v>
      </c>
      <c r="D11" s="34">
        <v>50735.266666666663</v>
      </c>
      <c r="E11" s="34">
        <v>50337.333333333328</v>
      </c>
      <c r="F11" s="34">
        <v>49694.716666666667</v>
      </c>
      <c r="G11" s="34">
        <v>49296.783333333333</v>
      </c>
      <c r="H11" s="34">
        <v>51377.883333333324</v>
      </c>
      <c r="I11" s="34">
        <v>51775.816666666658</v>
      </c>
      <c r="J11" s="34">
        <v>52418.43333333332</v>
      </c>
      <c r="K11" s="34">
        <v>51133.2</v>
      </c>
      <c r="L11" s="34">
        <v>50092.65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7059.8</v>
      </c>
      <c r="D12" s="36">
        <v>7014.4000000000005</v>
      </c>
      <c r="E12" s="36">
        <v>6923.2500000000009</v>
      </c>
      <c r="F12" s="36">
        <v>6786.7000000000007</v>
      </c>
      <c r="G12" s="36">
        <v>6695.5500000000011</v>
      </c>
      <c r="H12" s="36">
        <v>7150.9500000000007</v>
      </c>
      <c r="I12" s="36">
        <v>7242.1</v>
      </c>
      <c r="J12" s="36">
        <v>7378.6500000000005</v>
      </c>
      <c r="K12" s="36">
        <v>7105.55</v>
      </c>
      <c r="L12" s="36">
        <v>6877.85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9147</v>
      </c>
      <c r="D13" s="36">
        <v>9090.6166666666668</v>
      </c>
      <c r="E13" s="36">
        <v>9014.9833333333336</v>
      </c>
      <c r="F13" s="36">
        <v>8882.9666666666672</v>
      </c>
      <c r="G13" s="36">
        <v>8807.3333333333339</v>
      </c>
      <c r="H13" s="36">
        <v>9222.6333333333332</v>
      </c>
      <c r="I13" s="36">
        <v>9298.2666666666682</v>
      </c>
      <c r="J13" s="36">
        <v>9430.2833333333328</v>
      </c>
      <c r="K13" s="36">
        <v>9166.25</v>
      </c>
      <c r="L13" s="36">
        <v>8958.6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32511.35</v>
      </c>
      <c r="D14" s="36">
        <v>32703.566666666666</v>
      </c>
      <c r="E14" s="36">
        <v>32263.583333333328</v>
      </c>
      <c r="F14" s="36">
        <v>32015.816666666662</v>
      </c>
      <c r="G14" s="36">
        <v>31575.833333333325</v>
      </c>
      <c r="H14" s="36">
        <v>32951.333333333328</v>
      </c>
      <c r="I14" s="36">
        <v>33391.316666666666</v>
      </c>
      <c r="J14" s="36">
        <v>33639.083333333336</v>
      </c>
      <c r="K14" s="36">
        <v>33143.550000000003</v>
      </c>
      <c r="L14" s="36">
        <v>32455.8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11331.8</v>
      </c>
      <c r="D15" s="36">
        <v>11226.300000000001</v>
      </c>
      <c r="E15" s="36">
        <v>11099.250000000002</v>
      </c>
      <c r="F15" s="36">
        <v>10866.7</v>
      </c>
      <c r="G15" s="36">
        <v>10739.650000000001</v>
      </c>
      <c r="H15" s="36">
        <v>11458.850000000002</v>
      </c>
      <c r="I15" s="36">
        <v>11585.900000000001</v>
      </c>
      <c r="J15" s="36">
        <v>11818.450000000003</v>
      </c>
      <c r="K15" s="36">
        <v>11353.35</v>
      </c>
      <c r="L15" s="36">
        <v>10993.75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14919.5</v>
      </c>
      <c r="D16" s="36">
        <v>14875.083333333334</v>
      </c>
      <c r="E16" s="36">
        <v>14792.166666666668</v>
      </c>
      <c r="F16" s="36">
        <v>14664.833333333334</v>
      </c>
      <c r="G16" s="36">
        <v>14581.916666666668</v>
      </c>
      <c r="H16" s="36">
        <v>15002.416666666668</v>
      </c>
      <c r="I16" s="36">
        <v>15085.333333333336</v>
      </c>
      <c r="J16" s="36">
        <v>15212.666666666668</v>
      </c>
      <c r="K16" s="36">
        <v>14958</v>
      </c>
      <c r="L16" s="36">
        <v>14747.75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8728</v>
      </c>
      <c r="D17" s="36">
        <v>8629.4166666666661</v>
      </c>
      <c r="E17" s="36">
        <v>8493.8333333333321</v>
      </c>
      <c r="F17" s="36">
        <v>8259.6666666666661</v>
      </c>
      <c r="G17" s="36">
        <v>8124.0833333333321</v>
      </c>
      <c r="H17" s="36">
        <v>8863.5833333333321</v>
      </c>
      <c r="I17" s="36">
        <v>8999.1666666666642</v>
      </c>
      <c r="J17" s="36">
        <v>9233.3333333333321</v>
      </c>
      <c r="K17" s="31">
        <v>8765</v>
      </c>
      <c r="L17" s="31">
        <v>8395.25</v>
      </c>
      <c r="M17" s="31">
        <v>5.3712099999999996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2682.8</v>
      </c>
      <c r="D18" s="36">
        <v>2662.9666666666667</v>
      </c>
      <c r="E18" s="36">
        <v>2623.2333333333336</v>
      </c>
      <c r="F18" s="36">
        <v>2563.666666666667</v>
      </c>
      <c r="G18" s="36">
        <v>2523.9333333333338</v>
      </c>
      <c r="H18" s="36">
        <v>2722.5333333333333</v>
      </c>
      <c r="I18" s="36">
        <v>2762.266666666666</v>
      </c>
      <c r="J18" s="36">
        <v>2821.833333333333</v>
      </c>
      <c r="K18" s="31">
        <v>2702.7</v>
      </c>
      <c r="L18" s="31">
        <v>2603.4</v>
      </c>
      <c r="M18" s="31">
        <v>10.17937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1556.75</v>
      </c>
      <c r="D19" s="36">
        <v>1552.3</v>
      </c>
      <c r="E19" s="36">
        <v>1529.9499999999998</v>
      </c>
      <c r="F19" s="36">
        <v>1503.1499999999999</v>
      </c>
      <c r="G19" s="36">
        <v>1480.7999999999997</v>
      </c>
      <c r="H19" s="36">
        <v>1579.1</v>
      </c>
      <c r="I19" s="36">
        <v>1601.4499999999998</v>
      </c>
      <c r="J19" s="36">
        <v>1628.25</v>
      </c>
      <c r="K19" s="31">
        <v>1574.65</v>
      </c>
      <c r="L19" s="31">
        <v>1525.5</v>
      </c>
      <c r="M19" s="31">
        <v>8.1733499999999992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644.54999999999995</v>
      </c>
      <c r="D20" s="36">
        <v>651.41666666666663</v>
      </c>
      <c r="E20" s="36">
        <v>634.93333333333328</v>
      </c>
      <c r="F20" s="36">
        <v>625.31666666666661</v>
      </c>
      <c r="G20" s="36">
        <v>608.83333333333326</v>
      </c>
      <c r="H20" s="36">
        <v>661.0333333333333</v>
      </c>
      <c r="I20" s="36">
        <v>677.51666666666665</v>
      </c>
      <c r="J20" s="36">
        <v>687.13333333333333</v>
      </c>
      <c r="K20" s="31">
        <v>667.9</v>
      </c>
      <c r="L20" s="31">
        <v>641.79999999999995</v>
      </c>
      <c r="M20" s="31">
        <v>71.582679999999996</v>
      </c>
      <c r="N20" s="1"/>
      <c r="O20" s="1"/>
    </row>
    <row r="21" spans="1:15" ht="12.75" customHeight="1">
      <c r="A21" s="51">
        <v>12</v>
      </c>
      <c r="B21" s="53" t="s">
        <v>827</v>
      </c>
      <c r="C21" s="31">
        <v>1221.95</v>
      </c>
      <c r="D21" s="36">
        <v>1218.8000000000002</v>
      </c>
      <c r="E21" s="36">
        <v>1188.2000000000003</v>
      </c>
      <c r="F21" s="36">
        <v>1154.45</v>
      </c>
      <c r="G21" s="36">
        <v>1123.8500000000001</v>
      </c>
      <c r="H21" s="36">
        <v>1252.5500000000004</v>
      </c>
      <c r="I21" s="36">
        <v>1283.1500000000003</v>
      </c>
      <c r="J21" s="36">
        <v>1316.9000000000005</v>
      </c>
      <c r="K21" s="31">
        <v>1249.4000000000001</v>
      </c>
      <c r="L21" s="31">
        <v>1185.05</v>
      </c>
      <c r="M21" s="31">
        <v>94.534589999999994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3645.25</v>
      </c>
      <c r="D22" s="36">
        <v>3658.4</v>
      </c>
      <c r="E22" s="36">
        <v>3572.9</v>
      </c>
      <c r="F22" s="36">
        <v>3500.55</v>
      </c>
      <c r="G22" s="36">
        <v>3415.05</v>
      </c>
      <c r="H22" s="36">
        <v>3730.75</v>
      </c>
      <c r="I22" s="36">
        <v>3816.25</v>
      </c>
      <c r="J22" s="36">
        <v>3888.6</v>
      </c>
      <c r="K22" s="31">
        <v>3743.9</v>
      </c>
      <c r="L22" s="31">
        <v>3586.05</v>
      </c>
      <c r="M22" s="31">
        <v>85.113590000000002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2038</v>
      </c>
      <c r="D23" s="36">
        <v>2054.0666666666671</v>
      </c>
      <c r="E23" s="36">
        <v>1934.0333333333342</v>
      </c>
      <c r="F23" s="36">
        <v>1830.0666666666671</v>
      </c>
      <c r="G23" s="36">
        <v>1710.0333333333342</v>
      </c>
      <c r="H23" s="36">
        <v>2158.0333333333342</v>
      </c>
      <c r="I23" s="36">
        <v>2278.0666666666671</v>
      </c>
      <c r="J23" s="36">
        <v>2382.0333333333342</v>
      </c>
      <c r="K23" s="31">
        <v>2174.1</v>
      </c>
      <c r="L23" s="31">
        <v>1950.1</v>
      </c>
      <c r="M23" s="31">
        <v>72.360910000000004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1583.95</v>
      </c>
      <c r="D24" s="36">
        <v>1580.1166666666668</v>
      </c>
      <c r="E24" s="36">
        <v>1538.8333333333335</v>
      </c>
      <c r="F24" s="36">
        <v>1493.7166666666667</v>
      </c>
      <c r="G24" s="36">
        <v>1452.4333333333334</v>
      </c>
      <c r="H24" s="36">
        <v>1625.2333333333336</v>
      </c>
      <c r="I24" s="36">
        <v>1666.5166666666669</v>
      </c>
      <c r="J24" s="36">
        <v>1711.6333333333337</v>
      </c>
      <c r="K24" s="31">
        <v>1621.4</v>
      </c>
      <c r="L24" s="31">
        <v>1535</v>
      </c>
      <c r="M24" s="31">
        <v>233.98347000000001</v>
      </c>
      <c r="N24" s="1"/>
      <c r="O24" s="1"/>
    </row>
    <row r="25" spans="1:15" ht="12.75" customHeight="1">
      <c r="A25" s="51">
        <v>16</v>
      </c>
      <c r="B25" s="53" t="s">
        <v>790</v>
      </c>
      <c r="C25" s="31">
        <v>874.5</v>
      </c>
      <c r="D25" s="36">
        <v>865.66666666666663</v>
      </c>
      <c r="E25" s="36">
        <v>835.48333333333323</v>
      </c>
      <c r="F25" s="36">
        <v>796.46666666666658</v>
      </c>
      <c r="G25" s="36">
        <v>766.28333333333319</v>
      </c>
      <c r="H25" s="36">
        <v>904.68333333333328</v>
      </c>
      <c r="I25" s="36">
        <v>934.86666666666667</v>
      </c>
      <c r="J25" s="36">
        <v>973.88333333333333</v>
      </c>
      <c r="K25" s="31">
        <v>895.85</v>
      </c>
      <c r="L25" s="31">
        <v>826.65</v>
      </c>
      <c r="M25" s="31">
        <v>399.73782999999997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1119.4000000000001</v>
      </c>
      <c r="D26" s="36">
        <v>1137.0333333333335</v>
      </c>
      <c r="E26" s="36">
        <v>1084.0666666666671</v>
      </c>
      <c r="F26" s="36">
        <v>1048.7333333333336</v>
      </c>
      <c r="G26" s="36">
        <v>995.76666666666711</v>
      </c>
      <c r="H26" s="36">
        <v>1172.366666666667</v>
      </c>
      <c r="I26" s="36">
        <v>1225.3333333333337</v>
      </c>
      <c r="J26" s="36">
        <v>1260.666666666667</v>
      </c>
      <c r="K26" s="31">
        <v>1190</v>
      </c>
      <c r="L26" s="31">
        <v>1101.7</v>
      </c>
      <c r="M26" s="31">
        <v>105.56786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368.25</v>
      </c>
      <c r="D27" s="36">
        <v>372.10000000000008</v>
      </c>
      <c r="E27" s="36">
        <v>360.25000000000017</v>
      </c>
      <c r="F27" s="36">
        <v>352.25000000000011</v>
      </c>
      <c r="G27" s="36">
        <v>340.4000000000002</v>
      </c>
      <c r="H27" s="36">
        <v>380.10000000000014</v>
      </c>
      <c r="I27" s="36">
        <v>391.95000000000005</v>
      </c>
      <c r="J27" s="36">
        <v>399.9500000000001</v>
      </c>
      <c r="K27" s="31">
        <v>383.95</v>
      </c>
      <c r="L27" s="31">
        <v>364.1</v>
      </c>
      <c r="M27" s="31">
        <v>102.15851000000001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229.55</v>
      </c>
      <c r="D28" s="36">
        <v>230.56666666666669</v>
      </c>
      <c r="E28" s="36">
        <v>226.78333333333339</v>
      </c>
      <c r="F28" s="36">
        <v>224.01666666666671</v>
      </c>
      <c r="G28" s="36">
        <v>220.23333333333341</v>
      </c>
      <c r="H28" s="36">
        <v>233.33333333333337</v>
      </c>
      <c r="I28" s="36">
        <v>237.11666666666667</v>
      </c>
      <c r="J28" s="36">
        <v>239.88333333333335</v>
      </c>
      <c r="K28" s="31">
        <v>234.35</v>
      </c>
      <c r="L28" s="31">
        <v>227.8</v>
      </c>
      <c r="M28" s="31">
        <v>72.025899999999993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292.8</v>
      </c>
      <c r="D29" s="36">
        <v>294.73333333333329</v>
      </c>
      <c r="E29" s="36">
        <v>288.46666666666658</v>
      </c>
      <c r="F29" s="36">
        <v>284.13333333333327</v>
      </c>
      <c r="G29" s="36">
        <v>277.86666666666656</v>
      </c>
      <c r="H29" s="36">
        <v>299.06666666666661</v>
      </c>
      <c r="I29" s="36">
        <v>305.33333333333337</v>
      </c>
      <c r="J29" s="36">
        <v>309.66666666666663</v>
      </c>
      <c r="K29" s="31">
        <v>301</v>
      </c>
      <c r="L29" s="31">
        <v>290.39999999999998</v>
      </c>
      <c r="M29" s="31">
        <v>37.726430000000001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4822.1000000000004</v>
      </c>
      <c r="D30" s="36">
        <v>4833.3499999999995</v>
      </c>
      <c r="E30" s="36">
        <v>4783.7499999999991</v>
      </c>
      <c r="F30" s="36">
        <v>4745.3999999999996</v>
      </c>
      <c r="G30" s="36">
        <v>4695.7999999999993</v>
      </c>
      <c r="H30" s="36">
        <v>4871.6999999999989</v>
      </c>
      <c r="I30" s="36">
        <v>4921.2999999999993</v>
      </c>
      <c r="J30" s="36">
        <v>4959.6499999999987</v>
      </c>
      <c r="K30" s="31">
        <v>4882.95</v>
      </c>
      <c r="L30" s="31">
        <v>4795</v>
      </c>
      <c r="M30" s="31">
        <v>7.3019999999999996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670.8</v>
      </c>
      <c r="D31" s="36">
        <v>666.96666666666658</v>
      </c>
      <c r="E31" s="36">
        <v>657.28333333333319</v>
      </c>
      <c r="F31" s="36">
        <v>643.76666666666665</v>
      </c>
      <c r="G31" s="36">
        <v>634.08333333333326</v>
      </c>
      <c r="H31" s="36">
        <v>680.48333333333312</v>
      </c>
      <c r="I31" s="36">
        <v>690.16666666666652</v>
      </c>
      <c r="J31" s="36">
        <v>703.68333333333305</v>
      </c>
      <c r="K31" s="31">
        <v>676.65</v>
      </c>
      <c r="L31" s="31">
        <v>653.45000000000005</v>
      </c>
      <c r="M31" s="31">
        <v>111.89978000000001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5851.2</v>
      </c>
      <c r="D32" s="36">
        <v>5893.9666666666662</v>
      </c>
      <c r="E32" s="36">
        <v>5769.7833333333328</v>
      </c>
      <c r="F32" s="36">
        <v>5688.3666666666668</v>
      </c>
      <c r="G32" s="36">
        <v>5564.1833333333334</v>
      </c>
      <c r="H32" s="36">
        <v>5975.3833333333323</v>
      </c>
      <c r="I32" s="36">
        <v>6099.5666666666648</v>
      </c>
      <c r="J32" s="36">
        <v>6180.9833333333318</v>
      </c>
      <c r="K32" s="31">
        <v>6018.15</v>
      </c>
      <c r="L32" s="31">
        <v>5812.55</v>
      </c>
      <c r="M32" s="31">
        <v>8.0481999999999996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476.65</v>
      </c>
      <c r="D33" s="36">
        <v>475.16666666666669</v>
      </c>
      <c r="E33" s="36">
        <v>470.58333333333337</v>
      </c>
      <c r="F33" s="36">
        <v>464.51666666666671</v>
      </c>
      <c r="G33" s="36">
        <v>459.93333333333339</v>
      </c>
      <c r="H33" s="36">
        <v>481.23333333333335</v>
      </c>
      <c r="I33" s="36">
        <v>485.81666666666672</v>
      </c>
      <c r="J33" s="36">
        <v>491.88333333333333</v>
      </c>
      <c r="K33" s="31">
        <v>479.75</v>
      </c>
      <c r="L33" s="31">
        <v>469.1</v>
      </c>
      <c r="M33" s="31">
        <v>21.2239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236.5</v>
      </c>
      <c r="D34" s="36">
        <v>235.15</v>
      </c>
      <c r="E34" s="36">
        <v>232.35000000000002</v>
      </c>
      <c r="F34" s="36">
        <v>228.20000000000002</v>
      </c>
      <c r="G34" s="36">
        <v>225.40000000000003</v>
      </c>
      <c r="H34" s="36">
        <v>239.3</v>
      </c>
      <c r="I34" s="36">
        <v>242.10000000000002</v>
      </c>
      <c r="J34" s="36">
        <v>246.25</v>
      </c>
      <c r="K34" s="31">
        <v>237.95</v>
      </c>
      <c r="L34" s="31">
        <v>231</v>
      </c>
      <c r="M34" s="31">
        <v>272.49178000000001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2866.45</v>
      </c>
      <c r="D35" s="36">
        <v>2892.1666666666665</v>
      </c>
      <c r="E35" s="36">
        <v>2834.333333333333</v>
      </c>
      <c r="F35" s="36">
        <v>2802.2166666666667</v>
      </c>
      <c r="G35" s="36">
        <v>2744.3833333333332</v>
      </c>
      <c r="H35" s="36">
        <v>2924.2833333333328</v>
      </c>
      <c r="I35" s="36">
        <v>2982.1166666666659</v>
      </c>
      <c r="J35" s="36">
        <v>3014.2333333333327</v>
      </c>
      <c r="K35" s="31">
        <v>2950</v>
      </c>
      <c r="L35" s="31">
        <v>2860.05</v>
      </c>
      <c r="M35" s="31">
        <v>9.5270100000000006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2146</v>
      </c>
      <c r="D36" s="36">
        <v>2147.9333333333334</v>
      </c>
      <c r="E36" s="36">
        <v>2116.8166666666666</v>
      </c>
      <c r="F36" s="36">
        <v>2087.6333333333332</v>
      </c>
      <c r="G36" s="36">
        <v>2056.5166666666664</v>
      </c>
      <c r="H36" s="36">
        <v>2177.1166666666668</v>
      </c>
      <c r="I36" s="36">
        <v>2208.2333333333336</v>
      </c>
      <c r="J36" s="36">
        <v>2237.416666666667</v>
      </c>
      <c r="K36" s="31">
        <v>2179.0500000000002</v>
      </c>
      <c r="L36" s="31">
        <v>2118.75</v>
      </c>
      <c r="M36" s="31">
        <v>7.5684100000000001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1227.4000000000001</v>
      </c>
      <c r="D37" s="36">
        <v>1220.9833333333333</v>
      </c>
      <c r="E37" s="36">
        <v>1211.9666666666667</v>
      </c>
      <c r="F37" s="36">
        <v>1196.5333333333333</v>
      </c>
      <c r="G37" s="36">
        <v>1187.5166666666667</v>
      </c>
      <c r="H37" s="36">
        <v>1236.4166666666667</v>
      </c>
      <c r="I37" s="36">
        <v>1245.4333333333336</v>
      </c>
      <c r="J37" s="36">
        <v>1260.8666666666668</v>
      </c>
      <c r="K37" s="31">
        <v>1230</v>
      </c>
      <c r="L37" s="31">
        <v>1205.55</v>
      </c>
      <c r="M37" s="31">
        <v>17.82095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4349.3500000000004</v>
      </c>
      <c r="D38" s="36">
        <v>4350.1166666666668</v>
      </c>
      <c r="E38" s="36">
        <v>4300.2333333333336</v>
      </c>
      <c r="F38" s="36">
        <v>4251.1166666666668</v>
      </c>
      <c r="G38" s="36">
        <v>4201.2333333333336</v>
      </c>
      <c r="H38" s="36">
        <v>4399.2333333333336</v>
      </c>
      <c r="I38" s="36">
        <v>4449.1166666666668</v>
      </c>
      <c r="J38" s="36">
        <v>4498.2333333333336</v>
      </c>
      <c r="K38" s="31">
        <v>4400</v>
      </c>
      <c r="L38" s="31">
        <v>4301</v>
      </c>
      <c r="M38" s="31">
        <v>2.7979699999999998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1223.9000000000001</v>
      </c>
      <c r="D39" s="36">
        <v>1219.8333333333335</v>
      </c>
      <c r="E39" s="36">
        <v>1197.4666666666669</v>
      </c>
      <c r="F39" s="36">
        <v>1171.0333333333335</v>
      </c>
      <c r="G39" s="36">
        <v>1148.666666666667</v>
      </c>
      <c r="H39" s="36">
        <v>1246.2666666666669</v>
      </c>
      <c r="I39" s="36">
        <v>1268.6333333333337</v>
      </c>
      <c r="J39" s="36">
        <v>1295.0666666666668</v>
      </c>
      <c r="K39" s="31">
        <v>1242.2</v>
      </c>
      <c r="L39" s="31">
        <v>1193.4000000000001</v>
      </c>
      <c r="M39" s="31">
        <v>221.97338999999999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9335.4500000000007</v>
      </c>
      <c r="D40" s="36">
        <v>9300.6666666666661</v>
      </c>
      <c r="E40" s="36">
        <v>9157.3333333333321</v>
      </c>
      <c r="F40" s="36">
        <v>8979.2166666666653</v>
      </c>
      <c r="G40" s="36">
        <v>8835.8833333333314</v>
      </c>
      <c r="H40" s="36">
        <v>9478.7833333333328</v>
      </c>
      <c r="I40" s="36">
        <v>9622.116666666665</v>
      </c>
      <c r="J40" s="36">
        <v>9800.2333333333336</v>
      </c>
      <c r="K40" s="31">
        <v>9444</v>
      </c>
      <c r="L40" s="31">
        <v>9122.5499999999993</v>
      </c>
      <c r="M40" s="31">
        <v>4.38422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6915.55</v>
      </c>
      <c r="D41" s="36">
        <v>6912.4000000000005</v>
      </c>
      <c r="E41" s="36">
        <v>6836.1000000000013</v>
      </c>
      <c r="F41" s="36">
        <v>6756.6500000000005</v>
      </c>
      <c r="G41" s="36">
        <v>6680.3500000000013</v>
      </c>
      <c r="H41" s="36">
        <v>6991.8500000000013</v>
      </c>
      <c r="I41" s="36">
        <v>7068.1500000000005</v>
      </c>
      <c r="J41" s="36">
        <v>7147.6000000000013</v>
      </c>
      <c r="K41" s="31">
        <v>6988.7</v>
      </c>
      <c r="L41" s="31">
        <v>6832.95</v>
      </c>
      <c r="M41" s="31">
        <v>11.48212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1575.8</v>
      </c>
      <c r="D42" s="36">
        <v>1571.75</v>
      </c>
      <c r="E42" s="36">
        <v>1560.5</v>
      </c>
      <c r="F42" s="36">
        <v>1545.2</v>
      </c>
      <c r="G42" s="36">
        <v>1533.95</v>
      </c>
      <c r="H42" s="36">
        <v>1587.05</v>
      </c>
      <c r="I42" s="36">
        <v>1598.3</v>
      </c>
      <c r="J42" s="36">
        <v>1613.6</v>
      </c>
      <c r="K42" s="31">
        <v>1583</v>
      </c>
      <c r="L42" s="31">
        <v>1556.45</v>
      </c>
      <c r="M42" s="31">
        <v>18.262899999999998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8014.3</v>
      </c>
      <c r="D43" s="36">
        <v>8044.45</v>
      </c>
      <c r="E43" s="36">
        <v>7959.9</v>
      </c>
      <c r="F43" s="36">
        <v>7905.5</v>
      </c>
      <c r="G43" s="36">
        <v>7820.95</v>
      </c>
      <c r="H43" s="36">
        <v>8098.8499999999995</v>
      </c>
      <c r="I43" s="36">
        <v>8183.4000000000005</v>
      </c>
      <c r="J43" s="36">
        <v>8237.7999999999993</v>
      </c>
      <c r="K43" s="31">
        <v>8129</v>
      </c>
      <c r="L43" s="31">
        <v>7990.05</v>
      </c>
      <c r="M43" s="31">
        <v>0.28467999999999999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3049.9</v>
      </c>
      <c r="D44" s="36">
        <v>3076.2833333333333</v>
      </c>
      <c r="E44" s="36">
        <v>3013.6166666666668</v>
      </c>
      <c r="F44" s="36">
        <v>2977.3333333333335</v>
      </c>
      <c r="G44" s="36">
        <v>2914.666666666667</v>
      </c>
      <c r="H44" s="36">
        <v>3112.5666666666666</v>
      </c>
      <c r="I44" s="36">
        <v>3175.2333333333336</v>
      </c>
      <c r="J44" s="36">
        <v>3211.5166666666664</v>
      </c>
      <c r="K44" s="31">
        <v>3138.95</v>
      </c>
      <c r="L44" s="31">
        <v>3040</v>
      </c>
      <c r="M44" s="31">
        <v>4.6203399999999997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195.05</v>
      </c>
      <c r="D45" s="36">
        <v>193.93333333333331</v>
      </c>
      <c r="E45" s="36">
        <v>191.86666666666662</v>
      </c>
      <c r="F45" s="36">
        <v>188.68333333333331</v>
      </c>
      <c r="G45" s="36">
        <v>186.61666666666662</v>
      </c>
      <c r="H45" s="36">
        <v>197.11666666666662</v>
      </c>
      <c r="I45" s="36">
        <v>199.18333333333328</v>
      </c>
      <c r="J45" s="36">
        <v>202.36666666666662</v>
      </c>
      <c r="K45" s="31">
        <v>196</v>
      </c>
      <c r="L45" s="31">
        <v>190.75</v>
      </c>
      <c r="M45" s="31">
        <v>181.81202999999999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296.95</v>
      </c>
      <c r="D46" s="36">
        <v>291.21666666666664</v>
      </c>
      <c r="E46" s="36">
        <v>282.73333333333329</v>
      </c>
      <c r="F46" s="36">
        <v>268.51666666666665</v>
      </c>
      <c r="G46" s="36">
        <v>260.0333333333333</v>
      </c>
      <c r="H46" s="36">
        <v>305.43333333333328</v>
      </c>
      <c r="I46" s="36">
        <v>313.91666666666663</v>
      </c>
      <c r="J46" s="36">
        <v>328.13333333333327</v>
      </c>
      <c r="K46" s="31">
        <v>299.7</v>
      </c>
      <c r="L46" s="31">
        <v>277</v>
      </c>
      <c r="M46" s="31">
        <v>748.18391999999994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135.55000000000001</v>
      </c>
      <c r="D47" s="36">
        <v>135.38333333333333</v>
      </c>
      <c r="E47" s="36">
        <v>133.31666666666666</v>
      </c>
      <c r="F47" s="36">
        <v>131.08333333333334</v>
      </c>
      <c r="G47" s="36">
        <v>129.01666666666668</v>
      </c>
      <c r="H47" s="36">
        <v>137.61666666666665</v>
      </c>
      <c r="I47" s="36">
        <v>139.68333333333331</v>
      </c>
      <c r="J47" s="36">
        <v>141.91666666666663</v>
      </c>
      <c r="K47" s="31">
        <v>137.44999999999999</v>
      </c>
      <c r="L47" s="31">
        <v>133.15</v>
      </c>
      <c r="M47" s="31">
        <v>340.37315000000001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1368.45</v>
      </c>
      <c r="D48" s="36">
        <v>1375.8000000000002</v>
      </c>
      <c r="E48" s="36">
        <v>1352.9500000000003</v>
      </c>
      <c r="F48" s="36">
        <v>1337.45</v>
      </c>
      <c r="G48" s="36">
        <v>1314.6000000000001</v>
      </c>
      <c r="H48" s="36">
        <v>1391.3000000000004</v>
      </c>
      <c r="I48" s="36">
        <v>1414.1500000000003</v>
      </c>
      <c r="J48" s="36">
        <v>1429.6500000000005</v>
      </c>
      <c r="K48" s="31">
        <v>1398.65</v>
      </c>
      <c r="L48" s="31">
        <v>1360.3</v>
      </c>
      <c r="M48" s="31">
        <v>5.2795100000000001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471.8</v>
      </c>
      <c r="D49" s="36">
        <v>469.4666666666667</v>
      </c>
      <c r="E49" s="36">
        <v>464.98333333333341</v>
      </c>
      <c r="F49" s="36">
        <v>458.16666666666669</v>
      </c>
      <c r="G49" s="36">
        <v>453.68333333333339</v>
      </c>
      <c r="H49" s="36">
        <v>476.28333333333342</v>
      </c>
      <c r="I49" s="36">
        <v>480.76666666666677</v>
      </c>
      <c r="J49" s="36">
        <v>487.58333333333343</v>
      </c>
      <c r="K49" s="31">
        <v>473.95</v>
      </c>
      <c r="L49" s="31">
        <v>462.65</v>
      </c>
      <c r="M49" s="31">
        <v>23.525839999999999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1596.5</v>
      </c>
      <c r="D50" s="36">
        <v>1613.1833333333332</v>
      </c>
      <c r="E50" s="36">
        <v>1563.4166666666663</v>
      </c>
      <c r="F50" s="36">
        <v>1530.333333333333</v>
      </c>
      <c r="G50" s="36">
        <v>1480.5666666666662</v>
      </c>
      <c r="H50" s="36">
        <v>1646.2666666666664</v>
      </c>
      <c r="I50" s="36">
        <v>1696.0333333333333</v>
      </c>
      <c r="J50" s="36">
        <v>1729.1166666666666</v>
      </c>
      <c r="K50" s="31">
        <v>1662.95</v>
      </c>
      <c r="L50" s="31">
        <v>1580.1</v>
      </c>
      <c r="M50" s="31">
        <v>37.977200000000003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318.64999999999998</v>
      </c>
      <c r="D51" s="36">
        <v>316.98333333333335</v>
      </c>
      <c r="E51" s="36">
        <v>310.9666666666667</v>
      </c>
      <c r="F51" s="36">
        <v>303.28333333333336</v>
      </c>
      <c r="G51" s="36">
        <v>297.26666666666671</v>
      </c>
      <c r="H51" s="36">
        <v>324.66666666666669</v>
      </c>
      <c r="I51" s="36">
        <v>330.68333333333334</v>
      </c>
      <c r="J51" s="36">
        <v>338.36666666666667</v>
      </c>
      <c r="K51" s="31">
        <v>323</v>
      </c>
      <c r="L51" s="31">
        <v>309.3</v>
      </c>
      <c r="M51" s="31">
        <v>672.56146000000001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1608.25</v>
      </c>
      <c r="D52" s="36">
        <v>1615.7</v>
      </c>
      <c r="E52" s="36">
        <v>1581.45</v>
      </c>
      <c r="F52" s="36">
        <v>1554.65</v>
      </c>
      <c r="G52" s="36">
        <v>1520.4</v>
      </c>
      <c r="H52" s="36">
        <v>1642.5</v>
      </c>
      <c r="I52" s="36">
        <v>1676.75</v>
      </c>
      <c r="J52" s="36">
        <v>1703.55</v>
      </c>
      <c r="K52" s="31">
        <v>1649.95</v>
      </c>
      <c r="L52" s="31">
        <v>1588.9</v>
      </c>
      <c r="M52" s="31">
        <v>18.73076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311.45</v>
      </c>
      <c r="D53" s="36">
        <v>313.53333333333336</v>
      </c>
      <c r="E53" s="36">
        <v>306.06666666666672</v>
      </c>
      <c r="F53" s="36">
        <v>300.68333333333334</v>
      </c>
      <c r="G53" s="36">
        <v>293.2166666666667</v>
      </c>
      <c r="H53" s="36">
        <v>318.91666666666674</v>
      </c>
      <c r="I53" s="36">
        <v>326.38333333333333</v>
      </c>
      <c r="J53" s="36">
        <v>331.76666666666677</v>
      </c>
      <c r="K53" s="31">
        <v>321</v>
      </c>
      <c r="L53" s="31">
        <v>308.14999999999998</v>
      </c>
      <c r="M53" s="31">
        <v>337.44562999999999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666.15</v>
      </c>
      <c r="D54" s="36">
        <v>668.28333333333342</v>
      </c>
      <c r="E54" s="36">
        <v>649.56666666666683</v>
      </c>
      <c r="F54" s="36">
        <v>632.98333333333346</v>
      </c>
      <c r="G54" s="36">
        <v>614.26666666666688</v>
      </c>
      <c r="H54" s="36">
        <v>684.86666666666679</v>
      </c>
      <c r="I54" s="36">
        <v>703.58333333333326</v>
      </c>
      <c r="J54" s="36">
        <v>720.16666666666674</v>
      </c>
      <c r="K54" s="31">
        <v>687</v>
      </c>
      <c r="L54" s="31">
        <v>651.70000000000005</v>
      </c>
      <c r="M54" s="31">
        <v>169.14116999999999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1391.1</v>
      </c>
      <c r="D55" s="36">
        <v>1398.8500000000001</v>
      </c>
      <c r="E55" s="36">
        <v>1377.2500000000002</v>
      </c>
      <c r="F55" s="36">
        <v>1363.4</v>
      </c>
      <c r="G55" s="36">
        <v>1341.8000000000002</v>
      </c>
      <c r="H55" s="36">
        <v>1412.7000000000003</v>
      </c>
      <c r="I55" s="36">
        <v>1434.3000000000002</v>
      </c>
      <c r="J55" s="36">
        <v>1448.1500000000003</v>
      </c>
      <c r="K55" s="31">
        <v>1420.45</v>
      </c>
      <c r="L55" s="31">
        <v>1385</v>
      </c>
      <c r="M55" s="31">
        <v>60.171219999999998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309.64999999999998</v>
      </c>
      <c r="D56" s="36">
        <v>311.31666666666666</v>
      </c>
      <c r="E56" s="36">
        <v>305.63333333333333</v>
      </c>
      <c r="F56" s="36">
        <v>301.61666666666667</v>
      </c>
      <c r="G56" s="36">
        <v>295.93333333333334</v>
      </c>
      <c r="H56" s="36">
        <v>315.33333333333331</v>
      </c>
      <c r="I56" s="36">
        <v>321.01666666666659</v>
      </c>
      <c r="J56" s="36">
        <v>325.0333333333333</v>
      </c>
      <c r="K56" s="31">
        <v>317</v>
      </c>
      <c r="L56" s="31">
        <v>307.3</v>
      </c>
      <c r="M56" s="31">
        <v>53.118690000000001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29989.35</v>
      </c>
      <c r="D57" s="36">
        <v>30183.149999999998</v>
      </c>
      <c r="E57" s="36">
        <v>29671.949999999997</v>
      </c>
      <c r="F57" s="36">
        <v>29354.55</v>
      </c>
      <c r="G57" s="36">
        <v>28843.35</v>
      </c>
      <c r="H57" s="36">
        <v>30500.549999999996</v>
      </c>
      <c r="I57" s="36">
        <v>31011.75</v>
      </c>
      <c r="J57" s="36">
        <v>31329.149999999994</v>
      </c>
      <c r="K57" s="31">
        <v>30694.35</v>
      </c>
      <c r="L57" s="31">
        <v>29865.75</v>
      </c>
      <c r="M57" s="31">
        <v>0.44990000000000002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5167.8</v>
      </c>
      <c r="D58" s="36">
        <v>5209.2666666666664</v>
      </c>
      <c r="E58" s="36">
        <v>5118.5333333333328</v>
      </c>
      <c r="F58" s="36">
        <v>5069.2666666666664</v>
      </c>
      <c r="G58" s="36">
        <v>4978.5333333333328</v>
      </c>
      <c r="H58" s="36">
        <v>5258.5333333333328</v>
      </c>
      <c r="I58" s="36">
        <v>5349.2666666666664</v>
      </c>
      <c r="J58" s="36">
        <v>5398.5333333333328</v>
      </c>
      <c r="K58" s="31">
        <v>5300</v>
      </c>
      <c r="L58" s="31">
        <v>5160</v>
      </c>
      <c r="M58" s="31">
        <v>1.9932799999999999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686.25</v>
      </c>
      <c r="D59" s="36">
        <v>682.68333333333339</v>
      </c>
      <c r="E59" s="36">
        <v>665.36666666666679</v>
      </c>
      <c r="F59" s="36">
        <v>644.48333333333335</v>
      </c>
      <c r="G59" s="36">
        <v>627.16666666666674</v>
      </c>
      <c r="H59" s="36">
        <v>703.56666666666683</v>
      </c>
      <c r="I59" s="36">
        <v>720.88333333333344</v>
      </c>
      <c r="J59" s="36">
        <v>741.76666666666688</v>
      </c>
      <c r="K59" s="31">
        <v>700</v>
      </c>
      <c r="L59" s="31">
        <v>661.8</v>
      </c>
      <c r="M59" s="31">
        <v>52.838140000000003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128.25</v>
      </c>
      <c r="D60" s="36">
        <v>126.53333333333332</v>
      </c>
      <c r="E60" s="36">
        <v>124.16666666666663</v>
      </c>
      <c r="F60" s="36">
        <v>120.08333333333331</v>
      </c>
      <c r="G60" s="36">
        <v>117.71666666666663</v>
      </c>
      <c r="H60" s="36">
        <v>130.61666666666662</v>
      </c>
      <c r="I60" s="36">
        <v>132.98333333333335</v>
      </c>
      <c r="J60" s="36">
        <v>137.06666666666663</v>
      </c>
      <c r="K60" s="31">
        <v>128.9</v>
      </c>
      <c r="L60" s="31">
        <v>122.45</v>
      </c>
      <c r="M60" s="31">
        <v>937.77898000000005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1288.6500000000001</v>
      </c>
      <c r="D61" s="36">
        <v>1282.4833333333333</v>
      </c>
      <c r="E61" s="36">
        <v>1270.0166666666667</v>
      </c>
      <c r="F61" s="36">
        <v>1251.3833333333332</v>
      </c>
      <c r="G61" s="36">
        <v>1238.9166666666665</v>
      </c>
      <c r="H61" s="36">
        <v>1301.1166666666668</v>
      </c>
      <c r="I61" s="36">
        <v>1313.5833333333335</v>
      </c>
      <c r="J61" s="36">
        <v>1332.2166666666669</v>
      </c>
      <c r="K61" s="31">
        <v>1294.95</v>
      </c>
      <c r="L61" s="31">
        <v>1263.8499999999999</v>
      </c>
      <c r="M61" s="31">
        <v>18.73865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1452.35</v>
      </c>
      <c r="D62" s="36">
        <v>1460.4666666666665</v>
      </c>
      <c r="E62" s="36">
        <v>1437.9333333333329</v>
      </c>
      <c r="F62" s="36">
        <v>1423.5166666666664</v>
      </c>
      <c r="G62" s="36">
        <v>1400.9833333333329</v>
      </c>
      <c r="H62" s="36">
        <v>1474.883333333333</v>
      </c>
      <c r="I62" s="36">
        <v>1497.4166666666663</v>
      </c>
      <c r="J62" s="36">
        <v>1511.833333333333</v>
      </c>
      <c r="K62" s="31">
        <v>1483</v>
      </c>
      <c r="L62" s="31">
        <v>1446.05</v>
      </c>
      <c r="M62" s="31">
        <v>13.35614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512.35</v>
      </c>
      <c r="D63" s="36">
        <v>515.1</v>
      </c>
      <c r="E63" s="36">
        <v>502.80000000000007</v>
      </c>
      <c r="F63" s="36">
        <v>493.25000000000006</v>
      </c>
      <c r="G63" s="36">
        <v>480.9500000000001</v>
      </c>
      <c r="H63" s="36">
        <v>524.65000000000009</v>
      </c>
      <c r="I63" s="36">
        <v>536.95000000000005</v>
      </c>
      <c r="J63" s="36">
        <v>546.5</v>
      </c>
      <c r="K63" s="31">
        <v>527.4</v>
      </c>
      <c r="L63" s="31">
        <v>505.55</v>
      </c>
      <c r="M63" s="31">
        <v>244.16215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5016.6000000000004</v>
      </c>
      <c r="D64" s="36">
        <v>5027.4833333333336</v>
      </c>
      <c r="E64" s="36">
        <v>4936.9666666666672</v>
      </c>
      <c r="F64" s="36">
        <v>4857.3333333333339</v>
      </c>
      <c r="G64" s="36">
        <v>4766.8166666666675</v>
      </c>
      <c r="H64" s="36">
        <v>5107.1166666666668</v>
      </c>
      <c r="I64" s="36">
        <v>5197.6333333333332</v>
      </c>
      <c r="J64" s="36">
        <v>5277.2666666666664</v>
      </c>
      <c r="K64" s="31">
        <v>5118</v>
      </c>
      <c r="L64" s="31">
        <v>4947.8500000000004</v>
      </c>
      <c r="M64" s="31">
        <v>8.5482600000000009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2687.15</v>
      </c>
      <c r="D65" s="36">
        <v>2687.1666666666665</v>
      </c>
      <c r="E65" s="36">
        <v>2660.3833333333332</v>
      </c>
      <c r="F65" s="36">
        <v>2633.6166666666668</v>
      </c>
      <c r="G65" s="36">
        <v>2606.8333333333335</v>
      </c>
      <c r="H65" s="36">
        <v>2713.9333333333329</v>
      </c>
      <c r="I65" s="36">
        <v>2740.7166666666667</v>
      </c>
      <c r="J65" s="36">
        <v>2767.4833333333327</v>
      </c>
      <c r="K65" s="31">
        <v>2713.95</v>
      </c>
      <c r="L65" s="31">
        <v>2660.4</v>
      </c>
      <c r="M65" s="31">
        <v>3.8341799999999999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1174.25</v>
      </c>
      <c r="D66" s="36">
        <v>1153.0833333333333</v>
      </c>
      <c r="E66" s="36">
        <v>1126.1666666666665</v>
      </c>
      <c r="F66" s="36">
        <v>1078.0833333333333</v>
      </c>
      <c r="G66" s="36">
        <v>1051.1666666666665</v>
      </c>
      <c r="H66" s="36">
        <v>1201.1666666666665</v>
      </c>
      <c r="I66" s="36">
        <v>1228.083333333333</v>
      </c>
      <c r="J66" s="36">
        <v>1276.1666666666665</v>
      </c>
      <c r="K66" s="31">
        <v>1180</v>
      </c>
      <c r="L66" s="31">
        <v>1105</v>
      </c>
      <c r="M66" s="31">
        <v>77.7714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1341.25</v>
      </c>
      <c r="D67" s="36">
        <v>1330.1833333333334</v>
      </c>
      <c r="E67" s="36">
        <v>1313.9666666666667</v>
      </c>
      <c r="F67" s="36">
        <v>1286.6833333333334</v>
      </c>
      <c r="G67" s="36">
        <v>1270.4666666666667</v>
      </c>
      <c r="H67" s="36">
        <v>1357.4666666666667</v>
      </c>
      <c r="I67" s="36">
        <v>1373.6833333333334</v>
      </c>
      <c r="J67" s="36">
        <v>1400.9666666666667</v>
      </c>
      <c r="K67" s="31">
        <v>1346.4</v>
      </c>
      <c r="L67" s="31">
        <v>1302.9000000000001</v>
      </c>
      <c r="M67" s="31">
        <v>6.1099600000000001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395.65</v>
      </c>
      <c r="D68" s="36">
        <v>396.08333333333331</v>
      </c>
      <c r="E68" s="36">
        <v>390.16666666666663</v>
      </c>
      <c r="F68" s="36">
        <v>384.68333333333334</v>
      </c>
      <c r="G68" s="36">
        <v>378.76666666666665</v>
      </c>
      <c r="H68" s="36">
        <v>401.56666666666661</v>
      </c>
      <c r="I68" s="36">
        <v>407.48333333333323</v>
      </c>
      <c r="J68" s="36">
        <v>412.96666666666658</v>
      </c>
      <c r="K68" s="31">
        <v>402</v>
      </c>
      <c r="L68" s="31">
        <v>390.6</v>
      </c>
      <c r="M68" s="31">
        <v>19.958909999999999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3712.25</v>
      </c>
      <c r="D69" s="36">
        <v>3684.3833333333332</v>
      </c>
      <c r="E69" s="36">
        <v>3643.8166666666666</v>
      </c>
      <c r="F69" s="36">
        <v>3575.3833333333332</v>
      </c>
      <c r="G69" s="36">
        <v>3534.8166666666666</v>
      </c>
      <c r="H69" s="36">
        <v>3752.8166666666666</v>
      </c>
      <c r="I69" s="36">
        <v>3793.3833333333332</v>
      </c>
      <c r="J69" s="36">
        <v>3861.8166666666666</v>
      </c>
      <c r="K69" s="31">
        <v>3724.95</v>
      </c>
      <c r="L69" s="31">
        <v>3615.95</v>
      </c>
      <c r="M69" s="31">
        <v>12.198449999999999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869.15</v>
      </c>
      <c r="D70" s="36">
        <v>859.05000000000007</v>
      </c>
      <c r="E70" s="36">
        <v>845.10000000000014</v>
      </c>
      <c r="F70" s="36">
        <v>821.05000000000007</v>
      </c>
      <c r="G70" s="36">
        <v>807.10000000000014</v>
      </c>
      <c r="H70" s="36">
        <v>883.10000000000014</v>
      </c>
      <c r="I70" s="36">
        <v>897.05000000000018</v>
      </c>
      <c r="J70" s="36">
        <v>921.10000000000014</v>
      </c>
      <c r="K70" s="31">
        <v>873</v>
      </c>
      <c r="L70" s="31">
        <v>835</v>
      </c>
      <c r="M70" s="31">
        <v>99.999750000000006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544.79999999999995</v>
      </c>
      <c r="D71" s="36">
        <v>549.66666666666663</v>
      </c>
      <c r="E71" s="36">
        <v>538.13333333333321</v>
      </c>
      <c r="F71" s="36">
        <v>531.46666666666658</v>
      </c>
      <c r="G71" s="36">
        <v>519.93333333333317</v>
      </c>
      <c r="H71" s="36">
        <v>556.33333333333326</v>
      </c>
      <c r="I71" s="36">
        <v>567.86666666666679</v>
      </c>
      <c r="J71" s="36">
        <v>574.5333333333333</v>
      </c>
      <c r="K71" s="31">
        <v>561.20000000000005</v>
      </c>
      <c r="L71" s="31">
        <v>543</v>
      </c>
      <c r="M71" s="31">
        <v>28.366700000000002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1858</v>
      </c>
      <c r="D72" s="36">
        <v>1846.6666666666667</v>
      </c>
      <c r="E72" s="36">
        <v>1811.3333333333335</v>
      </c>
      <c r="F72" s="36">
        <v>1764.6666666666667</v>
      </c>
      <c r="G72" s="36">
        <v>1729.3333333333335</v>
      </c>
      <c r="H72" s="36">
        <v>1893.3333333333335</v>
      </c>
      <c r="I72" s="36">
        <v>1928.666666666667</v>
      </c>
      <c r="J72" s="36">
        <v>1975.3333333333335</v>
      </c>
      <c r="K72" s="31">
        <v>1882</v>
      </c>
      <c r="L72" s="31">
        <v>1800</v>
      </c>
      <c r="M72" s="31">
        <v>8.4702199999999994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2244.65</v>
      </c>
      <c r="D73" s="36">
        <v>2243.7833333333333</v>
      </c>
      <c r="E73" s="36">
        <v>2207.5666666666666</v>
      </c>
      <c r="F73" s="36">
        <v>2170.4833333333331</v>
      </c>
      <c r="G73" s="36">
        <v>2134.2666666666664</v>
      </c>
      <c r="H73" s="36">
        <v>2280.8666666666668</v>
      </c>
      <c r="I73" s="36">
        <v>2317.083333333333</v>
      </c>
      <c r="J73" s="36">
        <v>2354.166666666667</v>
      </c>
      <c r="K73" s="31">
        <v>2280</v>
      </c>
      <c r="L73" s="31">
        <v>2206.6999999999998</v>
      </c>
      <c r="M73" s="31">
        <v>2.7060499999999998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389.95</v>
      </c>
      <c r="D74" s="36">
        <v>392.65000000000003</v>
      </c>
      <c r="E74" s="36">
        <v>386.30000000000007</v>
      </c>
      <c r="F74" s="36">
        <v>382.65000000000003</v>
      </c>
      <c r="G74" s="36">
        <v>376.30000000000007</v>
      </c>
      <c r="H74" s="36">
        <v>396.30000000000007</v>
      </c>
      <c r="I74" s="36">
        <v>402.65000000000009</v>
      </c>
      <c r="J74" s="36">
        <v>406.30000000000007</v>
      </c>
      <c r="K74" s="31">
        <v>399</v>
      </c>
      <c r="L74" s="31">
        <v>389</v>
      </c>
      <c r="M74" s="31">
        <v>14.731070000000001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152.94999999999999</v>
      </c>
      <c r="D75" s="36">
        <v>153.76666666666665</v>
      </c>
      <c r="E75" s="36">
        <v>150.5333333333333</v>
      </c>
      <c r="F75" s="36">
        <v>148.11666666666665</v>
      </c>
      <c r="G75" s="36">
        <v>144.8833333333333</v>
      </c>
      <c r="H75" s="36">
        <v>156.18333333333331</v>
      </c>
      <c r="I75" s="36">
        <v>159.41666666666666</v>
      </c>
      <c r="J75" s="36">
        <v>161.83333333333331</v>
      </c>
      <c r="K75" s="31">
        <v>157</v>
      </c>
      <c r="L75" s="31">
        <v>151.35</v>
      </c>
      <c r="M75" s="31">
        <v>29.288329999999998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4321.8999999999996</v>
      </c>
      <c r="D76" s="36">
        <v>4350.1166666666659</v>
      </c>
      <c r="E76" s="36">
        <v>4264.7333333333318</v>
      </c>
      <c r="F76" s="36">
        <v>4207.5666666666657</v>
      </c>
      <c r="G76" s="36">
        <v>4122.1833333333316</v>
      </c>
      <c r="H76" s="36">
        <v>4407.2833333333319</v>
      </c>
      <c r="I76" s="36">
        <v>4492.6666666666652</v>
      </c>
      <c r="J76" s="36">
        <v>4549.8333333333321</v>
      </c>
      <c r="K76" s="31">
        <v>4435.5</v>
      </c>
      <c r="L76" s="31">
        <v>4292.95</v>
      </c>
      <c r="M76" s="31">
        <v>5.1536799999999996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9886</v>
      </c>
      <c r="D77" s="36">
        <v>9791.0833333333339</v>
      </c>
      <c r="E77" s="36">
        <v>9632.7166666666672</v>
      </c>
      <c r="F77" s="36">
        <v>9379.4333333333325</v>
      </c>
      <c r="G77" s="36">
        <v>9221.0666666666657</v>
      </c>
      <c r="H77" s="36">
        <v>10044.366666666669</v>
      </c>
      <c r="I77" s="36">
        <v>10202.733333333334</v>
      </c>
      <c r="J77" s="36">
        <v>10456.01666666667</v>
      </c>
      <c r="K77" s="31">
        <v>9949.4500000000007</v>
      </c>
      <c r="L77" s="31">
        <v>9537.7999999999993</v>
      </c>
      <c r="M77" s="31">
        <v>4.9388100000000001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2674.15</v>
      </c>
      <c r="D78" s="36">
        <v>2662.3666666666668</v>
      </c>
      <c r="E78" s="36">
        <v>2642.7833333333338</v>
      </c>
      <c r="F78" s="36">
        <v>2611.416666666667</v>
      </c>
      <c r="G78" s="36">
        <v>2591.8333333333339</v>
      </c>
      <c r="H78" s="36">
        <v>2693.7333333333336</v>
      </c>
      <c r="I78" s="36">
        <v>2713.3166666666666</v>
      </c>
      <c r="J78" s="36">
        <v>2744.6833333333334</v>
      </c>
      <c r="K78" s="31">
        <v>2681.95</v>
      </c>
      <c r="L78" s="31">
        <v>2631</v>
      </c>
      <c r="M78" s="31">
        <v>1.27311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5783.3</v>
      </c>
      <c r="D79" s="36">
        <v>5832.7833333333328</v>
      </c>
      <c r="E79" s="36">
        <v>5727.6666666666661</v>
      </c>
      <c r="F79" s="36">
        <v>5672.0333333333328</v>
      </c>
      <c r="G79" s="36">
        <v>5566.9166666666661</v>
      </c>
      <c r="H79" s="36">
        <v>5888.4166666666661</v>
      </c>
      <c r="I79" s="36">
        <v>5993.5333333333328</v>
      </c>
      <c r="J79" s="36">
        <v>6049.1666666666661</v>
      </c>
      <c r="K79" s="31">
        <v>5937.9</v>
      </c>
      <c r="L79" s="31">
        <v>5777.15</v>
      </c>
      <c r="M79" s="31">
        <v>4.1751100000000001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4670.8500000000004</v>
      </c>
      <c r="D80" s="36">
        <v>4703.6166666666668</v>
      </c>
      <c r="E80" s="36">
        <v>4607.2333333333336</v>
      </c>
      <c r="F80" s="36">
        <v>4543.6166666666668</v>
      </c>
      <c r="G80" s="36">
        <v>4447.2333333333336</v>
      </c>
      <c r="H80" s="36">
        <v>4767.2333333333336</v>
      </c>
      <c r="I80" s="36">
        <v>4863.6166666666668</v>
      </c>
      <c r="J80" s="36">
        <v>4927.2333333333336</v>
      </c>
      <c r="K80" s="31">
        <v>4800</v>
      </c>
      <c r="L80" s="31">
        <v>4640</v>
      </c>
      <c r="M80" s="31">
        <v>10.707100000000001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3890.35</v>
      </c>
      <c r="D81" s="36">
        <v>3879.1833333333329</v>
      </c>
      <c r="E81" s="36">
        <v>3829.1666666666661</v>
      </c>
      <c r="F81" s="36">
        <v>3767.9833333333331</v>
      </c>
      <c r="G81" s="36">
        <v>3717.9666666666662</v>
      </c>
      <c r="H81" s="36">
        <v>3940.3666666666659</v>
      </c>
      <c r="I81" s="36">
        <v>3990.3833333333332</v>
      </c>
      <c r="J81" s="36">
        <v>4051.5666666666657</v>
      </c>
      <c r="K81" s="31">
        <v>3929.2</v>
      </c>
      <c r="L81" s="31">
        <v>3818</v>
      </c>
      <c r="M81" s="31">
        <v>1.96258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163.4</v>
      </c>
      <c r="D82" s="36">
        <v>163.6</v>
      </c>
      <c r="E82" s="36">
        <v>159.29999999999998</v>
      </c>
      <c r="F82" s="36">
        <v>155.19999999999999</v>
      </c>
      <c r="G82" s="36">
        <v>150.89999999999998</v>
      </c>
      <c r="H82" s="36">
        <v>167.7</v>
      </c>
      <c r="I82" s="36">
        <v>172</v>
      </c>
      <c r="J82" s="36">
        <v>176.1</v>
      </c>
      <c r="K82" s="31">
        <v>167.9</v>
      </c>
      <c r="L82" s="31">
        <v>159.5</v>
      </c>
      <c r="M82" s="31">
        <v>74.988380000000006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164.35</v>
      </c>
      <c r="D83" s="36">
        <v>164.96666666666667</v>
      </c>
      <c r="E83" s="36">
        <v>162.93333333333334</v>
      </c>
      <c r="F83" s="36">
        <v>161.51666666666668</v>
      </c>
      <c r="G83" s="36">
        <v>159.48333333333335</v>
      </c>
      <c r="H83" s="36">
        <v>166.38333333333333</v>
      </c>
      <c r="I83" s="36">
        <v>168.41666666666669</v>
      </c>
      <c r="J83" s="36">
        <v>169.83333333333331</v>
      </c>
      <c r="K83" s="31">
        <v>167</v>
      </c>
      <c r="L83" s="31">
        <v>163.55000000000001</v>
      </c>
      <c r="M83" s="31">
        <v>207.20707999999999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701.75</v>
      </c>
      <c r="D84" s="36">
        <v>698.61666666666667</v>
      </c>
      <c r="E84" s="36">
        <v>685.23333333333335</v>
      </c>
      <c r="F84" s="36">
        <v>668.7166666666667</v>
      </c>
      <c r="G84" s="36">
        <v>655.33333333333337</v>
      </c>
      <c r="H84" s="36">
        <v>715.13333333333333</v>
      </c>
      <c r="I84" s="36">
        <v>728.51666666666677</v>
      </c>
      <c r="J84" s="36">
        <v>745.0333333333333</v>
      </c>
      <c r="K84" s="31">
        <v>712</v>
      </c>
      <c r="L84" s="31">
        <v>682.1</v>
      </c>
      <c r="M84" s="31">
        <v>4.4041699999999997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459.35</v>
      </c>
      <c r="D85" s="36">
        <v>468.59999999999997</v>
      </c>
      <c r="E85" s="36">
        <v>448.19999999999993</v>
      </c>
      <c r="F85" s="36">
        <v>437.04999999999995</v>
      </c>
      <c r="G85" s="36">
        <v>416.64999999999992</v>
      </c>
      <c r="H85" s="36">
        <v>479.74999999999994</v>
      </c>
      <c r="I85" s="36">
        <v>500.14999999999992</v>
      </c>
      <c r="J85" s="36">
        <v>511.29999999999995</v>
      </c>
      <c r="K85" s="31">
        <v>489</v>
      </c>
      <c r="L85" s="31">
        <v>457.45</v>
      </c>
      <c r="M85" s="31">
        <v>14.765140000000001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230.8</v>
      </c>
      <c r="D86" s="36">
        <v>225.04999999999998</v>
      </c>
      <c r="E86" s="36">
        <v>216.89999999999998</v>
      </c>
      <c r="F86" s="36">
        <v>203</v>
      </c>
      <c r="G86" s="36">
        <v>194.85</v>
      </c>
      <c r="H86" s="36">
        <v>238.94999999999996</v>
      </c>
      <c r="I86" s="36">
        <v>247.1</v>
      </c>
      <c r="J86" s="36">
        <v>260.99999999999994</v>
      </c>
      <c r="K86" s="31">
        <v>233.2</v>
      </c>
      <c r="L86" s="31">
        <v>211.15</v>
      </c>
      <c r="M86" s="31">
        <v>1062.3994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1850.35</v>
      </c>
      <c r="D87" s="36">
        <v>1853.8</v>
      </c>
      <c r="E87" s="36">
        <v>1827.55</v>
      </c>
      <c r="F87" s="36">
        <v>1804.75</v>
      </c>
      <c r="G87" s="36">
        <v>1778.5</v>
      </c>
      <c r="H87" s="36">
        <v>1876.6</v>
      </c>
      <c r="I87" s="36">
        <v>1902.85</v>
      </c>
      <c r="J87" s="36">
        <v>1925.6499999999999</v>
      </c>
      <c r="K87" s="31">
        <v>1880.05</v>
      </c>
      <c r="L87" s="31">
        <v>1831</v>
      </c>
      <c r="M87" s="31">
        <v>3.6607099999999999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1306.5</v>
      </c>
      <c r="D88" s="36">
        <v>1301.45</v>
      </c>
      <c r="E88" s="36">
        <v>1286.8500000000001</v>
      </c>
      <c r="F88" s="36">
        <v>1267.2</v>
      </c>
      <c r="G88" s="36">
        <v>1252.6000000000001</v>
      </c>
      <c r="H88" s="36">
        <v>1321.1000000000001</v>
      </c>
      <c r="I88" s="36">
        <v>1335.7</v>
      </c>
      <c r="J88" s="36">
        <v>1355.3500000000001</v>
      </c>
      <c r="K88" s="31">
        <v>1316.05</v>
      </c>
      <c r="L88" s="31">
        <v>1281.8</v>
      </c>
      <c r="M88" s="31">
        <v>8.2503299999999999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2964.75</v>
      </c>
      <c r="D89" s="36">
        <v>2935.7000000000003</v>
      </c>
      <c r="E89" s="36">
        <v>2864.2000000000007</v>
      </c>
      <c r="F89" s="36">
        <v>2763.6500000000005</v>
      </c>
      <c r="G89" s="36">
        <v>2692.150000000001</v>
      </c>
      <c r="H89" s="36">
        <v>3036.2500000000005</v>
      </c>
      <c r="I89" s="36">
        <v>3107.7499999999995</v>
      </c>
      <c r="J89" s="36">
        <v>3208.3</v>
      </c>
      <c r="K89" s="31">
        <v>3007.2</v>
      </c>
      <c r="L89" s="31">
        <v>2835.15</v>
      </c>
      <c r="M89" s="31">
        <v>20.804919999999999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2368.8000000000002</v>
      </c>
      <c r="D90" s="36">
        <v>2378.7666666666669</v>
      </c>
      <c r="E90" s="36">
        <v>2352.3333333333339</v>
      </c>
      <c r="F90" s="36">
        <v>2335.8666666666672</v>
      </c>
      <c r="G90" s="36">
        <v>2309.4333333333343</v>
      </c>
      <c r="H90" s="36">
        <v>2395.2333333333336</v>
      </c>
      <c r="I90" s="36">
        <v>2421.666666666667</v>
      </c>
      <c r="J90" s="36">
        <v>2438.1333333333332</v>
      </c>
      <c r="K90" s="31">
        <v>2405.1999999999998</v>
      </c>
      <c r="L90" s="31">
        <v>2362.3000000000002</v>
      </c>
      <c r="M90" s="31">
        <v>8.0769199999999994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3079.75</v>
      </c>
      <c r="D91" s="36">
        <v>3111.35</v>
      </c>
      <c r="E91" s="36">
        <v>3022.7</v>
      </c>
      <c r="F91" s="36">
        <v>2965.65</v>
      </c>
      <c r="G91" s="36">
        <v>2877</v>
      </c>
      <c r="H91" s="36">
        <v>3168.3999999999996</v>
      </c>
      <c r="I91" s="36">
        <v>3257.05</v>
      </c>
      <c r="J91" s="36">
        <v>3314.0999999999995</v>
      </c>
      <c r="K91" s="31">
        <v>3200</v>
      </c>
      <c r="L91" s="31">
        <v>3054.3</v>
      </c>
      <c r="M91" s="31">
        <v>0.46226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569.45000000000005</v>
      </c>
      <c r="D92" s="36">
        <v>567.26666666666677</v>
      </c>
      <c r="E92" s="36">
        <v>557.53333333333353</v>
      </c>
      <c r="F92" s="36">
        <v>545.61666666666679</v>
      </c>
      <c r="G92" s="36">
        <v>535.88333333333355</v>
      </c>
      <c r="H92" s="36">
        <v>579.18333333333351</v>
      </c>
      <c r="I92" s="36">
        <v>588.91666666666686</v>
      </c>
      <c r="J92" s="36">
        <v>600.83333333333348</v>
      </c>
      <c r="K92" s="31">
        <v>577</v>
      </c>
      <c r="L92" s="31">
        <v>555.35</v>
      </c>
      <c r="M92" s="31">
        <v>26.010739999999998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1314.45</v>
      </c>
      <c r="D93" s="36">
        <v>1326.35</v>
      </c>
      <c r="E93" s="36">
        <v>1297.9499999999998</v>
      </c>
      <c r="F93" s="36">
        <v>1281.4499999999998</v>
      </c>
      <c r="G93" s="36">
        <v>1253.0499999999997</v>
      </c>
      <c r="H93" s="36">
        <v>1342.85</v>
      </c>
      <c r="I93" s="36">
        <v>1371.25</v>
      </c>
      <c r="J93" s="36">
        <v>1387.75</v>
      </c>
      <c r="K93" s="31">
        <v>1354.75</v>
      </c>
      <c r="L93" s="31">
        <v>1309.8499999999999</v>
      </c>
      <c r="M93" s="31">
        <v>53.84064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4090.2</v>
      </c>
      <c r="D94" s="36">
        <v>4092.3833333333332</v>
      </c>
      <c r="E94" s="36">
        <v>3997.8166666666666</v>
      </c>
      <c r="F94" s="36">
        <v>3905.4333333333334</v>
      </c>
      <c r="G94" s="36">
        <v>3810.8666666666668</v>
      </c>
      <c r="H94" s="36">
        <v>4184.7666666666664</v>
      </c>
      <c r="I94" s="36">
        <v>4279.3333333333321</v>
      </c>
      <c r="J94" s="36">
        <v>4371.7166666666662</v>
      </c>
      <c r="K94" s="31">
        <v>4186.95</v>
      </c>
      <c r="L94" s="31">
        <v>4000</v>
      </c>
      <c r="M94" s="31">
        <v>14.751429999999999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1572.2</v>
      </c>
      <c r="D95" s="36">
        <v>1573.7333333333333</v>
      </c>
      <c r="E95" s="36">
        <v>1548.4666666666667</v>
      </c>
      <c r="F95" s="36">
        <v>1524.7333333333333</v>
      </c>
      <c r="G95" s="36">
        <v>1499.4666666666667</v>
      </c>
      <c r="H95" s="36">
        <v>1597.4666666666667</v>
      </c>
      <c r="I95" s="36">
        <v>1622.7333333333336</v>
      </c>
      <c r="J95" s="36">
        <v>1646.4666666666667</v>
      </c>
      <c r="K95" s="31">
        <v>1599</v>
      </c>
      <c r="L95" s="31">
        <v>1550</v>
      </c>
      <c r="M95" s="31">
        <v>363.18628000000001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550.1</v>
      </c>
      <c r="D96" s="36">
        <v>555.46666666666658</v>
      </c>
      <c r="E96" s="36">
        <v>541.68333333333317</v>
      </c>
      <c r="F96" s="36">
        <v>533.26666666666654</v>
      </c>
      <c r="G96" s="36">
        <v>519.48333333333312</v>
      </c>
      <c r="H96" s="36">
        <v>563.88333333333321</v>
      </c>
      <c r="I96" s="36">
        <v>577.66666666666674</v>
      </c>
      <c r="J96" s="36">
        <v>586.08333333333326</v>
      </c>
      <c r="K96" s="31">
        <v>569.25</v>
      </c>
      <c r="L96" s="31">
        <v>547.04999999999995</v>
      </c>
      <c r="M96" s="31">
        <v>92.636700000000005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1879.3</v>
      </c>
      <c r="D97" s="36">
        <v>1910.45</v>
      </c>
      <c r="E97" s="36">
        <v>1835.5</v>
      </c>
      <c r="F97" s="36">
        <v>1791.7</v>
      </c>
      <c r="G97" s="36">
        <v>1716.75</v>
      </c>
      <c r="H97" s="36">
        <v>1954.25</v>
      </c>
      <c r="I97" s="36">
        <v>2029.2000000000003</v>
      </c>
      <c r="J97" s="36">
        <v>2073</v>
      </c>
      <c r="K97" s="31">
        <v>1985.4</v>
      </c>
      <c r="L97" s="31">
        <v>1866.65</v>
      </c>
      <c r="M97" s="31">
        <v>11.847149999999999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5160.6000000000004</v>
      </c>
      <c r="D98" s="36">
        <v>5209.7333333333336</v>
      </c>
      <c r="E98" s="36">
        <v>5105.4666666666672</v>
      </c>
      <c r="F98" s="36">
        <v>5050.3333333333339</v>
      </c>
      <c r="G98" s="36">
        <v>4946.0666666666675</v>
      </c>
      <c r="H98" s="36">
        <v>5264.8666666666668</v>
      </c>
      <c r="I98" s="36">
        <v>5369.1333333333332</v>
      </c>
      <c r="J98" s="36">
        <v>5424.2666666666664</v>
      </c>
      <c r="K98" s="31">
        <v>5314</v>
      </c>
      <c r="L98" s="31">
        <v>5154.6000000000004</v>
      </c>
      <c r="M98" s="31">
        <v>9.6248500000000003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695.95</v>
      </c>
      <c r="D99" s="36">
        <v>701.33333333333337</v>
      </c>
      <c r="E99" s="36">
        <v>687.41666666666674</v>
      </c>
      <c r="F99" s="36">
        <v>678.88333333333333</v>
      </c>
      <c r="G99" s="36">
        <v>664.9666666666667</v>
      </c>
      <c r="H99" s="36">
        <v>709.86666666666679</v>
      </c>
      <c r="I99" s="36">
        <v>723.78333333333353</v>
      </c>
      <c r="J99" s="36">
        <v>732.31666666666683</v>
      </c>
      <c r="K99" s="31">
        <v>715.25</v>
      </c>
      <c r="L99" s="31">
        <v>692.8</v>
      </c>
      <c r="M99" s="31">
        <v>70.819559999999996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5273.65</v>
      </c>
      <c r="D100" s="36">
        <v>5293.3166666666666</v>
      </c>
      <c r="E100" s="36">
        <v>5142.6333333333332</v>
      </c>
      <c r="F100" s="36">
        <v>5011.6166666666668</v>
      </c>
      <c r="G100" s="36">
        <v>4860.9333333333334</v>
      </c>
      <c r="H100" s="36">
        <v>5424.333333333333</v>
      </c>
      <c r="I100" s="36">
        <v>5575.0166666666655</v>
      </c>
      <c r="J100" s="36">
        <v>5706.0333333333328</v>
      </c>
      <c r="K100" s="31">
        <v>5444</v>
      </c>
      <c r="L100" s="31">
        <v>5162.3</v>
      </c>
      <c r="M100" s="31">
        <v>46.194339999999997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582.4</v>
      </c>
      <c r="D101" s="36">
        <v>582.43333333333328</v>
      </c>
      <c r="E101" s="36">
        <v>570.06666666666661</v>
      </c>
      <c r="F101" s="36">
        <v>557.73333333333335</v>
      </c>
      <c r="G101" s="36">
        <v>545.36666666666667</v>
      </c>
      <c r="H101" s="36">
        <v>594.76666666666654</v>
      </c>
      <c r="I101" s="36">
        <v>607.1333333333331</v>
      </c>
      <c r="J101" s="36">
        <v>619.46666666666647</v>
      </c>
      <c r="K101" s="31">
        <v>594.79999999999995</v>
      </c>
      <c r="L101" s="31">
        <v>570.1</v>
      </c>
      <c r="M101" s="31">
        <v>195.33213000000001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2355.9</v>
      </c>
      <c r="D102" s="36">
        <v>2362.5500000000002</v>
      </c>
      <c r="E102" s="36">
        <v>2337.6500000000005</v>
      </c>
      <c r="F102" s="36">
        <v>2319.4000000000005</v>
      </c>
      <c r="G102" s="36">
        <v>2294.5000000000009</v>
      </c>
      <c r="H102" s="36">
        <v>2380.8000000000002</v>
      </c>
      <c r="I102" s="36">
        <v>2405.6999999999998</v>
      </c>
      <c r="J102" s="36">
        <v>2423.9499999999998</v>
      </c>
      <c r="K102" s="31">
        <v>2387.4499999999998</v>
      </c>
      <c r="L102" s="31">
        <v>2344.3000000000002</v>
      </c>
      <c r="M102" s="31">
        <v>12.074450000000001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1160</v>
      </c>
      <c r="D103" s="36">
        <v>1156.4333333333334</v>
      </c>
      <c r="E103" s="36">
        <v>1139.8666666666668</v>
      </c>
      <c r="F103" s="36">
        <v>1119.7333333333333</v>
      </c>
      <c r="G103" s="36">
        <v>1103.1666666666667</v>
      </c>
      <c r="H103" s="36">
        <v>1176.5666666666668</v>
      </c>
      <c r="I103" s="36">
        <v>1193.1333333333334</v>
      </c>
      <c r="J103" s="36">
        <v>1213.2666666666669</v>
      </c>
      <c r="K103" s="31">
        <v>1173</v>
      </c>
      <c r="L103" s="31">
        <v>1136.3</v>
      </c>
      <c r="M103" s="31">
        <v>256.99977000000001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1600.65</v>
      </c>
      <c r="D104" s="36">
        <v>1606.2333333333333</v>
      </c>
      <c r="E104" s="36">
        <v>1582.4666666666667</v>
      </c>
      <c r="F104" s="36">
        <v>1564.2833333333333</v>
      </c>
      <c r="G104" s="36">
        <v>1540.5166666666667</v>
      </c>
      <c r="H104" s="36">
        <v>1624.4166666666667</v>
      </c>
      <c r="I104" s="36">
        <v>1648.1833333333336</v>
      </c>
      <c r="J104" s="36">
        <v>1666.3666666666668</v>
      </c>
      <c r="K104" s="31">
        <v>1630</v>
      </c>
      <c r="L104" s="31">
        <v>1588.05</v>
      </c>
      <c r="M104" s="31">
        <v>8.1717999999999993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552.04999999999995</v>
      </c>
      <c r="D105" s="36">
        <v>554</v>
      </c>
      <c r="E105" s="36">
        <v>546.04999999999995</v>
      </c>
      <c r="F105" s="36">
        <v>540.04999999999995</v>
      </c>
      <c r="G105" s="36">
        <v>532.09999999999991</v>
      </c>
      <c r="H105" s="36">
        <v>560</v>
      </c>
      <c r="I105" s="36">
        <v>567.95000000000005</v>
      </c>
      <c r="J105" s="36">
        <v>573.95000000000005</v>
      </c>
      <c r="K105" s="31">
        <v>561.95000000000005</v>
      </c>
      <c r="L105" s="31">
        <v>548</v>
      </c>
      <c r="M105" s="31">
        <v>13.633179999999999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78.099999999999994</v>
      </c>
      <c r="D106" s="36">
        <v>78.816666666666663</v>
      </c>
      <c r="E106" s="36">
        <v>76.98333333333332</v>
      </c>
      <c r="F106" s="36">
        <v>75.86666666666666</v>
      </c>
      <c r="G106" s="36">
        <v>74.033333333333317</v>
      </c>
      <c r="H106" s="36">
        <v>79.933333333333323</v>
      </c>
      <c r="I106" s="36">
        <v>81.766666666666666</v>
      </c>
      <c r="J106" s="36">
        <v>82.883333333333326</v>
      </c>
      <c r="K106" s="31">
        <v>80.650000000000006</v>
      </c>
      <c r="L106" s="31">
        <v>77.7</v>
      </c>
      <c r="M106" s="31">
        <v>698.67394000000002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430.35</v>
      </c>
      <c r="D107" s="36">
        <v>431.3</v>
      </c>
      <c r="E107" s="36">
        <v>427.70000000000005</v>
      </c>
      <c r="F107" s="36">
        <v>425.05</v>
      </c>
      <c r="G107" s="36">
        <v>421.45000000000005</v>
      </c>
      <c r="H107" s="36">
        <v>433.95000000000005</v>
      </c>
      <c r="I107" s="36">
        <v>437.55000000000007</v>
      </c>
      <c r="J107" s="36">
        <v>440.20000000000005</v>
      </c>
      <c r="K107" s="31">
        <v>434.9</v>
      </c>
      <c r="L107" s="31">
        <v>428.65</v>
      </c>
      <c r="M107" s="31">
        <v>155.19148000000001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606.35</v>
      </c>
      <c r="D108" s="36">
        <v>605.41666666666674</v>
      </c>
      <c r="E108" s="36">
        <v>578.13333333333344</v>
      </c>
      <c r="F108" s="36">
        <v>549.91666666666674</v>
      </c>
      <c r="G108" s="36">
        <v>522.63333333333344</v>
      </c>
      <c r="H108" s="36">
        <v>633.63333333333344</v>
      </c>
      <c r="I108" s="36">
        <v>660.91666666666674</v>
      </c>
      <c r="J108" s="36">
        <v>689.13333333333344</v>
      </c>
      <c r="K108" s="31">
        <v>632.70000000000005</v>
      </c>
      <c r="L108" s="31">
        <v>577.20000000000005</v>
      </c>
      <c r="M108" s="31">
        <v>93.614009999999993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576.5</v>
      </c>
      <c r="D109" s="36">
        <v>575.66666666666663</v>
      </c>
      <c r="E109" s="36">
        <v>568.83333333333326</v>
      </c>
      <c r="F109" s="36">
        <v>561.16666666666663</v>
      </c>
      <c r="G109" s="36">
        <v>554.33333333333326</v>
      </c>
      <c r="H109" s="36">
        <v>583.33333333333326</v>
      </c>
      <c r="I109" s="36">
        <v>590.16666666666652</v>
      </c>
      <c r="J109" s="36">
        <v>597.83333333333326</v>
      </c>
      <c r="K109" s="31">
        <v>582.5</v>
      </c>
      <c r="L109" s="31">
        <v>568</v>
      </c>
      <c r="M109" s="31">
        <v>63.804369999999999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175.3</v>
      </c>
      <c r="D110" s="36">
        <v>173.23333333333335</v>
      </c>
      <c r="E110" s="36">
        <v>170.06666666666669</v>
      </c>
      <c r="F110" s="36">
        <v>164.83333333333334</v>
      </c>
      <c r="G110" s="36">
        <v>161.66666666666669</v>
      </c>
      <c r="H110" s="36">
        <v>178.4666666666667</v>
      </c>
      <c r="I110" s="36">
        <v>181.63333333333333</v>
      </c>
      <c r="J110" s="36">
        <v>186.8666666666667</v>
      </c>
      <c r="K110" s="31">
        <v>176.4</v>
      </c>
      <c r="L110" s="31">
        <v>168</v>
      </c>
      <c r="M110" s="31">
        <v>622.14295000000004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1054.25</v>
      </c>
      <c r="D111" s="36">
        <v>1059.1333333333332</v>
      </c>
      <c r="E111" s="36">
        <v>1033.3166666666664</v>
      </c>
      <c r="F111" s="36">
        <v>1012.3833333333332</v>
      </c>
      <c r="G111" s="36">
        <v>986.56666666666638</v>
      </c>
      <c r="H111" s="36">
        <v>1080.0666666666664</v>
      </c>
      <c r="I111" s="36">
        <v>1105.883333333333</v>
      </c>
      <c r="J111" s="36">
        <v>1126.8166666666664</v>
      </c>
      <c r="K111" s="31">
        <v>1084.95</v>
      </c>
      <c r="L111" s="31">
        <v>1038.2</v>
      </c>
      <c r="M111" s="31">
        <v>35.984630000000003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188.95</v>
      </c>
      <c r="D112" s="36">
        <v>191.75</v>
      </c>
      <c r="E112" s="36">
        <v>183.5</v>
      </c>
      <c r="F112" s="36">
        <v>178.05</v>
      </c>
      <c r="G112" s="36">
        <v>169.8</v>
      </c>
      <c r="H112" s="36">
        <v>197.2</v>
      </c>
      <c r="I112" s="36">
        <v>205.45</v>
      </c>
      <c r="J112" s="36">
        <v>210.89999999999998</v>
      </c>
      <c r="K112" s="31">
        <v>200</v>
      </c>
      <c r="L112" s="31">
        <v>186.3</v>
      </c>
      <c r="M112" s="31">
        <v>1122.93004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468.95</v>
      </c>
      <c r="D113" s="36">
        <v>464.11666666666662</v>
      </c>
      <c r="E113" s="36">
        <v>457.03333333333325</v>
      </c>
      <c r="F113" s="36">
        <v>445.11666666666662</v>
      </c>
      <c r="G113" s="36">
        <v>438.03333333333325</v>
      </c>
      <c r="H113" s="36">
        <v>476.03333333333325</v>
      </c>
      <c r="I113" s="36">
        <v>483.11666666666662</v>
      </c>
      <c r="J113" s="36">
        <v>495.03333333333325</v>
      </c>
      <c r="K113" s="31">
        <v>471.2</v>
      </c>
      <c r="L113" s="31">
        <v>452.2</v>
      </c>
      <c r="M113" s="31">
        <v>47.44746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364</v>
      </c>
      <c r="D114" s="36">
        <v>358.5333333333333</v>
      </c>
      <c r="E114" s="36">
        <v>347.16666666666663</v>
      </c>
      <c r="F114" s="36">
        <v>330.33333333333331</v>
      </c>
      <c r="G114" s="36">
        <v>318.96666666666664</v>
      </c>
      <c r="H114" s="36">
        <v>375.36666666666662</v>
      </c>
      <c r="I114" s="36">
        <v>386.73333333333329</v>
      </c>
      <c r="J114" s="36">
        <v>403.56666666666661</v>
      </c>
      <c r="K114" s="31">
        <v>369.9</v>
      </c>
      <c r="L114" s="31">
        <v>341.7</v>
      </c>
      <c r="M114" s="31">
        <v>296.86486000000002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1529.7</v>
      </c>
      <c r="D115" s="36">
        <v>1520.3333333333333</v>
      </c>
      <c r="E115" s="36">
        <v>1505.7666666666664</v>
      </c>
      <c r="F115" s="36">
        <v>1481.8333333333333</v>
      </c>
      <c r="G115" s="36">
        <v>1467.2666666666664</v>
      </c>
      <c r="H115" s="36">
        <v>1544.2666666666664</v>
      </c>
      <c r="I115" s="36">
        <v>1558.8333333333335</v>
      </c>
      <c r="J115" s="36">
        <v>1582.7666666666664</v>
      </c>
      <c r="K115" s="31">
        <v>1534.9</v>
      </c>
      <c r="L115" s="31">
        <v>1496.4</v>
      </c>
      <c r="M115" s="31">
        <v>82.655249999999995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5715.4</v>
      </c>
      <c r="D116" s="36">
        <v>5827.2833333333328</v>
      </c>
      <c r="E116" s="36">
        <v>5566.5666666666657</v>
      </c>
      <c r="F116" s="36">
        <v>5417.7333333333327</v>
      </c>
      <c r="G116" s="36">
        <v>5157.0166666666655</v>
      </c>
      <c r="H116" s="36">
        <v>5976.1166666666659</v>
      </c>
      <c r="I116" s="36">
        <v>6236.833333333333</v>
      </c>
      <c r="J116" s="36">
        <v>6385.6666666666661</v>
      </c>
      <c r="K116" s="31">
        <v>6088</v>
      </c>
      <c r="L116" s="31">
        <v>5678.45</v>
      </c>
      <c r="M116" s="31">
        <v>4.11883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1405.9</v>
      </c>
      <c r="D117" s="36">
        <v>1416.6333333333332</v>
      </c>
      <c r="E117" s="36">
        <v>1393.2666666666664</v>
      </c>
      <c r="F117" s="36">
        <v>1380.6333333333332</v>
      </c>
      <c r="G117" s="36">
        <v>1357.2666666666664</v>
      </c>
      <c r="H117" s="36">
        <v>1429.2666666666664</v>
      </c>
      <c r="I117" s="36">
        <v>1452.6333333333332</v>
      </c>
      <c r="J117" s="36">
        <v>1465.2666666666664</v>
      </c>
      <c r="K117" s="31">
        <v>1440</v>
      </c>
      <c r="L117" s="31">
        <v>1404</v>
      </c>
      <c r="M117" s="31">
        <v>105.89243999999999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4298.05</v>
      </c>
      <c r="D118" s="36">
        <v>4284.05</v>
      </c>
      <c r="E118" s="36">
        <v>4244.1000000000004</v>
      </c>
      <c r="F118" s="36">
        <v>4190.1500000000005</v>
      </c>
      <c r="G118" s="36">
        <v>4150.2000000000007</v>
      </c>
      <c r="H118" s="36">
        <v>4338</v>
      </c>
      <c r="I118" s="36">
        <v>4377.9499999999989</v>
      </c>
      <c r="J118" s="36">
        <v>4431.8999999999996</v>
      </c>
      <c r="K118" s="31">
        <v>4324</v>
      </c>
      <c r="L118" s="31">
        <v>4230.1000000000004</v>
      </c>
      <c r="M118" s="31">
        <v>7.7506500000000003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1127.3</v>
      </c>
      <c r="D119" s="36">
        <v>1141.8999999999999</v>
      </c>
      <c r="E119" s="36">
        <v>1109.3999999999996</v>
      </c>
      <c r="F119" s="36">
        <v>1091.4999999999998</v>
      </c>
      <c r="G119" s="36">
        <v>1058.9999999999995</v>
      </c>
      <c r="H119" s="36">
        <v>1159.7999999999997</v>
      </c>
      <c r="I119" s="36">
        <v>1192.3000000000002</v>
      </c>
      <c r="J119" s="36">
        <v>1210.1999999999998</v>
      </c>
      <c r="K119" s="31">
        <v>1174.4000000000001</v>
      </c>
      <c r="L119" s="31">
        <v>1124</v>
      </c>
      <c r="M119" s="31">
        <v>12.17343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658.7</v>
      </c>
      <c r="D120" s="36">
        <v>654.16666666666663</v>
      </c>
      <c r="E120" s="36">
        <v>644.5333333333333</v>
      </c>
      <c r="F120" s="36">
        <v>630.36666666666667</v>
      </c>
      <c r="G120" s="36">
        <v>620.73333333333335</v>
      </c>
      <c r="H120" s="36">
        <v>668.33333333333326</v>
      </c>
      <c r="I120" s="36">
        <v>677.9666666666667</v>
      </c>
      <c r="J120" s="36">
        <v>692.13333333333321</v>
      </c>
      <c r="K120" s="31">
        <v>663.8</v>
      </c>
      <c r="L120" s="31">
        <v>640</v>
      </c>
      <c r="M120" s="31">
        <v>65.998990000000006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915.3</v>
      </c>
      <c r="D121" s="36">
        <v>910.26666666666677</v>
      </c>
      <c r="E121" s="36">
        <v>902.83333333333348</v>
      </c>
      <c r="F121" s="36">
        <v>890.36666666666667</v>
      </c>
      <c r="G121" s="36">
        <v>882.93333333333339</v>
      </c>
      <c r="H121" s="36">
        <v>922.73333333333358</v>
      </c>
      <c r="I121" s="36">
        <v>930.16666666666674</v>
      </c>
      <c r="J121" s="36">
        <v>942.63333333333367</v>
      </c>
      <c r="K121" s="31">
        <v>917.7</v>
      </c>
      <c r="L121" s="31">
        <v>897.8</v>
      </c>
      <c r="M121" s="31">
        <v>25.418030000000002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1057.45</v>
      </c>
      <c r="D122" s="36">
        <v>1062.1499999999999</v>
      </c>
      <c r="E122" s="36">
        <v>1044.2999999999997</v>
      </c>
      <c r="F122" s="36">
        <v>1031.1499999999999</v>
      </c>
      <c r="G122" s="36">
        <v>1013.2999999999997</v>
      </c>
      <c r="H122" s="36">
        <v>1075.2999999999997</v>
      </c>
      <c r="I122" s="36">
        <v>1093.1499999999996</v>
      </c>
      <c r="J122" s="36">
        <v>1106.2999999999997</v>
      </c>
      <c r="K122" s="31">
        <v>1080</v>
      </c>
      <c r="L122" s="31">
        <v>1049</v>
      </c>
      <c r="M122" s="31">
        <v>20.063980000000001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497.8</v>
      </c>
      <c r="D123" s="36">
        <v>501.08333333333331</v>
      </c>
      <c r="E123" s="36">
        <v>489.71666666666658</v>
      </c>
      <c r="F123" s="36">
        <v>481.63333333333327</v>
      </c>
      <c r="G123" s="36">
        <v>470.26666666666654</v>
      </c>
      <c r="H123" s="36">
        <v>509.16666666666663</v>
      </c>
      <c r="I123" s="36">
        <v>520.5333333333333</v>
      </c>
      <c r="J123" s="36">
        <v>528.61666666666667</v>
      </c>
      <c r="K123" s="31">
        <v>512.45000000000005</v>
      </c>
      <c r="L123" s="31">
        <v>493</v>
      </c>
      <c r="M123" s="31">
        <v>26.774760000000001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1444.2</v>
      </c>
      <c r="D124" s="36">
        <v>1471.3999999999999</v>
      </c>
      <c r="E124" s="36">
        <v>1412.7999999999997</v>
      </c>
      <c r="F124" s="36">
        <v>1381.3999999999999</v>
      </c>
      <c r="G124" s="36">
        <v>1322.7999999999997</v>
      </c>
      <c r="H124" s="36">
        <v>1502.7999999999997</v>
      </c>
      <c r="I124" s="36">
        <v>1561.3999999999996</v>
      </c>
      <c r="J124" s="36">
        <v>1592.7999999999997</v>
      </c>
      <c r="K124" s="31">
        <v>1530</v>
      </c>
      <c r="L124" s="31">
        <v>1440</v>
      </c>
      <c r="M124" s="31">
        <v>7.9500900000000003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1718.05</v>
      </c>
      <c r="D125" s="36">
        <v>1719</v>
      </c>
      <c r="E125" s="36">
        <v>1699.15</v>
      </c>
      <c r="F125" s="36">
        <v>1680.25</v>
      </c>
      <c r="G125" s="36">
        <v>1660.4</v>
      </c>
      <c r="H125" s="36">
        <v>1737.9</v>
      </c>
      <c r="I125" s="36">
        <v>1757.75</v>
      </c>
      <c r="J125" s="36">
        <v>1776.65</v>
      </c>
      <c r="K125" s="31">
        <v>1738.85</v>
      </c>
      <c r="L125" s="31">
        <v>1700.1</v>
      </c>
      <c r="M125" s="31">
        <v>98.010710000000003</v>
      </c>
      <c r="N125" s="1"/>
      <c r="O125" s="1"/>
    </row>
    <row r="126" spans="1:15" ht="12.75" customHeight="1">
      <c r="A126" s="51">
        <v>117</v>
      </c>
      <c r="B126" s="53" t="s">
        <v>849</v>
      </c>
      <c r="C126" s="31">
        <v>159.69999999999999</v>
      </c>
      <c r="D126" s="36">
        <v>158.71666666666667</v>
      </c>
      <c r="E126" s="36">
        <v>157.23333333333335</v>
      </c>
      <c r="F126" s="36">
        <v>154.76666666666668</v>
      </c>
      <c r="G126" s="36">
        <v>153.28333333333336</v>
      </c>
      <c r="H126" s="36">
        <v>161.18333333333334</v>
      </c>
      <c r="I126" s="36">
        <v>162.66666666666663</v>
      </c>
      <c r="J126" s="36">
        <v>165.13333333333333</v>
      </c>
      <c r="K126" s="31">
        <v>160.19999999999999</v>
      </c>
      <c r="L126" s="31">
        <v>156.25</v>
      </c>
      <c r="M126" s="31">
        <v>51.831449999999997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4481.2</v>
      </c>
      <c r="D127" s="36">
        <v>4521.2</v>
      </c>
      <c r="E127" s="36">
        <v>4427.3999999999996</v>
      </c>
      <c r="F127" s="36">
        <v>4373.5999999999995</v>
      </c>
      <c r="G127" s="36">
        <v>4279.7999999999993</v>
      </c>
      <c r="H127" s="36">
        <v>4575</v>
      </c>
      <c r="I127" s="36">
        <v>4668.8000000000011</v>
      </c>
      <c r="J127" s="36">
        <v>4722.6000000000004</v>
      </c>
      <c r="K127" s="31">
        <v>4615</v>
      </c>
      <c r="L127" s="31">
        <v>4467.3999999999996</v>
      </c>
      <c r="M127" s="31">
        <v>1.7724800000000001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680.95</v>
      </c>
      <c r="D128" s="36">
        <v>672.66666666666663</v>
      </c>
      <c r="E128" s="36">
        <v>659.83333333333326</v>
      </c>
      <c r="F128" s="36">
        <v>638.71666666666658</v>
      </c>
      <c r="G128" s="36">
        <v>625.88333333333321</v>
      </c>
      <c r="H128" s="36">
        <v>693.7833333333333</v>
      </c>
      <c r="I128" s="36">
        <v>706.61666666666656</v>
      </c>
      <c r="J128" s="36">
        <v>727.73333333333335</v>
      </c>
      <c r="K128" s="31">
        <v>685.5</v>
      </c>
      <c r="L128" s="31">
        <v>651.54999999999995</v>
      </c>
      <c r="M128" s="31">
        <v>59.545200000000001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4649.3999999999996</v>
      </c>
      <c r="D129" s="36">
        <v>4704.7333333333336</v>
      </c>
      <c r="E129" s="36">
        <v>4584.4666666666672</v>
      </c>
      <c r="F129" s="36">
        <v>4519.5333333333338</v>
      </c>
      <c r="G129" s="36">
        <v>4399.2666666666673</v>
      </c>
      <c r="H129" s="36">
        <v>4769.666666666667</v>
      </c>
      <c r="I129" s="36">
        <v>4889.9333333333334</v>
      </c>
      <c r="J129" s="36">
        <v>4954.8666666666668</v>
      </c>
      <c r="K129" s="31">
        <v>4825</v>
      </c>
      <c r="L129" s="31">
        <v>4639.8</v>
      </c>
      <c r="M129" s="31">
        <v>4.4813799999999997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3897.15</v>
      </c>
      <c r="D130" s="36">
        <v>3872.7166666666667</v>
      </c>
      <c r="E130" s="36">
        <v>3825.5333333333333</v>
      </c>
      <c r="F130" s="36">
        <v>3753.9166666666665</v>
      </c>
      <c r="G130" s="36">
        <v>3706.7333333333331</v>
      </c>
      <c r="H130" s="36">
        <v>3944.3333333333335</v>
      </c>
      <c r="I130" s="36">
        <v>3991.5166666666669</v>
      </c>
      <c r="J130" s="36">
        <v>4063.1333333333337</v>
      </c>
      <c r="K130" s="31">
        <v>3919.9</v>
      </c>
      <c r="L130" s="31">
        <v>3801.1</v>
      </c>
      <c r="M130" s="31">
        <v>57.676659999999998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427.35</v>
      </c>
      <c r="D131" s="36">
        <v>425</v>
      </c>
      <c r="E131" s="36">
        <v>420.6</v>
      </c>
      <c r="F131" s="36">
        <v>413.85</v>
      </c>
      <c r="G131" s="36">
        <v>409.45000000000005</v>
      </c>
      <c r="H131" s="36">
        <v>431.75</v>
      </c>
      <c r="I131" s="36">
        <v>436.15</v>
      </c>
      <c r="J131" s="36">
        <v>442.9</v>
      </c>
      <c r="K131" s="31">
        <v>429.4</v>
      </c>
      <c r="L131" s="31">
        <v>418.25</v>
      </c>
      <c r="M131" s="31">
        <v>30.839130000000001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1067.6500000000001</v>
      </c>
      <c r="D132" s="36">
        <v>1059.5666666666666</v>
      </c>
      <c r="E132" s="36">
        <v>1040.3333333333333</v>
      </c>
      <c r="F132" s="36">
        <v>1013.0166666666667</v>
      </c>
      <c r="G132" s="36">
        <v>993.7833333333333</v>
      </c>
      <c r="H132" s="36">
        <v>1086.8833333333332</v>
      </c>
      <c r="I132" s="36">
        <v>1106.1166666666668</v>
      </c>
      <c r="J132" s="36">
        <v>1133.4333333333332</v>
      </c>
      <c r="K132" s="31">
        <v>1078.8</v>
      </c>
      <c r="L132" s="31">
        <v>1032.25</v>
      </c>
      <c r="M132" s="31">
        <v>86.803780000000003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1583.95</v>
      </c>
      <c r="D133" s="36">
        <v>1595.4333333333334</v>
      </c>
      <c r="E133" s="36">
        <v>1564.5666666666668</v>
      </c>
      <c r="F133" s="36">
        <v>1545.1833333333334</v>
      </c>
      <c r="G133" s="36">
        <v>1514.3166666666668</v>
      </c>
      <c r="H133" s="36">
        <v>1614.8166666666668</v>
      </c>
      <c r="I133" s="36">
        <v>1645.6833333333336</v>
      </c>
      <c r="J133" s="36">
        <v>1665.0666666666668</v>
      </c>
      <c r="K133" s="31">
        <v>1626.3</v>
      </c>
      <c r="L133" s="31">
        <v>1576.05</v>
      </c>
      <c r="M133" s="31">
        <v>16.729310000000002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126970.4</v>
      </c>
      <c r="D134" s="36">
        <v>127523.51666666666</v>
      </c>
      <c r="E134" s="36">
        <v>126147.03333333333</v>
      </c>
      <c r="F134" s="36">
        <v>125323.66666666666</v>
      </c>
      <c r="G134" s="36">
        <v>123947.18333333332</v>
      </c>
      <c r="H134" s="36">
        <v>128346.88333333333</v>
      </c>
      <c r="I134" s="36">
        <v>129723.36666666667</v>
      </c>
      <c r="J134" s="36">
        <v>130546.73333333334</v>
      </c>
      <c r="K134" s="31">
        <v>128900</v>
      </c>
      <c r="L134" s="31">
        <v>126700.15</v>
      </c>
      <c r="M134" s="31">
        <v>0.17641999999999999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1433.7</v>
      </c>
      <c r="D135" s="36">
        <v>1429.8</v>
      </c>
      <c r="E135" s="36">
        <v>1400.35</v>
      </c>
      <c r="F135" s="36">
        <v>1367</v>
      </c>
      <c r="G135" s="36">
        <v>1337.55</v>
      </c>
      <c r="H135" s="36">
        <v>1463.1499999999999</v>
      </c>
      <c r="I135" s="36">
        <v>1492.6000000000001</v>
      </c>
      <c r="J135" s="36">
        <v>1525.9499999999998</v>
      </c>
      <c r="K135" s="31">
        <v>1459.25</v>
      </c>
      <c r="L135" s="31">
        <v>1396.45</v>
      </c>
      <c r="M135" s="31">
        <v>13.974909999999999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273.3</v>
      </c>
      <c r="D136" s="36">
        <v>272.51666666666665</v>
      </c>
      <c r="E136" s="36">
        <v>270.7833333333333</v>
      </c>
      <c r="F136" s="36">
        <v>268.26666666666665</v>
      </c>
      <c r="G136" s="36">
        <v>266.5333333333333</v>
      </c>
      <c r="H136" s="36">
        <v>275.0333333333333</v>
      </c>
      <c r="I136" s="36">
        <v>276.76666666666665</v>
      </c>
      <c r="J136" s="36">
        <v>279.2833333333333</v>
      </c>
      <c r="K136" s="31">
        <v>274.25</v>
      </c>
      <c r="L136" s="31">
        <v>270</v>
      </c>
      <c r="M136" s="31">
        <v>25.225249999999999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2634</v>
      </c>
      <c r="D137" s="36">
        <v>2619.5833333333335</v>
      </c>
      <c r="E137" s="36">
        <v>2584.8166666666671</v>
      </c>
      <c r="F137" s="36">
        <v>2535.6333333333337</v>
      </c>
      <c r="G137" s="36">
        <v>2500.8666666666672</v>
      </c>
      <c r="H137" s="36">
        <v>2668.7666666666669</v>
      </c>
      <c r="I137" s="36">
        <v>2703.5333333333333</v>
      </c>
      <c r="J137" s="36">
        <v>2752.7166666666667</v>
      </c>
      <c r="K137" s="31">
        <v>2654.35</v>
      </c>
      <c r="L137" s="31">
        <v>2570.4</v>
      </c>
      <c r="M137" s="31">
        <v>27.011569999999999</v>
      </c>
      <c r="N137" s="1"/>
      <c r="O137" s="1"/>
    </row>
    <row r="138" spans="1:15" ht="12.75" customHeight="1">
      <c r="A138" s="51">
        <v>129</v>
      </c>
      <c r="B138" s="53" t="s">
        <v>805</v>
      </c>
      <c r="C138" s="31">
        <v>2125.5</v>
      </c>
      <c r="D138" s="36">
        <v>2144.75</v>
      </c>
      <c r="E138" s="36">
        <v>2090.75</v>
      </c>
      <c r="F138" s="36">
        <v>2056</v>
      </c>
      <c r="G138" s="36">
        <v>2002</v>
      </c>
      <c r="H138" s="36">
        <v>2179.5</v>
      </c>
      <c r="I138" s="36">
        <v>2233.5</v>
      </c>
      <c r="J138" s="36">
        <v>2268.25</v>
      </c>
      <c r="K138" s="31">
        <v>2198.75</v>
      </c>
      <c r="L138" s="31">
        <v>2110</v>
      </c>
      <c r="M138" s="31">
        <v>3.9379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594.1</v>
      </c>
      <c r="D139" s="36">
        <v>598.36666666666667</v>
      </c>
      <c r="E139" s="36">
        <v>587.73333333333335</v>
      </c>
      <c r="F139" s="36">
        <v>581.36666666666667</v>
      </c>
      <c r="G139" s="36">
        <v>570.73333333333335</v>
      </c>
      <c r="H139" s="36">
        <v>604.73333333333335</v>
      </c>
      <c r="I139" s="36">
        <v>615.36666666666679</v>
      </c>
      <c r="J139" s="36">
        <v>621.73333333333335</v>
      </c>
      <c r="K139" s="31">
        <v>609</v>
      </c>
      <c r="L139" s="31">
        <v>592</v>
      </c>
      <c r="M139" s="31">
        <v>18.590299999999999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12476.15</v>
      </c>
      <c r="D140" s="36">
        <v>12567.9</v>
      </c>
      <c r="E140" s="36">
        <v>12310.8</v>
      </c>
      <c r="F140" s="36">
        <v>12145.449999999999</v>
      </c>
      <c r="G140" s="36">
        <v>11888.349999999999</v>
      </c>
      <c r="H140" s="36">
        <v>12733.25</v>
      </c>
      <c r="I140" s="36">
        <v>12990.350000000002</v>
      </c>
      <c r="J140" s="36">
        <v>13155.7</v>
      </c>
      <c r="K140" s="31">
        <v>12825</v>
      </c>
      <c r="L140" s="31">
        <v>12402.55</v>
      </c>
      <c r="M140" s="31">
        <v>4.8593599999999997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937.35</v>
      </c>
      <c r="D141" s="36">
        <v>935.51666666666677</v>
      </c>
      <c r="E141" s="36">
        <v>926.68333333333351</v>
      </c>
      <c r="F141" s="36">
        <v>916.01666666666677</v>
      </c>
      <c r="G141" s="36">
        <v>907.18333333333351</v>
      </c>
      <c r="H141" s="36">
        <v>946.18333333333351</v>
      </c>
      <c r="I141" s="36">
        <v>955.01666666666677</v>
      </c>
      <c r="J141" s="36">
        <v>965.68333333333351</v>
      </c>
      <c r="K141" s="31">
        <v>944.35</v>
      </c>
      <c r="L141" s="31">
        <v>924.85</v>
      </c>
      <c r="M141" s="31">
        <v>8.1939499999999992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765.2</v>
      </c>
      <c r="D142" s="36">
        <v>763.16666666666663</v>
      </c>
      <c r="E142" s="36">
        <v>749.33333333333326</v>
      </c>
      <c r="F142" s="36">
        <v>733.46666666666658</v>
      </c>
      <c r="G142" s="36">
        <v>719.63333333333321</v>
      </c>
      <c r="H142" s="36">
        <v>779.0333333333333</v>
      </c>
      <c r="I142" s="36">
        <v>792.86666666666656</v>
      </c>
      <c r="J142" s="36">
        <v>808.73333333333335</v>
      </c>
      <c r="K142" s="31">
        <v>777</v>
      </c>
      <c r="L142" s="31">
        <v>747.3</v>
      </c>
      <c r="M142" s="31">
        <v>19.610600000000002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3257.6</v>
      </c>
      <c r="D143" s="36">
        <v>3309.1</v>
      </c>
      <c r="E143" s="36">
        <v>3178.5</v>
      </c>
      <c r="F143" s="36">
        <v>3099.4</v>
      </c>
      <c r="G143" s="36">
        <v>2968.8</v>
      </c>
      <c r="H143" s="36">
        <v>3388.2</v>
      </c>
      <c r="I143" s="36">
        <v>3518.7999999999993</v>
      </c>
      <c r="J143" s="36">
        <v>3597.8999999999996</v>
      </c>
      <c r="K143" s="31">
        <v>3439.7</v>
      </c>
      <c r="L143" s="31">
        <v>3230</v>
      </c>
      <c r="M143" s="31">
        <v>25.966480000000001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67.650000000000006</v>
      </c>
      <c r="D144" s="36">
        <v>68.38333333333334</v>
      </c>
      <c r="E144" s="36">
        <v>66.416666666666686</v>
      </c>
      <c r="F144" s="36">
        <v>65.183333333333351</v>
      </c>
      <c r="G144" s="36">
        <v>63.216666666666697</v>
      </c>
      <c r="H144" s="36">
        <v>69.616666666666674</v>
      </c>
      <c r="I144" s="36">
        <v>71.583333333333343</v>
      </c>
      <c r="J144" s="36">
        <v>72.816666666666663</v>
      </c>
      <c r="K144" s="31">
        <v>70.349999999999994</v>
      </c>
      <c r="L144" s="31">
        <v>67.150000000000006</v>
      </c>
      <c r="M144" s="31">
        <v>79.10136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2289.9499999999998</v>
      </c>
      <c r="D145" s="36">
        <v>2309.7999999999997</v>
      </c>
      <c r="E145" s="36">
        <v>2249.5999999999995</v>
      </c>
      <c r="F145" s="36">
        <v>2209.2499999999995</v>
      </c>
      <c r="G145" s="36">
        <v>2149.0499999999993</v>
      </c>
      <c r="H145" s="36">
        <v>2350.1499999999996</v>
      </c>
      <c r="I145" s="36">
        <v>2410.3499999999995</v>
      </c>
      <c r="J145" s="36">
        <v>2450.6999999999998</v>
      </c>
      <c r="K145" s="31">
        <v>2370</v>
      </c>
      <c r="L145" s="31">
        <v>2269.4499999999998</v>
      </c>
      <c r="M145" s="31">
        <v>4.6155299999999997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1705.7</v>
      </c>
      <c r="D146" s="36">
        <v>1723.2166666666665</v>
      </c>
      <c r="E146" s="36">
        <v>1679.383333333333</v>
      </c>
      <c r="F146" s="36">
        <v>1653.0666666666666</v>
      </c>
      <c r="G146" s="36">
        <v>1609.2333333333331</v>
      </c>
      <c r="H146" s="36">
        <v>1749.5333333333328</v>
      </c>
      <c r="I146" s="36">
        <v>1793.3666666666663</v>
      </c>
      <c r="J146" s="36">
        <v>1819.6833333333327</v>
      </c>
      <c r="K146" s="31">
        <v>1767.05</v>
      </c>
      <c r="L146" s="31">
        <v>1696.9</v>
      </c>
      <c r="M146" s="31">
        <v>7.60677</v>
      </c>
      <c r="N146" s="1"/>
      <c r="O146" s="1"/>
    </row>
    <row r="147" spans="1:15" ht="12.75" customHeight="1">
      <c r="A147" s="51">
        <v>142</v>
      </c>
      <c r="B147" s="53" t="s">
        <v>442</v>
      </c>
      <c r="C147" s="31">
        <v>113.15</v>
      </c>
      <c r="D147" s="36">
        <v>113.91666666666667</v>
      </c>
      <c r="E147" s="36">
        <v>109.83333333333334</v>
      </c>
      <c r="F147" s="36">
        <v>106.51666666666667</v>
      </c>
      <c r="G147" s="36">
        <v>102.43333333333334</v>
      </c>
      <c r="H147" s="36">
        <v>117.23333333333335</v>
      </c>
      <c r="I147" s="36">
        <v>121.31666666666669</v>
      </c>
      <c r="J147" s="36">
        <v>124.63333333333335</v>
      </c>
      <c r="K147" s="31">
        <v>118</v>
      </c>
      <c r="L147" s="31">
        <v>110.6</v>
      </c>
      <c r="M147" s="31">
        <v>1604.15834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267.89999999999998</v>
      </c>
      <c r="D148" s="36">
        <v>267.93333333333334</v>
      </c>
      <c r="E148" s="36">
        <v>262.76666666666665</v>
      </c>
      <c r="F148" s="36">
        <v>257.63333333333333</v>
      </c>
      <c r="G148" s="36">
        <v>252.46666666666664</v>
      </c>
      <c r="H148" s="36">
        <v>273.06666666666666</v>
      </c>
      <c r="I148" s="36">
        <v>278.23333333333329</v>
      </c>
      <c r="J148" s="36">
        <v>283.36666666666667</v>
      </c>
      <c r="K148" s="31">
        <v>273.10000000000002</v>
      </c>
      <c r="L148" s="31">
        <v>262.8</v>
      </c>
      <c r="M148" s="31">
        <v>153.43724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391.8</v>
      </c>
      <c r="D149" s="36">
        <v>386.15000000000003</v>
      </c>
      <c r="E149" s="36">
        <v>379.10000000000008</v>
      </c>
      <c r="F149" s="36">
        <v>366.40000000000003</v>
      </c>
      <c r="G149" s="36">
        <v>359.35000000000008</v>
      </c>
      <c r="H149" s="36">
        <v>398.85000000000008</v>
      </c>
      <c r="I149" s="36">
        <v>405.90000000000003</v>
      </c>
      <c r="J149" s="36">
        <v>418.60000000000008</v>
      </c>
      <c r="K149" s="31">
        <v>393.2</v>
      </c>
      <c r="L149" s="31">
        <v>373.45</v>
      </c>
      <c r="M149" s="31">
        <v>392.61174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3303.4</v>
      </c>
      <c r="D150" s="36">
        <v>3285.6333333333332</v>
      </c>
      <c r="E150" s="36">
        <v>3177.7666666666664</v>
      </c>
      <c r="F150" s="36">
        <v>3052.1333333333332</v>
      </c>
      <c r="G150" s="36">
        <v>2944.2666666666664</v>
      </c>
      <c r="H150" s="36">
        <v>3411.2666666666664</v>
      </c>
      <c r="I150" s="36">
        <v>3519.1333333333332</v>
      </c>
      <c r="J150" s="36">
        <v>3644.7666666666664</v>
      </c>
      <c r="K150" s="31">
        <v>3393.5</v>
      </c>
      <c r="L150" s="31">
        <v>3160</v>
      </c>
      <c r="M150" s="31">
        <v>4.1002000000000001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2355.0500000000002</v>
      </c>
      <c r="D151" s="36">
        <v>2364.6666666666665</v>
      </c>
      <c r="E151" s="36">
        <v>2340.3833333333332</v>
      </c>
      <c r="F151" s="36">
        <v>2325.7166666666667</v>
      </c>
      <c r="G151" s="36">
        <v>2301.4333333333334</v>
      </c>
      <c r="H151" s="36">
        <v>2379.333333333333</v>
      </c>
      <c r="I151" s="36">
        <v>2403.6166666666668</v>
      </c>
      <c r="J151" s="36">
        <v>2418.2833333333328</v>
      </c>
      <c r="K151" s="31">
        <v>2388.9499999999998</v>
      </c>
      <c r="L151" s="31">
        <v>2350</v>
      </c>
      <c r="M151" s="31">
        <v>10.725149999999999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1883.95</v>
      </c>
      <c r="D152" s="36">
        <v>1886.6333333333332</v>
      </c>
      <c r="E152" s="36">
        <v>1848.3166666666664</v>
      </c>
      <c r="F152" s="36">
        <v>1812.6833333333332</v>
      </c>
      <c r="G152" s="36">
        <v>1774.3666666666663</v>
      </c>
      <c r="H152" s="36">
        <v>1922.2666666666664</v>
      </c>
      <c r="I152" s="36">
        <v>1960.583333333333</v>
      </c>
      <c r="J152" s="36">
        <v>1996.2166666666665</v>
      </c>
      <c r="K152" s="31">
        <v>1924.95</v>
      </c>
      <c r="L152" s="31">
        <v>1851</v>
      </c>
      <c r="M152" s="31">
        <v>9.6854499999999994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284.10000000000002</v>
      </c>
      <c r="D153" s="36">
        <v>281.28333333333336</v>
      </c>
      <c r="E153" s="36">
        <v>276.01666666666671</v>
      </c>
      <c r="F153" s="36">
        <v>267.93333333333334</v>
      </c>
      <c r="G153" s="36">
        <v>262.66666666666669</v>
      </c>
      <c r="H153" s="36">
        <v>289.36666666666673</v>
      </c>
      <c r="I153" s="36">
        <v>294.63333333333338</v>
      </c>
      <c r="J153" s="36">
        <v>302.71666666666675</v>
      </c>
      <c r="K153" s="31">
        <v>286.55</v>
      </c>
      <c r="L153" s="31">
        <v>273.2</v>
      </c>
      <c r="M153" s="31">
        <v>301.95397000000003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669.35</v>
      </c>
      <c r="D154" s="36">
        <v>668.94999999999993</v>
      </c>
      <c r="E154" s="36">
        <v>648.04999999999984</v>
      </c>
      <c r="F154" s="36">
        <v>626.74999999999989</v>
      </c>
      <c r="G154" s="36">
        <v>605.8499999999998</v>
      </c>
      <c r="H154" s="36">
        <v>690.24999999999989</v>
      </c>
      <c r="I154" s="36">
        <v>711.15</v>
      </c>
      <c r="J154" s="36">
        <v>732.44999999999993</v>
      </c>
      <c r="K154" s="31">
        <v>689.85</v>
      </c>
      <c r="L154" s="31">
        <v>647.65</v>
      </c>
      <c r="M154" s="31">
        <v>49.264569999999999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376.2</v>
      </c>
      <c r="D155" s="36">
        <v>374.98333333333335</v>
      </c>
      <c r="E155" s="36">
        <v>371.2166666666667</v>
      </c>
      <c r="F155" s="36">
        <v>366.23333333333335</v>
      </c>
      <c r="G155" s="36">
        <v>362.4666666666667</v>
      </c>
      <c r="H155" s="36">
        <v>379.9666666666667</v>
      </c>
      <c r="I155" s="36">
        <v>383.73333333333335</v>
      </c>
      <c r="J155" s="36">
        <v>388.7166666666667</v>
      </c>
      <c r="K155" s="31">
        <v>378.75</v>
      </c>
      <c r="L155" s="31">
        <v>370</v>
      </c>
      <c r="M155" s="31">
        <v>76.85575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1284.75</v>
      </c>
      <c r="D156" s="36">
        <v>1297</v>
      </c>
      <c r="E156" s="36">
        <v>1265.1500000000001</v>
      </c>
      <c r="F156" s="36">
        <v>1245.5500000000002</v>
      </c>
      <c r="G156" s="36">
        <v>1213.7000000000003</v>
      </c>
      <c r="H156" s="36">
        <v>1316.6</v>
      </c>
      <c r="I156" s="36">
        <v>1348.4499999999998</v>
      </c>
      <c r="J156" s="36">
        <v>1368.0499999999997</v>
      </c>
      <c r="K156" s="31">
        <v>1328.85</v>
      </c>
      <c r="L156" s="31">
        <v>1277.4000000000001</v>
      </c>
      <c r="M156" s="31">
        <v>12.46729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3645.75</v>
      </c>
      <c r="D157" s="36">
        <v>3630.25</v>
      </c>
      <c r="E157" s="36">
        <v>3580.5</v>
      </c>
      <c r="F157" s="36">
        <v>3515.25</v>
      </c>
      <c r="G157" s="36">
        <v>3465.5</v>
      </c>
      <c r="H157" s="36">
        <v>3695.5</v>
      </c>
      <c r="I157" s="36">
        <v>3745.25</v>
      </c>
      <c r="J157" s="36">
        <v>3810.5</v>
      </c>
      <c r="K157" s="31">
        <v>3680</v>
      </c>
      <c r="L157" s="31">
        <v>3565</v>
      </c>
      <c r="M157" s="31">
        <v>4.3792299999999997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36338.400000000001</v>
      </c>
      <c r="D158" s="36">
        <v>36346.466666666667</v>
      </c>
      <c r="E158" s="36">
        <v>35893.083333333336</v>
      </c>
      <c r="F158" s="36">
        <v>35447.76666666667</v>
      </c>
      <c r="G158" s="36">
        <v>34994.383333333339</v>
      </c>
      <c r="H158" s="36">
        <v>36791.783333333333</v>
      </c>
      <c r="I158" s="36">
        <v>37245.166666666664</v>
      </c>
      <c r="J158" s="36">
        <v>37690.48333333333</v>
      </c>
      <c r="K158" s="31">
        <v>36799.85</v>
      </c>
      <c r="L158" s="31">
        <v>35901.15</v>
      </c>
      <c r="M158" s="31">
        <v>0.33981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1462.4</v>
      </c>
      <c r="D159" s="36">
        <v>1466.8333333333333</v>
      </c>
      <c r="E159" s="36">
        <v>1445.6666666666665</v>
      </c>
      <c r="F159" s="36">
        <v>1428.9333333333332</v>
      </c>
      <c r="G159" s="36">
        <v>1407.7666666666664</v>
      </c>
      <c r="H159" s="36">
        <v>1483.5666666666666</v>
      </c>
      <c r="I159" s="36">
        <v>1504.7333333333331</v>
      </c>
      <c r="J159" s="36">
        <v>1521.4666666666667</v>
      </c>
      <c r="K159" s="31">
        <v>1488</v>
      </c>
      <c r="L159" s="31">
        <v>1450.1</v>
      </c>
      <c r="M159" s="31">
        <v>7.1694899999999997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3425.85</v>
      </c>
      <c r="D160" s="36">
        <v>3437.1166666666668</v>
      </c>
      <c r="E160" s="36">
        <v>3363.7333333333336</v>
      </c>
      <c r="F160" s="36">
        <v>3301.6166666666668</v>
      </c>
      <c r="G160" s="36">
        <v>3228.2333333333336</v>
      </c>
      <c r="H160" s="36">
        <v>3499.2333333333336</v>
      </c>
      <c r="I160" s="36">
        <v>3572.6166666666668</v>
      </c>
      <c r="J160" s="36">
        <v>3634.7333333333336</v>
      </c>
      <c r="K160" s="31">
        <v>3510.5</v>
      </c>
      <c r="L160" s="31">
        <v>3375</v>
      </c>
      <c r="M160" s="31">
        <v>8.5531500000000005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316.75</v>
      </c>
      <c r="D161" s="36">
        <v>312.23333333333335</v>
      </c>
      <c r="E161" s="36">
        <v>306.76666666666671</v>
      </c>
      <c r="F161" s="36">
        <v>296.78333333333336</v>
      </c>
      <c r="G161" s="36">
        <v>291.31666666666672</v>
      </c>
      <c r="H161" s="36">
        <v>322.2166666666667</v>
      </c>
      <c r="I161" s="36">
        <v>327.68333333333339</v>
      </c>
      <c r="J161" s="36">
        <v>337.66666666666669</v>
      </c>
      <c r="K161" s="31">
        <v>317.7</v>
      </c>
      <c r="L161" s="31">
        <v>302.25</v>
      </c>
      <c r="M161" s="31">
        <v>92.081159999999997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2984.6</v>
      </c>
      <c r="D162" s="36">
        <v>2991.4666666666672</v>
      </c>
      <c r="E162" s="36">
        <v>2947.9333333333343</v>
      </c>
      <c r="F162" s="36">
        <v>2911.2666666666673</v>
      </c>
      <c r="G162" s="36">
        <v>2867.7333333333345</v>
      </c>
      <c r="H162" s="36">
        <v>3028.1333333333341</v>
      </c>
      <c r="I162" s="36">
        <v>3071.666666666667</v>
      </c>
      <c r="J162" s="36">
        <v>3108.3333333333339</v>
      </c>
      <c r="K162" s="31">
        <v>3035</v>
      </c>
      <c r="L162" s="31">
        <v>2954.8</v>
      </c>
      <c r="M162" s="31">
        <v>4.1913999999999998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817.3</v>
      </c>
      <c r="D163" s="36">
        <v>815.43333333333328</v>
      </c>
      <c r="E163" s="36">
        <v>805.96666666666658</v>
      </c>
      <c r="F163" s="36">
        <v>794.63333333333333</v>
      </c>
      <c r="G163" s="36">
        <v>785.16666666666663</v>
      </c>
      <c r="H163" s="36">
        <v>826.76666666666654</v>
      </c>
      <c r="I163" s="36">
        <v>836.23333333333323</v>
      </c>
      <c r="J163" s="36">
        <v>847.56666666666649</v>
      </c>
      <c r="K163" s="31">
        <v>824.9</v>
      </c>
      <c r="L163" s="31">
        <v>804.1</v>
      </c>
      <c r="M163" s="31">
        <v>11.43688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6929.15</v>
      </c>
      <c r="D164" s="36">
        <v>6963.583333333333</v>
      </c>
      <c r="E164" s="36">
        <v>6810.9666666666662</v>
      </c>
      <c r="F164" s="36">
        <v>6692.7833333333328</v>
      </c>
      <c r="G164" s="36">
        <v>6540.1666666666661</v>
      </c>
      <c r="H164" s="36">
        <v>7081.7666666666664</v>
      </c>
      <c r="I164" s="36">
        <v>7234.3833333333332</v>
      </c>
      <c r="J164" s="36">
        <v>7352.5666666666666</v>
      </c>
      <c r="K164" s="31">
        <v>7116.2</v>
      </c>
      <c r="L164" s="31">
        <v>6845.4</v>
      </c>
      <c r="M164" s="31">
        <v>5.7107099999999997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450.95</v>
      </c>
      <c r="D165" s="36">
        <v>455.55</v>
      </c>
      <c r="E165" s="36">
        <v>442.1</v>
      </c>
      <c r="F165" s="36">
        <v>433.25</v>
      </c>
      <c r="G165" s="36">
        <v>419.8</v>
      </c>
      <c r="H165" s="36">
        <v>464.40000000000003</v>
      </c>
      <c r="I165" s="36">
        <v>477.84999999999997</v>
      </c>
      <c r="J165" s="36">
        <v>486.70000000000005</v>
      </c>
      <c r="K165" s="31">
        <v>469</v>
      </c>
      <c r="L165" s="31">
        <v>446.7</v>
      </c>
      <c r="M165" s="31">
        <v>14.056990000000001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554.79999999999995</v>
      </c>
      <c r="D166" s="36">
        <v>544.6</v>
      </c>
      <c r="E166" s="36">
        <v>530.20000000000005</v>
      </c>
      <c r="F166" s="36">
        <v>505.6</v>
      </c>
      <c r="G166" s="36">
        <v>491.20000000000005</v>
      </c>
      <c r="H166" s="36">
        <v>569.20000000000005</v>
      </c>
      <c r="I166" s="36">
        <v>583.59999999999991</v>
      </c>
      <c r="J166" s="36">
        <v>608.20000000000005</v>
      </c>
      <c r="K166" s="31">
        <v>559</v>
      </c>
      <c r="L166" s="31">
        <v>520</v>
      </c>
      <c r="M166" s="31">
        <v>442.87988000000001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337.65</v>
      </c>
      <c r="D167" s="36">
        <v>337.31666666666666</v>
      </c>
      <c r="E167" s="36">
        <v>325.93333333333334</v>
      </c>
      <c r="F167" s="36">
        <v>314.2166666666667</v>
      </c>
      <c r="G167" s="36">
        <v>302.83333333333337</v>
      </c>
      <c r="H167" s="36">
        <v>349.0333333333333</v>
      </c>
      <c r="I167" s="36">
        <v>360.41666666666663</v>
      </c>
      <c r="J167" s="36">
        <v>372.13333333333327</v>
      </c>
      <c r="K167" s="31">
        <v>348.7</v>
      </c>
      <c r="L167" s="31">
        <v>325.60000000000002</v>
      </c>
      <c r="M167" s="31">
        <v>552.18939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1735.2</v>
      </c>
      <c r="D168" s="36">
        <v>1728.0999999999997</v>
      </c>
      <c r="E168" s="36">
        <v>1671.1999999999994</v>
      </c>
      <c r="F168" s="36">
        <v>1607.1999999999996</v>
      </c>
      <c r="G168" s="36">
        <v>1550.2999999999993</v>
      </c>
      <c r="H168" s="36">
        <v>1792.0999999999995</v>
      </c>
      <c r="I168" s="36">
        <v>1848.9999999999995</v>
      </c>
      <c r="J168" s="36">
        <v>1912.9999999999995</v>
      </c>
      <c r="K168" s="31">
        <v>1785</v>
      </c>
      <c r="L168" s="31">
        <v>1664.1</v>
      </c>
      <c r="M168" s="31">
        <v>21.486319999999999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16015.25</v>
      </c>
      <c r="D169" s="36">
        <v>16053.933333333334</v>
      </c>
      <c r="E169" s="36">
        <v>15761.366666666669</v>
      </c>
      <c r="F169" s="36">
        <v>15507.483333333334</v>
      </c>
      <c r="G169" s="36">
        <v>15214.916666666668</v>
      </c>
      <c r="H169" s="36">
        <v>16307.816666666669</v>
      </c>
      <c r="I169" s="36">
        <v>16600.383333333335</v>
      </c>
      <c r="J169" s="36">
        <v>16854.26666666667</v>
      </c>
      <c r="K169" s="31">
        <v>16346.5</v>
      </c>
      <c r="L169" s="31">
        <v>15800.05</v>
      </c>
      <c r="M169" s="31">
        <v>5.4719999999999998E-2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137</v>
      </c>
      <c r="D170" s="36">
        <v>136.08333333333334</v>
      </c>
      <c r="E170" s="36">
        <v>133.56666666666669</v>
      </c>
      <c r="F170" s="36">
        <v>130.13333333333335</v>
      </c>
      <c r="G170" s="36">
        <v>127.6166666666667</v>
      </c>
      <c r="H170" s="36">
        <v>139.51666666666668</v>
      </c>
      <c r="I170" s="36">
        <v>142.03333333333333</v>
      </c>
      <c r="J170" s="36">
        <v>145.46666666666667</v>
      </c>
      <c r="K170" s="31">
        <v>138.6</v>
      </c>
      <c r="L170" s="31">
        <v>132.65</v>
      </c>
      <c r="M170" s="31">
        <v>959.48402999999996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604.5</v>
      </c>
      <c r="D171" s="36">
        <v>593.61666666666667</v>
      </c>
      <c r="E171" s="36">
        <v>579.43333333333339</v>
      </c>
      <c r="F171" s="36">
        <v>554.36666666666667</v>
      </c>
      <c r="G171" s="36">
        <v>540.18333333333339</v>
      </c>
      <c r="H171" s="36">
        <v>618.68333333333339</v>
      </c>
      <c r="I171" s="36">
        <v>632.86666666666656</v>
      </c>
      <c r="J171" s="36">
        <v>657.93333333333339</v>
      </c>
      <c r="K171" s="31">
        <v>607.79999999999995</v>
      </c>
      <c r="L171" s="31">
        <v>568.54999999999995</v>
      </c>
      <c r="M171" s="31">
        <v>424.63763999999998</v>
      </c>
      <c r="N171" s="1"/>
      <c r="O171" s="1"/>
    </row>
    <row r="172" spans="1:15" ht="12.75" customHeight="1">
      <c r="A172" s="51">
        <v>167</v>
      </c>
      <c r="B172" s="53" t="s">
        <v>462</v>
      </c>
      <c r="C172" s="31">
        <v>404.55</v>
      </c>
      <c r="D172" s="36">
        <v>404.51666666666665</v>
      </c>
      <c r="E172" s="36">
        <v>384.0333333333333</v>
      </c>
      <c r="F172" s="36">
        <v>363.51666666666665</v>
      </c>
      <c r="G172" s="36">
        <v>343.0333333333333</v>
      </c>
      <c r="H172" s="36">
        <v>425.0333333333333</v>
      </c>
      <c r="I172" s="36">
        <v>445.51666666666665</v>
      </c>
      <c r="J172" s="36">
        <v>466.0333333333333</v>
      </c>
      <c r="K172" s="31">
        <v>425</v>
      </c>
      <c r="L172" s="31">
        <v>384</v>
      </c>
      <c r="M172" s="31">
        <v>635.11113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3020.65</v>
      </c>
      <c r="D173" s="36">
        <v>2989.2166666666667</v>
      </c>
      <c r="E173" s="36">
        <v>2949.4333333333334</v>
      </c>
      <c r="F173" s="36">
        <v>2878.2166666666667</v>
      </c>
      <c r="G173" s="36">
        <v>2838.4333333333334</v>
      </c>
      <c r="H173" s="36">
        <v>3060.4333333333334</v>
      </c>
      <c r="I173" s="36">
        <v>3100.2166666666672</v>
      </c>
      <c r="J173" s="36">
        <v>3171.4333333333334</v>
      </c>
      <c r="K173" s="31">
        <v>3029</v>
      </c>
      <c r="L173" s="31">
        <v>2918</v>
      </c>
      <c r="M173" s="31">
        <v>107.63970999999999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705.2</v>
      </c>
      <c r="D174" s="36">
        <v>704.35</v>
      </c>
      <c r="E174" s="36">
        <v>699.05000000000007</v>
      </c>
      <c r="F174" s="36">
        <v>692.90000000000009</v>
      </c>
      <c r="G174" s="36">
        <v>687.60000000000014</v>
      </c>
      <c r="H174" s="36">
        <v>710.5</v>
      </c>
      <c r="I174" s="36">
        <v>715.8</v>
      </c>
      <c r="J174" s="36">
        <v>721.94999999999993</v>
      </c>
      <c r="K174" s="31">
        <v>709.65</v>
      </c>
      <c r="L174" s="31">
        <v>698.2</v>
      </c>
      <c r="M174" s="31">
        <v>17.474599999999999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1391.5</v>
      </c>
      <c r="D175" s="36">
        <v>1405.0833333333333</v>
      </c>
      <c r="E175" s="36">
        <v>1373.7666666666664</v>
      </c>
      <c r="F175" s="36">
        <v>1356.0333333333331</v>
      </c>
      <c r="G175" s="36">
        <v>1324.7166666666662</v>
      </c>
      <c r="H175" s="36">
        <v>1422.8166666666666</v>
      </c>
      <c r="I175" s="36">
        <v>1454.1333333333337</v>
      </c>
      <c r="J175" s="36">
        <v>1471.8666666666668</v>
      </c>
      <c r="K175" s="31">
        <v>1436.4</v>
      </c>
      <c r="L175" s="31">
        <v>1387.35</v>
      </c>
      <c r="M175" s="31">
        <v>8.7069299999999998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2265.5500000000002</v>
      </c>
      <c r="D176" s="36">
        <v>2251.4166666666665</v>
      </c>
      <c r="E176" s="36">
        <v>2230.833333333333</v>
      </c>
      <c r="F176" s="36">
        <v>2196.1166666666663</v>
      </c>
      <c r="G176" s="36">
        <v>2175.5333333333328</v>
      </c>
      <c r="H176" s="36">
        <v>2286.1333333333332</v>
      </c>
      <c r="I176" s="36">
        <v>2306.7166666666662</v>
      </c>
      <c r="J176" s="36">
        <v>2341.4333333333334</v>
      </c>
      <c r="K176" s="31">
        <v>2272</v>
      </c>
      <c r="L176" s="31">
        <v>2216.6999999999998</v>
      </c>
      <c r="M176" s="31">
        <v>4.1211599999999997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149.44999999999999</v>
      </c>
      <c r="D177" s="36">
        <v>152.71666666666667</v>
      </c>
      <c r="E177" s="36">
        <v>145.73333333333335</v>
      </c>
      <c r="F177" s="36">
        <v>142.01666666666668</v>
      </c>
      <c r="G177" s="36">
        <v>135.03333333333336</v>
      </c>
      <c r="H177" s="36">
        <v>156.43333333333334</v>
      </c>
      <c r="I177" s="36">
        <v>163.41666666666663</v>
      </c>
      <c r="J177" s="36">
        <v>167.13333333333333</v>
      </c>
      <c r="K177" s="31">
        <v>159.69999999999999</v>
      </c>
      <c r="L177" s="31">
        <v>149</v>
      </c>
      <c r="M177" s="31">
        <v>314.32107000000002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25309.25</v>
      </c>
      <c r="D178" s="36">
        <v>25340.883333333331</v>
      </c>
      <c r="E178" s="36">
        <v>25056.466666666664</v>
      </c>
      <c r="F178" s="36">
        <v>24803.683333333331</v>
      </c>
      <c r="G178" s="36">
        <v>24519.266666666663</v>
      </c>
      <c r="H178" s="36">
        <v>25593.666666666664</v>
      </c>
      <c r="I178" s="36">
        <v>25878.083333333336</v>
      </c>
      <c r="J178" s="36">
        <v>26130.866666666665</v>
      </c>
      <c r="K178" s="31">
        <v>25625.3</v>
      </c>
      <c r="L178" s="31">
        <v>25088.1</v>
      </c>
      <c r="M178" s="31">
        <v>0.42209000000000002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2509.15</v>
      </c>
      <c r="D179" s="36">
        <v>2493.7833333333333</v>
      </c>
      <c r="E179" s="36">
        <v>2440.6166666666668</v>
      </c>
      <c r="F179" s="36">
        <v>2372.0833333333335</v>
      </c>
      <c r="G179" s="36">
        <v>2318.916666666667</v>
      </c>
      <c r="H179" s="36">
        <v>2562.3166666666666</v>
      </c>
      <c r="I179" s="36">
        <v>2615.4833333333336</v>
      </c>
      <c r="J179" s="36">
        <v>2684.0166666666664</v>
      </c>
      <c r="K179" s="31">
        <v>2546.9499999999998</v>
      </c>
      <c r="L179" s="31">
        <v>2425.25</v>
      </c>
      <c r="M179" s="31">
        <v>30.323589999999999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7274</v>
      </c>
      <c r="D180" s="36">
        <v>7252.333333333333</v>
      </c>
      <c r="E180" s="36">
        <v>7159.7666666666664</v>
      </c>
      <c r="F180" s="36">
        <v>7045.5333333333338</v>
      </c>
      <c r="G180" s="36">
        <v>6952.9666666666672</v>
      </c>
      <c r="H180" s="36">
        <v>7366.5666666666657</v>
      </c>
      <c r="I180" s="36">
        <v>7459.1333333333332</v>
      </c>
      <c r="J180" s="36">
        <v>7573.366666666665</v>
      </c>
      <c r="K180" s="31">
        <v>7344.9</v>
      </c>
      <c r="L180" s="31">
        <v>7138.1</v>
      </c>
      <c r="M180" s="31">
        <v>6.6479999999999997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658.55</v>
      </c>
      <c r="D181" s="36">
        <v>663.44999999999993</v>
      </c>
      <c r="E181" s="36">
        <v>650.89999999999986</v>
      </c>
      <c r="F181" s="36">
        <v>643.24999999999989</v>
      </c>
      <c r="G181" s="36">
        <v>630.69999999999982</v>
      </c>
      <c r="H181" s="36">
        <v>671.09999999999991</v>
      </c>
      <c r="I181" s="36">
        <v>683.64999999999986</v>
      </c>
      <c r="J181" s="36">
        <v>691.3</v>
      </c>
      <c r="K181" s="31">
        <v>676</v>
      </c>
      <c r="L181" s="31">
        <v>655.8</v>
      </c>
      <c r="M181" s="31">
        <v>14.00844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905.65</v>
      </c>
      <c r="D182" s="36">
        <v>891.4666666666667</v>
      </c>
      <c r="E182" s="36">
        <v>870.93333333333339</v>
      </c>
      <c r="F182" s="36">
        <v>836.2166666666667</v>
      </c>
      <c r="G182" s="36">
        <v>815.68333333333339</v>
      </c>
      <c r="H182" s="36">
        <v>926.18333333333339</v>
      </c>
      <c r="I182" s="36">
        <v>946.7166666666667</v>
      </c>
      <c r="J182" s="36">
        <v>981.43333333333339</v>
      </c>
      <c r="K182" s="31">
        <v>912</v>
      </c>
      <c r="L182" s="31">
        <v>856.75</v>
      </c>
      <c r="M182" s="31">
        <v>642.6902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166.35</v>
      </c>
      <c r="D183" s="36">
        <v>165.83333333333334</v>
      </c>
      <c r="E183" s="36">
        <v>163.66666666666669</v>
      </c>
      <c r="F183" s="36">
        <v>160.98333333333335</v>
      </c>
      <c r="G183" s="36">
        <v>158.81666666666669</v>
      </c>
      <c r="H183" s="36">
        <v>168.51666666666668</v>
      </c>
      <c r="I183" s="36">
        <v>170.68333333333337</v>
      </c>
      <c r="J183" s="36">
        <v>173.36666666666667</v>
      </c>
      <c r="K183" s="31">
        <v>168</v>
      </c>
      <c r="L183" s="31">
        <v>163.15</v>
      </c>
      <c r="M183" s="31">
        <v>331.54820000000001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1453.05</v>
      </c>
      <c r="D184" s="36">
        <v>1467.3500000000001</v>
      </c>
      <c r="E184" s="36">
        <v>1436.7000000000003</v>
      </c>
      <c r="F184" s="36">
        <v>1420.3500000000001</v>
      </c>
      <c r="G184" s="36">
        <v>1389.7000000000003</v>
      </c>
      <c r="H184" s="36">
        <v>1483.7000000000003</v>
      </c>
      <c r="I184" s="36">
        <v>1514.3500000000004</v>
      </c>
      <c r="J184" s="36">
        <v>1530.7000000000003</v>
      </c>
      <c r="K184" s="31">
        <v>1498</v>
      </c>
      <c r="L184" s="31">
        <v>1451</v>
      </c>
      <c r="M184" s="31">
        <v>18.553180000000001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672.6</v>
      </c>
      <c r="D185" s="36">
        <v>670.2833333333333</v>
      </c>
      <c r="E185" s="36">
        <v>657.56666666666661</v>
      </c>
      <c r="F185" s="36">
        <v>642.5333333333333</v>
      </c>
      <c r="G185" s="36">
        <v>629.81666666666661</v>
      </c>
      <c r="H185" s="36">
        <v>685.31666666666661</v>
      </c>
      <c r="I185" s="36">
        <v>698.0333333333333</v>
      </c>
      <c r="J185" s="36">
        <v>713.06666666666661</v>
      </c>
      <c r="K185" s="31">
        <v>683</v>
      </c>
      <c r="L185" s="31">
        <v>655.25</v>
      </c>
      <c r="M185" s="31">
        <v>9.9738799999999994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665.9</v>
      </c>
      <c r="D186" s="36">
        <v>670.30000000000007</v>
      </c>
      <c r="E186" s="36">
        <v>658.20000000000016</v>
      </c>
      <c r="F186" s="36">
        <v>650.50000000000011</v>
      </c>
      <c r="G186" s="36">
        <v>638.4000000000002</v>
      </c>
      <c r="H186" s="36">
        <v>678.00000000000011</v>
      </c>
      <c r="I186" s="36">
        <v>690.1</v>
      </c>
      <c r="J186" s="36">
        <v>697.80000000000007</v>
      </c>
      <c r="K186" s="31">
        <v>682.4</v>
      </c>
      <c r="L186" s="31">
        <v>662.6</v>
      </c>
      <c r="M186" s="31">
        <v>11.422219999999999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2250</v>
      </c>
      <c r="D187" s="36">
        <v>2237.4333333333334</v>
      </c>
      <c r="E187" s="36">
        <v>2219.8666666666668</v>
      </c>
      <c r="F187" s="36">
        <v>2189.7333333333336</v>
      </c>
      <c r="G187" s="36">
        <v>2172.166666666667</v>
      </c>
      <c r="H187" s="36">
        <v>2267.5666666666666</v>
      </c>
      <c r="I187" s="36">
        <v>2285.1333333333332</v>
      </c>
      <c r="J187" s="36">
        <v>2315.2666666666664</v>
      </c>
      <c r="K187" s="31">
        <v>2255</v>
      </c>
      <c r="L187" s="31">
        <v>2207.3000000000002</v>
      </c>
      <c r="M187" s="31">
        <v>8.9533400000000007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1060.8499999999999</v>
      </c>
      <c r="D188" s="36">
        <v>1054.1666666666667</v>
      </c>
      <c r="E188" s="36">
        <v>1040.3333333333335</v>
      </c>
      <c r="F188" s="36">
        <v>1019.8166666666668</v>
      </c>
      <c r="G188" s="36">
        <v>1005.9833333333336</v>
      </c>
      <c r="H188" s="36">
        <v>1074.6833333333334</v>
      </c>
      <c r="I188" s="36">
        <v>1088.5166666666669</v>
      </c>
      <c r="J188" s="36">
        <v>1109.0333333333333</v>
      </c>
      <c r="K188" s="31">
        <v>1068</v>
      </c>
      <c r="L188" s="31">
        <v>1033.6500000000001</v>
      </c>
      <c r="M188" s="31">
        <v>14.08614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1775.25</v>
      </c>
      <c r="D189" s="36">
        <v>1788.5666666666666</v>
      </c>
      <c r="E189" s="36">
        <v>1755.7333333333331</v>
      </c>
      <c r="F189" s="36">
        <v>1736.2166666666665</v>
      </c>
      <c r="G189" s="36">
        <v>1703.383333333333</v>
      </c>
      <c r="H189" s="36">
        <v>1808.0833333333333</v>
      </c>
      <c r="I189" s="36">
        <v>1840.9166666666667</v>
      </c>
      <c r="J189" s="36">
        <v>1860.4333333333334</v>
      </c>
      <c r="K189" s="31">
        <v>1821.4</v>
      </c>
      <c r="L189" s="31">
        <v>1769.05</v>
      </c>
      <c r="M189" s="31">
        <v>10.165520000000001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3702.85</v>
      </c>
      <c r="D190" s="36">
        <v>3716.7999999999997</v>
      </c>
      <c r="E190" s="36">
        <v>3682.0499999999993</v>
      </c>
      <c r="F190" s="36">
        <v>3661.2499999999995</v>
      </c>
      <c r="G190" s="36">
        <v>3626.4999999999991</v>
      </c>
      <c r="H190" s="36">
        <v>3737.5999999999995</v>
      </c>
      <c r="I190" s="36">
        <v>3772.3500000000004</v>
      </c>
      <c r="J190" s="36">
        <v>3793.1499999999996</v>
      </c>
      <c r="K190" s="31">
        <v>3751.55</v>
      </c>
      <c r="L190" s="31">
        <v>3696</v>
      </c>
      <c r="M190" s="31">
        <v>21.567730000000001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1069.1500000000001</v>
      </c>
      <c r="D191" s="36">
        <v>1071.8</v>
      </c>
      <c r="E191" s="36">
        <v>1060.6999999999998</v>
      </c>
      <c r="F191" s="36">
        <v>1052.2499999999998</v>
      </c>
      <c r="G191" s="36">
        <v>1041.1499999999996</v>
      </c>
      <c r="H191" s="36">
        <v>1080.25</v>
      </c>
      <c r="I191" s="36">
        <v>1091.3499999999999</v>
      </c>
      <c r="J191" s="36">
        <v>1099.8000000000002</v>
      </c>
      <c r="K191" s="31">
        <v>1082.9000000000001</v>
      </c>
      <c r="L191" s="31">
        <v>1063.3499999999999</v>
      </c>
      <c r="M191" s="31">
        <v>13.237880000000001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6947.6</v>
      </c>
      <c r="D192" s="36">
        <v>7007.3499999999995</v>
      </c>
      <c r="E192" s="36">
        <v>6866.6999999999989</v>
      </c>
      <c r="F192" s="36">
        <v>6785.7999999999993</v>
      </c>
      <c r="G192" s="36">
        <v>6645.1499999999987</v>
      </c>
      <c r="H192" s="36">
        <v>7088.2499999999991</v>
      </c>
      <c r="I192" s="36">
        <v>7228.8999999999987</v>
      </c>
      <c r="J192" s="36">
        <v>7309.7999999999993</v>
      </c>
      <c r="K192" s="31">
        <v>7148</v>
      </c>
      <c r="L192" s="31">
        <v>6926.45</v>
      </c>
      <c r="M192" s="31">
        <v>1.89575</v>
      </c>
      <c r="N192" s="1"/>
      <c r="O192" s="1"/>
    </row>
    <row r="193" spans="1:15" ht="12.75" customHeight="1">
      <c r="A193" s="51">
        <v>188</v>
      </c>
      <c r="B193" s="53" t="s">
        <v>497</v>
      </c>
      <c r="C193" s="31">
        <v>635.65</v>
      </c>
      <c r="D193" s="36">
        <v>635.9</v>
      </c>
      <c r="E193" s="36">
        <v>626.79999999999995</v>
      </c>
      <c r="F193" s="36">
        <v>617.94999999999993</v>
      </c>
      <c r="G193" s="36">
        <v>608.84999999999991</v>
      </c>
      <c r="H193" s="36">
        <v>644.75</v>
      </c>
      <c r="I193" s="36">
        <v>653.85000000000014</v>
      </c>
      <c r="J193" s="36">
        <v>662.7</v>
      </c>
      <c r="K193" s="31">
        <v>645</v>
      </c>
      <c r="L193" s="31">
        <v>627.04999999999995</v>
      </c>
      <c r="M193" s="31">
        <v>18.180959999999999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950.45</v>
      </c>
      <c r="D194" s="36">
        <v>949.15</v>
      </c>
      <c r="E194" s="36">
        <v>935.3</v>
      </c>
      <c r="F194" s="36">
        <v>920.15</v>
      </c>
      <c r="G194" s="36">
        <v>906.3</v>
      </c>
      <c r="H194" s="36">
        <v>964.3</v>
      </c>
      <c r="I194" s="36">
        <v>978.15000000000009</v>
      </c>
      <c r="J194" s="36">
        <v>993.3</v>
      </c>
      <c r="K194" s="31">
        <v>963</v>
      </c>
      <c r="L194" s="31">
        <v>934</v>
      </c>
      <c r="M194" s="31">
        <v>123.14328999999999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456.55</v>
      </c>
      <c r="D195" s="36">
        <v>454.63333333333338</v>
      </c>
      <c r="E195" s="36">
        <v>449.26666666666677</v>
      </c>
      <c r="F195" s="36">
        <v>441.98333333333341</v>
      </c>
      <c r="G195" s="36">
        <v>436.61666666666679</v>
      </c>
      <c r="H195" s="36">
        <v>461.91666666666674</v>
      </c>
      <c r="I195" s="36">
        <v>467.28333333333342</v>
      </c>
      <c r="J195" s="36">
        <v>474.56666666666672</v>
      </c>
      <c r="K195" s="31">
        <v>460</v>
      </c>
      <c r="L195" s="31">
        <v>447.35</v>
      </c>
      <c r="M195" s="31">
        <v>250.3312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174.25</v>
      </c>
      <c r="D196" s="36">
        <v>172.70000000000002</v>
      </c>
      <c r="E196" s="36">
        <v>170.40000000000003</v>
      </c>
      <c r="F196" s="36">
        <v>166.55</v>
      </c>
      <c r="G196" s="36">
        <v>164.25000000000003</v>
      </c>
      <c r="H196" s="36">
        <v>176.55000000000004</v>
      </c>
      <c r="I196" s="36">
        <v>178.85000000000005</v>
      </c>
      <c r="J196" s="36">
        <v>182.70000000000005</v>
      </c>
      <c r="K196" s="31">
        <v>175</v>
      </c>
      <c r="L196" s="31">
        <v>168.85</v>
      </c>
      <c r="M196" s="31">
        <v>863.97540000000004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1245.3499999999999</v>
      </c>
      <c r="D197" s="36">
        <v>1247.8999999999999</v>
      </c>
      <c r="E197" s="36">
        <v>1233.9999999999998</v>
      </c>
      <c r="F197" s="36">
        <v>1222.6499999999999</v>
      </c>
      <c r="G197" s="36">
        <v>1208.7499999999998</v>
      </c>
      <c r="H197" s="36">
        <v>1259.2499999999998</v>
      </c>
      <c r="I197" s="36">
        <v>1273.1499999999999</v>
      </c>
      <c r="J197" s="36">
        <v>1284.4999999999998</v>
      </c>
      <c r="K197" s="31">
        <v>1261.8</v>
      </c>
      <c r="L197" s="31">
        <v>1236.55</v>
      </c>
      <c r="M197" s="31">
        <v>10.91287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773.35</v>
      </c>
      <c r="D198" s="36">
        <v>770.61666666666667</v>
      </c>
      <c r="E198" s="36">
        <v>758.83333333333337</v>
      </c>
      <c r="F198" s="36">
        <v>744.31666666666672</v>
      </c>
      <c r="G198" s="36">
        <v>732.53333333333342</v>
      </c>
      <c r="H198" s="36">
        <v>785.13333333333333</v>
      </c>
      <c r="I198" s="36">
        <v>796.91666666666663</v>
      </c>
      <c r="J198" s="36">
        <v>811.43333333333328</v>
      </c>
      <c r="K198" s="31">
        <v>782.4</v>
      </c>
      <c r="L198" s="31">
        <v>756.1</v>
      </c>
      <c r="M198" s="31">
        <v>11.188190000000001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3261.2</v>
      </c>
      <c r="D199" s="36">
        <v>3281.3833333333332</v>
      </c>
      <c r="E199" s="36">
        <v>3229.8166666666666</v>
      </c>
      <c r="F199" s="36">
        <v>3198.4333333333334</v>
      </c>
      <c r="G199" s="36">
        <v>3146.8666666666668</v>
      </c>
      <c r="H199" s="36">
        <v>3312.7666666666664</v>
      </c>
      <c r="I199" s="36">
        <v>3364.333333333333</v>
      </c>
      <c r="J199" s="36">
        <v>3395.7166666666662</v>
      </c>
      <c r="K199" s="31">
        <v>3332.95</v>
      </c>
      <c r="L199" s="31">
        <v>3250</v>
      </c>
      <c r="M199" s="31">
        <v>13.78542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2677.95</v>
      </c>
      <c r="D200" s="36">
        <v>2692.2833333333333</v>
      </c>
      <c r="E200" s="36">
        <v>2655.5166666666664</v>
      </c>
      <c r="F200" s="36">
        <v>2633.083333333333</v>
      </c>
      <c r="G200" s="36">
        <v>2596.3166666666662</v>
      </c>
      <c r="H200" s="36">
        <v>2714.7166666666667</v>
      </c>
      <c r="I200" s="36">
        <v>2751.483333333334</v>
      </c>
      <c r="J200" s="36">
        <v>2773.916666666667</v>
      </c>
      <c r="K200" s="31">
        <v>2729.05</v>
      </c>
      <c r="L200" s="31">
        <v>2669.85</v>
      </c>
      <c r="M200" s="31">
        <v>2.2486600000000001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1515.25</v>
      </c>
      <c r="D201" s="36">
        <v>1519.8500000000001</v>
      </c>
      <c r="E201" s="36">
        <v>1494.7000000000003</v>
      </c>
      <c r="F201" s="36">
        <v>1474.15</v>
      </c>
      <c r="G201" s="36">
        <v>1449.0000000000002</v>
      </c>
      <c r="H201" s="36">
        <v>1540.4000000000003</v>
      </c>
      <c r="I201" s="36">
        <v>1565.5500000000004</v>
      </c>
      <c r="J201" s="36">
        <v>1586.1000000000004</v>
      </c>
      <c r="K201" s="31">
        <v>1545</v>
      </c>
      <c r="L201" s="31">
        <v>1499.3</v>
      </c>
      <c r="M201" s="31">
        <v>7.8556699999999999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4662.2</v>
      </c>
      <c r="D202" s="36">
        <v>4670.833333333333</v>
      </c>
      <c r="E202" s="36">
        <v>4595.8666666666659</v>
      </c>
      <c r="F202" s="36">
        <v>4529.5333333333328</v>
      </c>
      <c r="G202" s="36">
        <v>4454.5666666666657</v>
      </c>
      <c r="H202" s="36">
        <v>4737.1666666666661</v>
      </c>
      <c r="I202" s="36">
        <v>4812.1333333333332</v>
      </c>
      <c r="J202" s="36">
        <v>4878.4666666666662</v>
      </c>
      <c r="K202" s="31">
        <v>4745.8</v>
      </c>
      <c r="L202" s="31">
        <v>4604.5</v>
      </c>
      <c r="M202" s="31">
        <v>4.5014000000000003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3835.3</v>
      </c>
      <c r="D203" s="36">
        <v>3785.1</v>
      </c>
      <c r="E203" s="36">
        <v>3690.2</v>
      </c>
      <c r="F203" s="36">
        <v>3545.1</v>
      </c>
      <c r="G203" s="36">
        <v>3450.2</v>
      </c>
      <c r="H203" s="36">
        <v>3930.2</v>
      </c>
      <c r="I203" s="36">
        <v>4025.1000000000004</v>
      </c>
      <c r="J203" s="36">
        <v>4170.2</v>
      </c>
      <c r="K203" s="31">
        <v>3880</v>
      </c>
      <c r="L203" s="31">
        <v>3640</v>
      </c>
      <c r="M203" s="31">
        <v>2.66777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528.15</v>
      </c>
      <c r="D204" s="36">
        <v>524.4666666666667</v>
      </c>
      <c r="E204" s="36">
        <v>517.68333333333339</v>
      </c>
      <c r="F204" s="36">
        <v>507.2166666666667</v>
      </c>
      <c r="G204" s="36">
        <v>500.43333333333339</v>
      </c>
      <c r="H204" s="36">
        <v>534.93333333333339</v>
      </c>
      <c r="I204" s="36">
        <v>541.7166666666667</v>
      </c>
      <c r="J204" s="36">
        <v>552.18333333333339</v>
      </c>
      <c r="K204" s="31">
        <v>531.25</v>
      </c>
      <c r="L204" s="31">
        <v>514</v>
      </c>
      <c r="M204" s="31">
        <v>52.974600000000002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10470.049999999999</v>
      </c>
      <c r="D205" s="36">
        <v>10402.066666666666</v>
      </c>
      <c r="E205" s="36">
        <v>10284.333333333332</v>
      </c>
      <c r="F205" s="36">
        <v>10098.616666666667</v>
      </c>
      <c r="G205" s="36">
        <v>9980.8833333333332</v>
      </c>
      <c r="H205" s="36">
        <v>10587.783333333331</v>
      </c>
      <c r="I205" s="36">
        <v>10705.516666666665</v>
      </c>
      <c r="J205" s="36">
        <v>10891.23333333333</v>
      </c>
      <c r="K205" s="31">
        <v>10519.8</v>
      </c>
      <c r="L205" s="31">
        <v>10216.35</v>
      </c>
      <c r="M205" s="31">
        <v>7.3263199999999999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170</v>
      </c>
      <c r="D206" s="36">
        <v>168.79999999999998</v>
      </c>
      <c r="E206" s="36">
        <v>165.09999999999997</v>
      </c>
      <c r="F206" s="36">
        <v>160.19999999999999</v>
      </c>
      <c r="G206" s="36">
        <v>156.49999999999997</v>
      </c>
      <c r="H206" s="36">
        <v>173.69999999999996</v>
      </c>
      <c r="I206" s="36">
        <v>177.39999999999995</v>
      </c>
      <c r="J206" s="36">
        <v>182.29999999999995</v>
      </c>
      <c r="K206" s="31">
        <v>172.5</v>
      </c>
      <c r="L206" s="31">
        <v>163.9</v>
      </c>
      <c r="M206" s="31">
        <v>371.82648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1876.3</v>
      </c>
      <c r="D207" s="36">
        <v>1875.8833333333332</v>
      </c>
      <c r="E207" s="36">
        <v>1857.7666666666664</v>
      </c>
      <c r="F207" s="36">
        <v>1839.2333333333331</v>
      </c>
      <c r="G207" s="36">
        <v>1821.1166666666663</v>
      </c>
      <c r="H207" s="36">
        <v>1894.4166666666665</v>
      </c>
      <c r="I207" s="36">
        <v>1912.5333333333333</v>
      </c>
      <c r="J207" s="36">
        <v>1931.0666666666666</v>
      </c>
      <c r="K207" s="31">
        <v>1894</v>
      </c>
      <c r="L207" s="31">
        <v>1857.35</v>
      </c>
      <c r="M207" s="31">
        <v>1.6391</v>
      </c>
      <c r="N207" s="1"/>
      <c r="O207" s="1"/>
    </row>
    <row r="208" spans="1:15" ht="12.75" customHeight="1">
      <c r="A208" s="51">
        <v>203</v>
      </c>
      <c r="B208" s="53" t="s">
        <v>172</v>
      </c>
      <c r="C208" s="31">
        <v>1181.0999999999999</v>
      </c>
      <c r="D208" s="36">
        <v>1177.6666666666667</v>
      </c>
      <c r="E208" s="36">
        <v>1169.8333333333335</v>
      </c>
      <c r="F208" s="36">
        <v>1158.5666666666668</v>
      </c>
      <c r="G208" s="36">
        <v>1150.7333333333336</v>
      </c>
      <c r="H208" s="36">
        <v>1188.9333333333334</v>
      </c>
      <c r="I208" s="36">
        <v>1196.7666666666669</v>
      </c>
      <c r="J208" s="36">
        <v>1208.0333333333333</v>
      </c>
      <c r="K208" s="31">
        <v>1185.5</v>
      </c>
      <c r="L208" s="31">
        <v>1166.4000000000001</v>
      </c>
      <c r="M208" s="31">
        <v>13.225709999999999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1464.05</v>
      </c>
      <c r="D209" s="36">
        <v>1457.1666666666667</v>
      </c>
      <c r="E209" s="36">
        <v>1439.3333333333335</v>
      </c>
      <c r="F209" s="36">
        <v>1414.6166666666668</v>
      </c>
      <c r="G209" s="36">
        <v>1396.7833333333335</v>
      </c>
      <c r="H209" s="36">
        <v>1481.8833333333334</v>
      </c>
      <c r="I209" s="36">
        <v>1499.7166666666669</v>
      </c>
      <c r="J209" s="36">
        <v>1524.4333333333334</v>
      </c>
      <c r="K209" s="31">
        <v>1475</v>
      </c>
      <c r="L209" s="31">
        <v>1432.45</v>
      </c>
      <c r="M209" s="31">
        <v>17.26623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457.85</v>
      </c>
      <c r="D210" s="36">
        <v>460.81666666666661</v>
      </c>
      <c r="E210" s="36">
        <v>449.43333333333322</v>
      </c>
      <c r="F210" s="36">
        <v>441.01666666666659</v>
      </c>
      <c r="G210" s="36">
        <v>429.63333333333321</v>
      </c>
      <c r="H210" s="36">
        <v>469.23333333333323</v>
      </c>
      <c r="I210" s="36">
        <v>480.61666666666667</v>
      </c>
      <c r="J210" s="36">
        <v>489.03333333333325</v>
      </c>
      <c r="K210" s="31">
        <v>472.2</v>
      </c>
      <c r="L210" s="31">
        <v>452.4</v>
      </c>
      <c r="M210" s="31">
        <v>144.71274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</v>
      </c>
      <c r="D211" s="36">
        <v>16.016666666666666</v>
      </c>
      <c r="E211" s="36">
        <v>15.633333333333333</v>
      </c>
      <c r="F211" s="36">
        <v>15.266666666666667</v>
      </c>
      <c r="G211" s="36">
        <v>14.883333333333335</v>
      </c>
      <c r="H211" s="36">
        <v>16.383333333333333</v>
      </c>
      <c r="I211" s="36">
        <v>16.766666666666666</v>
      </c>
      <c r="J211" s="36">
        <v>17.133333333333329</v>
      </c>
      <c r="K211" s="31">
        <v>16.399999999999999</v>
      </c>
      <c r="L211" s="31">
        <v>15.65</v>
      </c>
      <c r="M211" s="31">
        <v>13346.494350000001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1406.3</v>
      </c>
      <c r="D212" s="36">
        <v>1406.75</v>
      </c>
      <c r="E212" s="36">
        <v>1387.55</v>
      </c>
      <c r="F212" s="36">
        <v>1368.8</v>
      </c>
      <c r="G212" s="36">
        <v>1349.6</v>
      </c>
      <c r="H212" s="36">
        <v>1425.5</v>
      </c>
      <c r="I212" s="36">
        <v>1444.6999999999998</v>
      </c>
      <c r="J212" s="36">
        <v>1463.45</v>
      </c>
      <c r="K212" s="31">
        <v>1425.95</v>
      </c>
      <c r="L212" s="31">
        <v>1388</v>
      </c>
      <c r="M212" s="31">
        <v>16.845649999999999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444.1</v>
      </c>
      <c r="D213" s="36">
        <v>445.40000000000003</v>
      </c>
      <c r="E213" s="36">
        <v>440.25000000000006</v>
      </c>
      <c r="F213" s="36">
        <v>436.40000000000003</v>
      </c>
      <c r="G213" s="36">
        <v>431.25000000000006</v>
      </c>
      <c r="H213" s="36">
        <v>449.25000000000006</v>
      </c>
      <c r="I213" s="36">
        <v>454.40000000000003</v>
      </c>
      <c r="J213" s="36">
        <v>458.25000000000006</v>
      </c>
      <c r="K213" s="31">
        <v>450.55</v>
      </c>
      <c r="L213" s="31">
        <v>441.55</v>
      </c>
      <c r="M213" s="31">
        <v>44.822119999999998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23.55</v>
      </c>
      <c r="D214" s="36">
        <v>23.866666666666664</v>
      </c>
      <c r="E214" s="36">
        <v>23.083333333333329</v>
      </c>
      <c r="F214" s="36">
        <v>22.616666666666664</v>
      </c>
      <c r="G214" s="36">
        <v>21.833333333333329</v>
      </c>
      <c r="H214" s="36">
        <v>24.333333333333329</v>
      </c>
      <c r="I214" s="36">
        <v>25.116666666666667</v>
      </c>
      <c r="J214" s="36">
        <v>25.583333333333329</v>
      </c>
      <c r="K214" s="31">
        <v>24.65</v>
      </c>
      <c r="L214" s="31">
        <v>23.4</v>
      </c>
      <c r="M214" s="31">
        <v>2589.4211799999998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156.30000000000001</v>
      </c>
      <c r="D215" s="36">
        <v>156.01666666666668</v>
      </c>
      <c r="E215" s="36">
        <v>151.83333333333337</v>
      </c>
      <c r="F215" s="36">
        <v>147.3666666666667</v>
      </c>
      <c r="G215" s="36">
        <v>143.18333333333339</v>
      </c>
      <c r="H215" s="36">
        <v>160.48333333333335</v>
      </c>
      <c r="I215" s="36">
        <v>164.66666666666669</v>
      </c>
      <c r="J215" s="36">
        <v>169.13333333333333</v>
      </c>
      <c r="K215" s="31">
        <v>160.19999999999999</v>
      </c>
      <c r="L215" s="31">
        <v>151.55000000000001</v>
      </c>
      <c r="M215" s="31">
        <v>301.85714999999999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175.45</v>
      </c>
      <c r="D216" s="36">
        <v>178.65</v>
      </c>
      <c r="E216" s="36">
        <v>171.8</v>
      </c>
      <c r="F216" s="36">
        <v>168.15</v>
      </c>
      <c r="G216" s="36">
        <v>161.30000000000001</v>
      </c>
      <c r="H216" s="36">
        <v>182.3</v>
      </c>
      <c r="I216" s="36">
        <v>189.14999999999998</v>
      </c>
      <c r="J216" s="36">
        <v>192.8</v>
      </c>
      <c r="K216" s="31">
        <v>185.5</v>
      </c>
      <c r="L216" s="31">
        <v>175</v>
      </c>
      <c r="M216" s="31">
        <v>534.37122999999997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1032.25</v>
      </c>
      <c r="D217" s="36">
        <v>1028.75</v>
      </c>
      <c r="E217" s="36">
        <v>1012.5</v>
      </c>
      <c r="F217" s="36">
        <v>992.75</v>
      </c>
      <c r="G217" s="36">
        <v>976.5</v>
      </c>
      <c r="H217" s="36">
        <v>1048.5</v>
      </c>
      <c r="I217" s="36">
        <v>1064.75</v>
      </c>
      <c r="J217" s="36">
        <v>1084.5</v>
      </c>
      <c r="K217" s="31">
        <v>1045</v>
      </c>
      <c r="L217" s="31">
        <v>1009</v>
      </c>
      <c r="M217" s="31">
        <v>11.424709999999999</v>
      </c>
      <c r="N217" s="1"/>
      <c r="O217" s="1"/>
    </row>
    <row r="218" spans="1:15" ht="12.75" customHeight="1">
      <c r="A218" s="54"/>
      <c r="B218" s="198"/>
      <c r="C218" s="300"/>
      <c r="D218" s="300"/>
      <c r="E218" s="300"/>
      <c r="F218" s="300"/>
      <c r="G218" s="300"/>
      <c r="H218" s="300"/>
      <c r="I218" s="300"/>
      <c r="J218" s="300"/>
      <c r="K218" s="300"/>
      <c r="L218" s="301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18"/>
      <c r="B1" s="31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45447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12" t="s">
        <v>16</v>
      </c>
      <c r="B9" s="314" t="s">
        <v>18</v>
      </c>
      <c r="C9" s="317" t="s">
        <v>20</v>
      </c>
      <c r="D9" s="317" t="s">
        <v>21</v>
      </c>
      <c r="E9" s="309" t="s">
        <v>22</v>
      </c>
      <c r="F9" s="310"/>
      <c r="G9" s="311"/>
      <c r="H9" s="309" t="s">
        <v>23</v>
      </c>
      <c r="I9" s="310"/>
      <c r="J9" s="311"/>
      <c r="K9" s="26"/>
      <c r="L9" s="27"/>
      <c r="M9" s="48"/>
      <c r="N9" s="1"/>
      <c r="O9" s="1"/>
    </row>
    <row r="10" spans="1:15" ht="42.75" customHeight="1">
      <c r="A10" s="313"/>
      <c r="B10" s="316"/>
      <c r="C10" s="316"/>
      <c r="D10" s="31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779.95</v>
      </c>
      <c r="D11" s="36">
        <v>788.6</v>
      </c>
      <c r="E11" s="36">
        <v>768.2</v>
      </c>
      <c r="F11" s="36">
        <v>756.45</v>
      </c>
      <c r="G11" s="36">
        <v>736.05000000000007</v>
      </c>
      <c r="H11" s="36">
        <v>800.35</v>
      </c>
      <c r="I11" s="36">
        <v>820.74999999999989</v>
      </c>
      <c r="J11" s="36">
        <v>832.5</v>
      </c>
      <c r="K11" s="31">
        <v>809</v>
      </c>
      <c r="L11" s="31">
        <v>776.85</v>
      </c>
      <c r="M11" s="31">
        <v>7.5863500000000004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33815.85</v>
      </c>
      <c r="D12" s="36">
        <v>33892.85</v>
      </c>
      <c r="E12" s="36">
        <v>33323</v>
      </c>
      <c r="F12" s="36">
        <v>32830.15</v>
      </c>
      <c r="G12" s="36">
        <v>32260.300000000003</v>
      </c>
      <c r="H12" s="36">
        <v>34385.699999999997</v>
      </c>
      <c r="I12" s="36">
        <v>34955.549999999988</v>
      </c>
      <c r="J12" s="36">
        <v>35448.399999999994</v>
      </c>
      <c r="K12" s="31">
        <v>34462.699999999997</v>
      </c>
      <c r="L12" s="31">
        <v>33400</v>
      </c>
      <c r="M12" s="31">
        <v>0.12640999999999999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8728</v>
      </c>
      <c r="D13" s="36">
        <v>8629.4166666666661</v>
      </c>
      <c r="E13" s="36">
        <v>8493.8333333333321</v>
      </c>
      <c r="F13" s="36">
        <v>8259.6666666666661</v>
      </c>
      <c r="G13" s="36">
        <v>8124.0833333333321</v>
      </c>
      <c r="H13" s="36">
        <v>8863.5833333333321</v>
      </c>
      <c r="I13" s="36">
        <v>8999.1666666666642</v>
      </c>
      <c r="J13" s="36">
        <v>9233.3333333333321</v>
      </c>
      <c r="K13" s="31">
        <v>8765</v>
      </c>
      <c r="L13" s="31">
        <v>8395.25</v>
      </c>
      <c r="M13" s="31">
        <v>5.3712099999999996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2682.8</v>
      </c>
      <c r="D14" s="36">
        <v>2662.9666666666667</v>
      </c>
      <c r="E14" s="36">
        <v>2623.2333333333336</v>
      </c>
      <c r="F14" s="36">
        <v>2563.666666666667</v>
      </c>
      <c r="G14" s="36">
        <v>2523.9333333333338</v>
      </c>
      <c r="H14" s="36">
        <v>2722.5333333333333</v>
      </c>
      <c r="I14" s="36">
        <v>2762.266666666666</v>
      </c>
      <c r="J14" s="36">
        <v>2821.833333333333</v>
      </c>
      <c r="K14" s="31">
        <v>2702.7</v>
      </c>
      <c r="L14" s="31">
        <v>2603.4</v>
      </c>
      <c r="M14" s="31">
        <v>10.17937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3684</v>
      </c>
      <c r="D15" s="36">
        <v>3694.1</v>
      </c>
      <c r="E15" s="36">
        <v>3646.2</v>
      </c>
      <c r="F15" s="36">
        <v>3608.4</v>
      </c>
      <c r="G15" s="36">
        <v>3560.5</v>
      </c>
      <c r="H15" s="36">
        <v>3731.8999999999996</v>
      </c>
      <c r="I15" s="36">
        <v>3779.8</v>
      </c>
      <c r="J15" s="36">
        <v>3817.5999999999995</v>
      </c>
      <c r="K15" s="31">
        <v>3742</v>
      </c>
      <c r="L15" s="31">
        <v>3656.3</v>
      </c>
      <c r="M15" s="31">
        <v>5.0595600000000003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1556.75</v>
      </c>
      <c r="D16" s="36">
        <v>1552.3</v>
      </c>
      <c r="E16" s="36">
        <v>1529.9499999999998</v>
      </c>
      <c r="F16" s="36">
        <v>1503.1499999999999</v>
      </c>
      <c r="G16" s="36">
        <v>1480.7999999999997</v>
      </c>
      <c r="H16" s="36">
        <v>1579.1</v>
      </c>
      <c r="I16" s="36">
        <v>1601.4499999999998</v>
      </c>
      <c r="J16" s="36">
        <v>1628.25</v>
      </c>
      <c r="K16" s="31">
        <v>1574.65</v>
      </c>
      <c r="L16" s="31">
        <v>1525.5</v>
      </c>
      <c r="M16" s="31">
        <v>8.1733499999999992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644.54999999999995</v>
      </c>
      <c r="D17" s="36">
        <v>651.41666666666663</v>
      </c>
      <c r="E17" s="36">
        <v>634.93333333333328</v>
      </c>
      <c r="F17" s="36">
        <v>625.31666666666661</v>
      </c>
      <c r="G17" s="36">
        <v>608.83333333333326</v>
      </c>
      <c r="H17" s="36">
        <v>661.0333333333333</v>
      </c>
      <c r="I17" s="36">
        <v>677.51666666666665</v>
      </c>
      <c r="J17" s="36">
        <v>687.13333333333333</v>
      </c>
      <c r="K17" s="31">
        <v>667.9</v>
      </c>
      <c r="L17" s="31">
        <v>641.79999999999995</v>
      </c>
      <c r="M17" s="31">
        <v>71.582679999999996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625.25</v>
      </c>
      <c r="D18" s="36">
        <v>626.16666666666663</v>
      </c>
      <c r="E18" s="36">
        <v>614.33333333333326</v>
      </c>
      <c r="F18" s="36">
        <v>603.41666666666663</v>
      </c>
      <c r="G18" s="36">
        <v>591.58333333333326</v>
      </c>
      <c r="H18" s="36">
        <v>637.08333333333326</v>
      </c>
      <c r="I18" s="36">
        <v>648.91666666666652</v>
      </c>
      <c r="J18" s="36">
        <v>659.83333333333326</v>
      </c>
      <c r="K18" s="31">
        <v>638</v>
      </c>
      <c r="L18" s="31">
        <v>615.25</v>
      </c>
      <c r="M18" s="31">
        <v>14.547779999999999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1625.2</v>
      </c>
      <c r="D19" s="36">
        <v>1635.0333333333335</v>
      </c>
      <c r="E19" s="36">
        <v>1596.166666666667</v>
      </c>
      <c r="F19" s="36">
        <v>1567.1333333333334</v>
      </c>
      <c r="G19" s="36">
        <v>1528.2666666666669</v>
      </c>
      <c r="H19" s="36">
        <v>1664.0666666666671</v>
      </c>
      <c r="I19" s="36">
        <v>1702.9333333333334</v>
      </c>
      <c r="J19" s="36">
        <v>1731.9666666666672</v>
      </c>
      <c r="K19" s="31">
        <v>1673.9</v>
      </c>
      <c r="L19" s="31">
        <v>1606</v>
      </c>
      <c r="M19" s="31">
        <v>1.8762700000000001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25941.65</v>
      </c>
      <c r="D20" s="36">
        <v>26014.333333333332</v>
      </c>
      <c r="E20" s="36">
        <v>25728.666666666664</v>
      </c>
      <c r="F20" s="36">
        <v>25515.683333333331</v>
      </c>
      <c r="G20" s="36">
        <v>25230.016666666663</v>
      </c>
      <c r="H20" s="36">
        <v>26227.316666666666</v>
      </c>
      <c r="I20" s="36">
        <v>26512.98333333333</v>
      </c>
      <c r="J20" s="36">
        <v>26725.966666666667</v>
      </c>
      <c r="K20" s="31">
        <v>26300</v>
      </c>
      <c r="L20" s="31">
        <v>25801.35</v>
      </c>
      <c r="M20" s="31">
        <v>0.16411999999999999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1450.1</v>
      </c>
      <c r="D21" s="36">
        <v>1469.9833333333333</v>
      </c>
      <c r="E21" s="36">
        <v>1419.9666666666667</v>
      </c>
      <c r="F21" s="36">
        <v>1389.8333333333333</v>
      </c>
      <c r="G21" s="36">
        <v>1339.8166666666666</v>
      </c>
      <c r="H21" s="36">
        <v>1500.1166666666668</v>
      </c>
      <c r="I21" s="36">
        <v>1550.1333333333337</v>
      </c>
      <c r="J21" s="36">
        <v>1580.2666666666669</v>
      </c>
      <c r="K21" s="31">
        <v>1520</v>
      </c>
      <c r="L21" s="31">
        <v>1439.85</v>
      </c>
      <c r="M21" s="31">
        <v>3.41655</v>
      </c>
      <c r="N21" s="1"/>
      <c r="O21" s="1"/>
    </row>
    <row r="22" spans="1:15" ht="12" customHeight="1">
      <c r="A22" s="33">
        <v>12</v>
      </c>
      <c r="B22" s="53" t="s">
        <v>827</v>
      </c>
      <c r="C22" s="31">
        <v>1221.95</v>
      </c>
      <c r="D22" s="36">
        <v>1218.8000000000002</v>
      </c>
      <c r="E22" s="36">
        <v>1188.2000000000003</v>
      </c>
      <c r="F22" s="36">
        <v>1154.45</v>
      </c>
      <c r="G22" s="36">
        <v>1123.8500000000001</v>
      </c>
      <c r="H22" s="36">
        <v>1252.5500000000004</v>
      </c>
      <c r="I22" s="36">
        <v>1283.1500000000003</v>
      </c>
      <c r="J22" s="36">
        <v>1316.9000000000005</v>
      </c>
      <c r="K22" s="31">
        <v>1249.4000000000001</v>
      </c>
      <c r="L22" s="31">
        <v>1185.05</v>
      </c>
      <c r="M22" s="31">
        <v>94.534589999999994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3645.25</v>
      </c>
      <c r="D23" s="36">
        <v>3658.4</v>
      </c>
      <c r="E23" s="36">
        <v>3572.9</v>
      </c>
      <c r="F23" s="36">
        <v>3500.55</v>
      </c>
      <c r="G23" s="36">
        <v>3415.05</v>
      </c>
      <c r="H23" s="36">
        <v>3730.75</v>
      </c>
      <c r="I23" s="36">
        <v>3816.25</v>
      </c>
      <c r="J23" s="36">
        <v>3888.6</v>
      </c>
      <c r="K23" s="31">
        <v>3743.9</v>
      </c>
      <c r="L23" s="31">
        <v>3586.05</v>
      </c>
      <c r="M23" s="31">
        <v>85.113590000000002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2038</v>
      </c>
      <c r="D24" s="36">
        <v>2054.0666666666671</v>
      </c>
      <c r="E24" s="36">
        <v>1934.0333333333342</v>
      </c>
      <c r="F24" s="36">
        <v>1830.0666666666671</v>
      </c>
      <c r="G24" s="36">
        <v>1710.0333333333342</v>
      </c>
      <c r="H24" s="36">
        <v>2158.0333333333342</v>
      </c>
      <c r="I24" s="36">
        <v>2278.0666666666671</v>
      </c>
      <c r="J24" s="36">
        <v>2382.0333333333342</v>
      </c>
      <c r="K24" s="31">
        <v>2174.1</v>
      </c>
      <c r="L24" s="31">
        <v>1950.1</v>
      </c>
      <c r="M24" s="31">
        <v>72.360910000000004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1583.95</v>
      </c>
      <c r="D25" s="36">
        <v>1580.1166666666668</v>
      </c>
      <c r="E25" s="36">
        <v>1538.8333333333335</v>
      </c>
      <c r="F25" s="36">
        <v>1493.7166666666667</v>
      </c>
      <c r="G25" s="36">
        <v>1452.4333333333334</v>
      </c>
      <c r="H25" s="36">
        <v>1625.2333333333336</v>
      </c>
      <c r="I25" s="36">
        <v>1666.5166666666669</v>
      </c>
      <c r="J25" s="36">
        <v>1711.6333333333337</v>
      </c>
      <c r="K25" s="31">
        <v>1621.4</v>
      </c>
      <c r="L25" s="31">
        <v>1535</v>
      </c>
      <c r="M25" s="31">
        <v>233.98347000000001</v>
      </c>
      <c r="N25" s="1"/>
      <c r="O25" s="1"/>
    </row>
    <row r="26" spans="1:15" ht="12.75" customHeight="1">
      <c r="A26" s="33">
        <v>16</v>
      </c>
      <c r="B26" s="53" t="s">
        <v>790</v>
      </c>
      <c r="C26" s="31">
        <v>874.5</v>
      </c>
      <c r="D26" s="36">
        <v>865.66666666666663</v>
      </c>
      <c r="E26" s="36">
        <v>835.48333333333323</v>
      </c>
      <c r="F26" s="36">
        <v>796.46666666666658</v>
      </c>
      <c r="G26" s="36">
        <v>766.28333333333319</v>
      </c>
      <c r="H26" s="36">
        <v>904.68333333333328</v>
      </c>
      <c r="I26" s="36">
        <v>934.86666666666667</v>
      </c>
      <c r="J26" s="36">
        <v>973.88333333333333</v>
      </c>
      <c r="K26" s="31">
        <v>895.85</v>
      </c>
      <c r="L26" s="31">
        <v>826.65</v>
      </c>
      <c r="M26" s="31">
        <v>399.73782999999997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1119.4000000000001</v>
      </c>
      <c r="D27" s="36">
        <v>1137.0333333333335</v>
      </c>
      <c r="E27" s="36">
        <v>1084.0666666666671</v>
      </c>
      <c r="F27" s="36">
        <v>1048.7333333333336</v>
      </c>
      <c r="G27" s="36">
        <v>995.76666666666711</v>
      </c>
      <c r="H27" s="36">
        <v>1172.366666666667</v>
      </c>
      <c r="I27" s="36">
        <v>1225.3333333333337</v>
      </c>
      <c r="J27" s="36">
        <v>1260.666666666667</v>
      </c>
      <c r="K27" s="31">
        <v>1190</v>
      </c>
      <c r="L27" s="31">
        <v>1101.7</v>
      </c>
      <c r="M27" s="31">
        <v>105.56786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368.25</v>
      </c>
      <c r="D28" s="36">
        <v>372.10000000000008</v>
      </c>
      <c r="E28" s="36">
        <v>360.25000000000017</v>
      </c>
      <c r="F28" s="36">
        <v>352.25000000000011</v>
      </c>
      <c r="G28" s="36">
        <v>340.4000000000002</v>
      </c>
      <c r="H28" s="36">
        <v>380.10000000000014</v>
      </c>
      <c r="I28" s="36">
        <v>391.95000000000005</v>
      </c>
      <c r="J28" s="36">
        <v>399.9500000000001</v>
      </c>
      <c r="K28" s="31">
        <v>383.95</v>
      </c>
      <c r="L28" s="31">
        <v>364.1</v>
      </c>
      <c r="M28" s="31">
        <v>102.15851000000001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229.55</v>
      </c>
      <c r="D29" s="36">
        <v>230.56666666666669</v>
      </c>
      <c r="E29" s="36">
        <v>226.78333333333339</v>
      </c>
      <c r="F29" s="36">
        <v>224.01666666666671</v>
      </c>
      <c r="G29" s="36">
        <v>220.23333333333341</v>
      </c>
      <c r="H29" s="36">
        <v>233.33333333333337</v>
      </c>
      <c r="I29" s="36">
        <v>237.11666666666667</v>
      </c>
      <c r="J29" s="36">
        <v>239.88333333333335</v>
      </c>
      <c r="K29" s="31">
        <v>234.35</v>
      </c>
      <c r="L29" s="31">
        <v>227.8</v>
      </c>
      <c r="M29" s="31">
        <v>72.025899999999993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292.8</v>
      </c>
      <c r="D30" s="36">
        <v>294.73333333333329</v>
      </c>
      <c r="E30" s="36">
        <v>288.46666666666658</v>
      </c>
      <c r="F30" s="36">
        <v>284.13333333333327</v>
      </c>
      <c r="G30" s="36">
        <v>277.86666666666656</v>
      </c>
      <c r="H30" s="36">
        <v>299.06666666666661</v>
      </c>
      <c r="I30" s="36">
        <v>305.33333333333337</v>
      </c>
      <c r="J30" s="36">
        <v>309.66666666666663</v>
      </c>
      <c r="K30" s="31">
        <v>301</v>
      </c>
      <c r="L30" s="31">
        <v>290.39999999999998</v>
      </c>
      <c r="M30" s="31">
        <v>37.726430000000001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718.95</v>
      </c>
      <c r="D31" s="36">
        <v>718.76666666666677</v>
      </c>
      <c r="E31" s="36">
        <v>702.58333333333348</v>
      </c>
      <c r="F31" s="36">
        <v>686.2166666666667</v>
      </c>
      <c r="G31" s="36">
        <v>670.03333333333342</v>
      </c>
      <c r="H31" s="36">
        <v>735.13333333333355</v>
      </c>
      <c r="I31" s="36">
        <v>751.31666666666672</v>
      </c>
      <c r="J31" s="36">
        <v>767.68333333333362</v>
      </c>
      <c r="K31" s="31">
        <v>734.95</v>
      </c>
      <c r="L31" s="31">
        <v>702.4</v>
      </c>
      <c r="M31" s="31">
        <v>7.5526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813.8</v>
      </c>
      <c r="D32" s="36">
        <v>814.7166666666667</v>
      </c>
      <c r="E32" s="36">
        <v>804.43333333333339</v>
      </c>
      <c r="F32" s="36">
        <v>795.06666666666672</v>
      </c>
      <c r="G32" s="36">
        <v>784.78333333333342</v>
      </c>
      <c r="H32" s="36">
        <v>824.08333333333337</v>
      </c>
      <c r="I32" s="36">
        <v>834.36666666666667</v>
      </c>
      <c r="J32" s="36">
        <v>843.73333333333335</v>
      </c>
      <c r="K32" s="31">
        <v>825</v>
      </c>
      <c r="L32" s="31">
        <v>805.35</v>
      </c>
      <c r="M32" s="31">
        <v>0.84182999999999997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1154.2</v>
      </c>
      <c r="D33" s="36">
        <v>1151.0666666666666</v>
      </c>
      <c r="E33" s="36">
        <v>1137.1333333333332</v>
      </c>
      <c r="F33" s="36">
        <v>1120.0666666666666</v>
      </c>
      <c r="G33" s="36">
        <v>1106.1333333333332</v>
      </c>
      <c r="H33" s="36">
        <v>1168.1333333333332</v>
      </c>
      <c r="I33" s="36">
        <v>1182.0666666666666</v>
      </c>
      <c r="J33" s="36">
        <v>1199.1333333333332</v>
      </c>
      <c r="K33" s="31">
        <v>1165</v>
      </c>
      <c r="L33" s="31">
        <v>1134</v>
      </c>
      <c r="M33" s="31">
        <v>2.48055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2326.5500000000002</v>
      </c>
      <c r="D34" s="36">
        <v>2320.4166666666665</v>
      </c>
      <c r="E34" s="36">
        <v>2276.1333333333332</v>
      </c>
      <c r="F34" s="36">
        <v>2225.7166666666667</v>
      </c>
      <c r="G34" s="36">
        <v>2181.4333333333334</v>
      </c>
      <c r="H34" s="36">
        <v>2370.833333333333</v>
      </c>
      <c r="I34" s="36">
        <v>2415.1166666666668</v>
      </c>
      <c r="J34" s="36">
        <v>2465.5333333333328</v>
      </c>
      <c r="K34" s="31">
        <v>2364.6999999999998</v>
      </c>
      <c r="L34" s="31">
        <v>2270</v>
      </c>
      <c r="M34" s="31">
        <v>1.20363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917.35</v>
      </c>
      <c r="D35" s="36">
        <v>923.86666666666679</v>
      </c>
      <c r="E35" s="36">
        <v>907.53333333333353</v>
      </c>
      <c r="F35" s="36">
        <v>897.7166666666667</v>
      </c>
      <c r="G35" s="36">
        <v>881.38333333333344</v>
      </c>
      <c r="H35" s="36">
        <v>933.68333333333362</v>
      </c>
      <c r="I35" s="36">
        <v>950.01666666666688</v>
      </c>
      <c r="J35" s="36">
        <v>959.83333333333371</v>
      </c>
      <c r="K35" s="31">
        <v>940.2</v>
      </c>
      <c r="L35" s="31">
        <v>914.05</v>
      </c>
      <c r="M35" s="31">
        <v>0.61507000000000001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4822.1000000000004</v>
      </c>
      <c r="D36" s="36">
        <v>4833.3499999999995</v>
      </c>
      <c r="E36" s="36">
        <v>4783.7499999999991</v>
      </c>
      <c r="F36" s="36">
        <v>4745.3999999999996</v>
      </c>
      <c r="G36" s="36">
        <v>4695.7999999999993</v>
      </c>
      <c r="H36" s="36">
        <v>4871.6999999999989</v>
      </c>
      <c r="I36" s="36">
        <v>4921.2999999999993</v>
      </c>
      <c r="J36" s="36">
        <v>4959.6499999999987</v>
      </c>
      <c r="K36" s="31">
        <v>4882.95</v>
      </c>
      <c r="L36" s="31">
        <v>4795</v>
      </c>
      <c r="M36" s="31">
        <v>7.3019999999999996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1891.85</v>
      </c>
      <c r="D37" s="36">
        <v>1903.9333333333334</v>
      </c>
      <c r="E37" s="36">
        <v>1867.9166666666667</v>
      </c>
      <c r="F37" s="36">
        <v>1843.9833333333333</v>
      </c>
      <c r="G37" s="36">
        <v>1807.9666666666667</v>
      </c>
      <c r="H37" s="36">
        <v>1927.8666666666668</v>
      </c>
      <c r="I37" s="36">
        <v>1963.8833333333332</v>
      </c>
      <c r="J37" s="36">
        <v>1987.8166666666668</v>
      </c>
      <c r="K37" s="31">
        <v>1939.95</v>
      </c>
      <c r="L37" s="31">
        <v>1880</v>
      </c>
      <c r="M37" s="31">
        <v>0.33204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69</v>
      </c>
      <c r="D38" s="36">
        <v>69.066666666666663</v>
      </c>
      <c r="E38" s="36">
        <v>67.98333333333332</v>
      </c>
      <c r="F38" s="36">
        <v>66.966666666666654</v>
      </c>
      <c r="G38" s="36">
        <v>65.883333333333312</v>
      </c>
      <c r="H38" s="36">
        <v>70.083333333333329</v>
      </c>
      <c r="I38" s="36">
        <v>71.166666666666671</v>
      </c>
      <c r="J38" s="36">
        <v>72.183333333333337</v>
      </c>
      <c r="K38" s="31">
        <v>70.150000000000006</v>
      </c>
      <c r="L38" s="31">
        <v>68.05</v>
      </c>
      <c r="M38" s="31">
        <v>14.92606</v>
      </c>
      <c r="N38" s="1"/>
      <c r="O38" s="1"/>
    </row>
    <row r="39" spans="1:15" ht="12.75" customHeight="1">
      <c r="A39" s="33">
        <v>29</v>
      </c>
      <c r="B39" s="53" t="s">
        <v>828</v>
      </c>
      <c r="C39" s="31">
        <v>25.75</v>
      </c>
      <c r="D39" s="36">
        <v>26.05</v>
      </c>
      <c r="E39" s="36">
        <v>25.35</v>
      </c>
      <c r="F39" s="36">
        <v>24.95</v>
      </c>
      <c r="G39" s="36">
        <v>24.25</v>
      </c>
      <c r="H39" s="36">
        <v>26.450000000000003</v>
      </c>
      <c r="I39" s="36">
        <v>27.15</v>
      </c>
      <c r="J39" s="36">
        <v>27.550000000000004</v>
      </c>
      <c r="K39" s="31">
        <v>26.75</v>
      </c>
      <c r="L39" s="31">
        <v>25.65</v>
      </c>
      <c r="M39" s="31">
        <v>78.222300000000004</v>
      </c>
      <c r="N39" s="1"/>
      <c r="O39" s="1"/>
    </row>
    <row r="40" spans="1:15" ht="12.75" customHeight="1">
      <c r="A40" s="33">
        <v>30</v>
      </c>
      <c r="B40" s="53" t="s">
        <v>814</v>
      </c>
      <c r="C40" s="31">
        <v>1196.4000000000001</v>
      </c>
      <c r="D40" s="36">
        <v>1211.2166666666667</v>
      </c>
      <c r="E40" s="36">
        <v>1172.4333333333334</v>
      </c>
      <c r="F40" s="36">
        <v>1148.4666666666667</v>
      </c>
      <c r="G40" s="36">
        <v>1109.6833333333334</v>
      </c>
      <c r="H40" s="36">
        <v>1235.1833333333334</v>
      </c>
      <c r="I40" s="36">
        <v>1273.9666666666667</v>
      </c>
      <c r="J40" s="36">
        <v>1297.9333333333334</v>
      </c>
      <c r="K40" s="31">
        <v>1250</v>
      </c>
      <c r="L40" s="31">
        <v>1187.25</v>
      </c>
      <c r="M40" s="31">
        <v>12.26643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3722.5</v>
      </c>
      <c r="D41" s="36">
        <v>3728.1</v>
      </c>
      <c r="E41" s="36">
        <v>3680.95</v>
      </c>
      <c r="F41" s="36">
        <v>3639.4</v>
      </c>
      <c r="G41" s="36">
        <v>3592.25</v>
      </c>
      <c r="H41" s="36">
        <v>3769.6499999999996</v>
      </c>
      <c r="I41" s="36">
        <v>3816.8</v>
      </c>
      <c r="J41" s="36">
        <v>3858.3499999999995</v>
      </c>
      <c r="K41" s="31">
        <v>3775.25</v>
      </c>
      <c r="L41" s="31">
        <v>3686.55</v>
      </c>
      <c r="M41" s="31">
        <v>2.2118099999999998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670.8</v>
      </c>
      <c r="D42" s="36">
        <v>666.96666666666658</v>
      </c>
      <c r="E42" s="36">
        <v>657.28333333333319</v>
      </c>
      <c r="F42" s="36">
        <v>643.76666666666665</v>
      </c>
      <c r="G42" s="36">
        <v>634.08333333333326</v>
      </c>
      <c r="H42" s="36">
        <v>680.48333333333312</v>
      </c>
      <c r="I42" s="36">
        <v>690.16666666666652</v>
      </c>
      <c r="J42" s="36">
        <v>703.68333333333305</v>
      </c>
      <c r="K42" s="31">
        <v>676.65</v>
      </c>
      <c r="L42" s="31">
        <v>653.45000000000005</v>
      </c>
      <c r="M42" s="31">
        <v>111.89978000000001</v>
      </c>
      <c r="N42" s="1"/>
      <c r="O42" s="1"/>
    </row>
    <row r="43" spans="1:15" ht="12.75" customHeight="1">
      <c r="A43" s="33">
        <v>33</v>
      </c>
      <c r="B43" s="53" t="s">
        <v>871</v>
      </c>
      <c r="C43" s="31">
        <v>4092.85</v>
      </c>
      <c r="D43" s="36">
        <v>4155.05</v>
      </c>
      <c r="E43" s="36">
        <v>4010.1500000000005</v>
      </c>
      <c r="F43" s="36">
        <v>3927.4500000000003</v>
      </c>
      <c r="G43" s="36">
        <v>3782.5500000000006</v>
      </c>
      <c r="H43" s="36">
        <v>4237.75</v>
      </c>
      <c r="I43" s="36">
        <v>4382.6499999999996</v>
      </c>
      <c r="J43" s="36">
        <v>4465.3500000000004</v>
      </c>
      <c r="K43" s="31">
        <v>4299.95</v>
      </c>
      <c r="L43" s="31">
        <v>4072.35</v>
      </c>
      <c r="M43" s="31">
        <v>0.39728000000000002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2577.75</v>
      </c>
      <c r="D44" s="36">
        <v>2588.8666666666668</v>
      </c>
      <c r="E44" s="36">
        <v>2530.8833333333337</v>
      </c>
      <c r="F44" s="36">
        <v>2484.0166666666669</v>
      </c>
      <c r="G44" s="36">
        <v>2426.0333333333338</v>
      </c>
      <c r="H44" s="36">
        <v>2635.7333333333336</v>
      </c>
      <c r="I44" s="36">
        <v>2693.7166666666672</v>
      </c>
      <c r="J44" s="36">
        <v>2740.5833333333335</v>
      </c>
      <c r="K44" s="31">
        <v>2646.85</v>
      </c>
      <c r="L44" s="31">
        <v>2542</v>
      </c>
      <c r="M44" s="31">
        <v>5.8806599999999998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773.95</v>
      </c>
      <c r="D45" s="36">
        <v>769.68333333333339</v>
      </c>
      <c r="E45" s="36">
        <v>762.46666666666681</v>
      </c>
      <c r="F45" s="36">
        <v>750.98333333333346</v>
      </c>
      <c r="G45" s="36">
        <v>743.76666666666688</v>
      </c>
      <c r="H45" s="36">
        <v>781.16666666666674</v>
      </c>
      <c r="I45" s="36">
        <v>788.38333333333344</v>
      </c>
      <c r="J45" s="36">
        <v>799.86666666666667</v>
      </c>
      <c r="K45" s="31">
        <v>776.9</v>
      </c>
      <c r="L45" s="31">
        <v>758.2</v>
      </c>
      <c r="M45" s="31">
        <v>1.85005</v>
      </c>
      <c r="N45" s="1"/>
      <c r="O45" s="1"/>
    </row>
    <row r="46" spans="1:15" ht="12.75" customHeight="1">
      <c r="A46" s="33">
        <v>36</v>
      </c>
      <c r="B46" s="53" t="s">
        <v>792</v>
      </c>
      <c r="C46" s="31">
        <v>8007.55</v>
      </c>
      <c r="D46" s="36">
        <v>8026.6166666666659</v>
      </c>
      <c r="E46" s="36">
        <v>7782.3333333333321</v>
      </c>
      <c r="F46" s="36">
        <v>7557.1166666666659</v>
      </c>
      <c r="G46" s="36">
        <v>7312.8333333333321</v>
      </c>
      <c r="H46" s="36">
        <v>8251.8333333333321</v>
      </c>
      <c r="I46" s="36">
        <v>8496.1166666666668</v>
      </c>
      <c r="J46" s="36">
        <v>8721.3333333333321</v>
      </c>
      <c r="K46" s="31">
        <v>8270.9</v>
      </c>
      <c r="L46" s="31">
        <v>7801.4</v>
      </c>
      <c r="M46" s="31">
        <v>1.45824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5851.2</v>
      </c>
      <c r="D47" s="36">
        <v>5893.9666666666662</v>
      </c>
      <c r="E47" s="36">
        <v>5769.7833333333328</v>
      </c>
      <c r="F47" s="36">
        <v>5688.3666666666668</v>
      </c>
      <c r="G47" s="36">
        <v>5564.1833333333334</v>
      </c>
      <c r="H47" s="36">
        <v>5975.3833333333323</v>
      </c>
      <c r="I47" s="36">
        <v>6099.5666666666648</v>
      </c>
      <c r="J47" s="36">
        <v>6180.9833333333318</v>
      </c>
      <c r="K47" s="31">
        <v>6018.15</v>
      </c>
      <c r="L47" s="31">
        <v>5812.55</v>
      </c>
      <c r="M47" s="31">
        <v>8.0481999999999996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476.65</v>
      </c>
      <c r="D48" s="36">
        <v>475.16666666666669</v>
      </c>
      <c r="E48" s="36">
        <v>470.58333333333337</v>
      </c>
      <c r="F48" s="36">
        <v>464.51666666666671</v>
      </c>
      <c r="G48" s="36">
        <v>459.93333333333339</v>
      </c>
      <c r="H48" s="36">
        <v>481.23333333333335</v>
      </c>
      <c r="I48" s="36">
        <v>485.81666666666672</v>
      </c>
      <c r="J48" s="36">
        <v>491.88333333333333</v>
      </c>
      <c r="K48" s="31">
        <v>479.75</v>
      </c>
      <c r="L48" s="31">
        <v>469.1</v>
      </c>
      <c r="M48" s="31">
        <v>21.2239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311.55</v>
      </c>
      <c r="D49" s="36">
        <v>311.88333333333333</v>
      </c>
      <c r="E49" s="36">
        <v>306.01666666666665</v>
      </c>
      <c r="F49" s="36">
        <v>300.48333333333335</v>
      </c>
      <c r="G49" s="36">
        <v>294.61666666666667</v>
      </c>
      <c r="H49" s="36">
        <v>317.41666666666663</v>
      </c>
      <c r="I49" s="36">
        <v>323.2833333333333</v>
      </c>
      <c r="J49" s="36">
        <v>328.81666666666661</v>
      </c>
      <c r="K49" s="31">
        <v>317.75</v>
      </c>
      <c r="L49" s="31">
        <v>306.35000000000002</v>
      </c>
      <c r="M49" s="31">
        <v>15.36585</v>
      </c>
      <c r="N49" s="1"/>
      <c r="O49" s="1"/>
    </row>
    <row r="50" spans="1:15" ht="12.75" customHeight="1">
      <c r="A50" s="33">
        <v>40</v>
      </c>
      <c r="B50" s="53" t="s">
        <v>791</v>
      </c>
      <c r="C50" s="31">
        <v>617.4</v>
      </c>
      <c r="D50" s="36">
        <v>624.13333333333333</v>
      </c>
      <c r="E50" s="36">
        <v>603.26666666666665</v>
      </c>
      <c r="F50" s="36">
        <v>589.13333333333333</v>
      </c>
      <c r="G50" s="36">
        <v>568.26666666666665</v>
      </c>
      <c r="H50" s="36">
        <v>638.26666666666665</v>
      </c>
      <c r="I50" s="36">
        <v>659.13333333333321</v>
      </c>
      <c r="J50" s="36">
        <v>673.26666666666665</v>
      </c>
      <c r="K50" s="31">
        <v>645</v>
      </c>
      <c r="L50" s="31">
        <v>610</v>
      </c>
      <c r="M50" s="31">
        <v>3.8356300000000001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594.35</v>
      </c>
      <c r="D51" s="36">
        <v>591.48333333333323</v>
      </c>
      <c r="E51" s="36">
        <v>584.96666666666647</v>
      </c>
      <c r="F51" s="36">
        <v>575.58333333333326</v>
      </c>
      <c r="G51" s="36">
        <v>569.06666666666649</v>
      </c>
      <c r="H51" s="36">
        <v>600.86666666666645</v>
      </c>
      <c r="I51" s="36">
        <v>607.3833333333331</v>
      </c>
      <c r="J51" s="36">
        <v>616.76666666666642</v>
      </c>
      <c r="K51" s="31">
        <v>598</v>
      </c>
      <c r="L51" s="31">
        <v>582.1</v>
      </c>
      <c r="M51" s="31">
        <v>0.90832000000000002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236.5</v>
      </c>
      <c r="D52" s="36">
        <v>235.15</v>
      </c>
      <c r="E52" s="36">
        <v>232.35000000000002</v>
      </c>
      <c r="F52" s="36">
        <v>228.20000000000002</v>
      </c>
      <c r="G52" s="36">
        <v>225.40000000000003</v>
      </c>
      <c r="H52" s="36">
        <v>239.3</v>
      </c>
      <c r="I52" s="36">
        <v>242.10000000000002</v>
      </c>
      <c r="J52" s="36">
        <v>246.25</v>
      </c>
      <c r="K52" s="31">
        <v>237.95</v>
      </c>
      <c r="L52" s="31">
        <v>231</v>
      </c>
      <c r="M52" s="31">
        <v>272.49178000000001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2866.45</v>
      </c>
      <c r="D53" s="36">
        <v>2892.1666666666665</v>
      </c>
      <c r="E53" s="36">
        <v>2834.333333333333</v>
      </c>
      <c r="F53" s="36">
        <v>2802.2166666666667</v>
      </c>
      <c r="G53" s="36">
        <v>2744.3833333333332</v>
      </c>
      <c r="H53" s="36">
        <v>2924.2833333333328</v>
      </c>
      <c r="I53" s="36">
        <v>2982.1166666666659</v>
      </c>
      <c r="J53" s="36">
        <v>3014.2333333333327</v>
      </c>
      <c r="K53" s="31">
        <v>2950</v>
      </c>
      <c r="L53" s="31">
        <v>2860.05</v>
      </c>
      <c r="M53" s="31">
        <v>9.5270100000000006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355.1</v>
      </c>
      <c r="D54" s="36">
        <v>361.0333333333333</v>
      </c>
      <c r="E54" s="36">
        <v>347.11666666666662</v>
      </c>
      <c r="F54" s="36">
        <v>339.13333333333333</v>
      </c>
      <c r="G54" s="36">
        <v>325.21666666666664</v>
      </c>
      <c r="H54" s="36">
        <v>369.01666666666659</v>
      </c>
      <c r="I54" s="36">
        <v>382.93333333333334</v>
      </c>
      <c r="J54" s="36">
        <v>390.91666666666657</v>
      </c>
      <c r="K54" s="31">
        <v>374.95</v>
      </c>
      <c r="L54" s="31">
        <v>353.05</v>
      </c>
      <c r="M54" s="31">
        <v>13.63977</v>
      </c>
      <c r="N54" s="1"/>
      <c r="O54" s="1"/>
    </row>
    <row r="55" spans="1:15" ht="12.75" customHeight="1">
      <c r="A55" s="33">
        <v>45</v>
      </c>
      <c r="B55" s="53" t="s">
        <v>872</v>
      </c>
      <c r="C55" s="31">
        <v>6067.15</v>
      </c>
      <c r="D55" s="36">
        <v>6167.2333333333336</v>
      </c>
      <c r="E55" s="36">
        <v>5955.4666666666672</v>
      </c>
      <c r="F55" s="36">
        <v>5843.7833333333338</v>
      </c>
      <c r="G55" s="36">
        <v>5632.0166666666673</v>
      </c>
      <c r="H55" s="36">
        <v>6278.916666666667</v>
      </c>
      <c r="I55" s="36">
        <v>6490.6833333333334</v>
      </c>
      <c r="J55" s="36">
        <v>6602.3666666666668</v>
      </c>
      <c r="K55" s="31">
        <v>6379</v>
      </c>
      <c r="L55" s="31">
        <v>6055.55</v>
      </c>
      <c r="M55" s="31">
        <v>8.4610000000000005E-2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2146</v>
      </c>
      <c r="D56" s="36">
        <v>2147.9333333333334</v>
      </c>
      <c r="E56" s="36">
        <v>2116.8166666666666</v>
      </c>
      <c r="F56" s="36">
        <v>2087.6333333333332</v>
      </c>
      <c r="G56" s="36">
        <v>2056.5166666666664</v>
      </c>
      <c r="H56" s="36">
        <v>2177.1166666666668</v>
      </c>
      <c r="I56" s="36">
        <v>2208.2333333333336</v>
      </c>
      <c r="J56" s="36">
        <v>2237.416666666667</v>
      </c>
      <c r="K56" s="31">
        <v>2179.0500000000002</v>
      </c>
      <c r="L56" s="31">
        <v>2118.75</v>
      </c>
      <c r="M56" s="31">
        <v>7.5684100000000001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5749.8</v>
      </c>
      <c r="D57" s="36">
        <v>5743.5999999999995</v>
      </c>
      <c r="E57" s="36">
        <v>5651.1999999999989</v>
      </c>
      <c r="F57" s="36">
        <v>5552.5999999999995</v>
      </c>
      <c r="G57" s="36">
        <v>5460.1999999999989</v>
      </c>
      <c r="H57" s="36">
        <v>5842.1999999999989</v>
      </c>
      <c r="I57" s="36">
        <v>5934.5999999999985</v>
      </c>
      <c r="J57" s="36">
        <v>6033.1999999999989</v>
      </c>
      <c r="K57" s="31">
        <v>5836</v>
      </c>
      <c r="L57" s="31">
        <v>5645</v>
      </c>
      <c r="M57" s="31">
        <v>0.38794000000000001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1227.4000000000001</v>
      </c>
      <c r="D58" s="36">
        <v>1220.9833333333333</v>
      </c>
      <c r="E58" s="36">
        <v>1211.9666666666667</v>
      </c>
      <c r="F58" s="36">
        <v>1196.5333333333333</v>
      </c>
      <c r="G58" s="36">
        <v>1187.5166666666667</v>
      </c>
      <c r="H58" s="36">
        <v>1236.4166666666667</v>
      </c>
      <c r="I58" s="36">
        <v>1245.4333333333336</v>
      </c>
      <c r="J58" s="36">
        <v>1260.8666666666668</v>
      </c>
      <c r="K58" s="31">
        <v>1230</v>
      </c>
      <c r="L58" s="31">
        <v>1205.55</v>
      </c>
      <c r="M58" s="31">
        <v>17.82095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514.20000000000005</v>
      </c>
      <c r="D59" s="36">
        <v>521.98333333333335</v>
      </c>
      <c r="E59" s="36">
        <v>502.2166666666667</v>
      </c>
      <c r="F59" s="36">
        <v>490.23333333333335</v>
      </c>
      <c r="G59" s="36">
        <v>470.4666666666667</v>
      </c>
      <c r="H59" s="36">
        <v>533.9666666666667</v>
      </c>
      <c r="I59" s="36">
        <v>553.73333333333335</v>
      </c>
      <c r="J59" s="36">
        <v>565.7166666666667</v>
      </c>
      <c r="K59" s="31">
        <v>541.75</v>
      </c>
      <c r="L59" s="31">
        <v>510</v>
      </c>
      <c r="M59" s="31">
        <v>4.0407299999999999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4349.3500000000004</v>
      </c>
      <c r="D60" s="36">
        <v>4350.1166666666668</v>
      </c>
      <c r="E60" s="36">
        <v>4300.2333333333336</v>
      </c>
      <c r="F60" s="36">
        <v>4251.1166666666668</v>
      </c>
      <c r="G60" s="36">
        <v>4201.2333333333336</v>
      </c>
      <c r="H60" s="36">
        <v>4399.2333333333336</v>
      </c>
      <c r="I60" s="36">
        <v>4449.1166666666668</v>
      </c>
      <c r="J60" s="36">
        <v>4498.2333333333336</v>
      </c>
      <c r="K60" s="31">
        <v>4400</v>
      </c>
      <c r="L60" s="31">
        <v>4301</v>
      </c>
      <c r="M60" s="31">
        <v>2.7979699999999998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1223.9000000000001</v>
      </c>
      <c r="D61" s="36">
        <v>1219.8333333333335</v>
      </c>
      <c r="E61" s="36">
        <v>1197.4666666666669</v>
      </c>
      <c r="F61" s="36">
        <v>1171.0333333333335</v>
      </c>
      <c r="G61" s="36">
        <v>1148.666666666667</v>
      </c>
      <c r="H61" s="36">
        <v>1246.2666666666669</v>
      </c>
      <c r="I61" s="36">
        <v>1268.6333333333337</v>
      </c>
      <c r="J61" s="36">
        <v>1295.0666666666668</v>
      </c>
      <c r="K61" s="31">
        <v>1242.2</v>
      </c>
      <c r="L61" s="31">
        <v>1193.4000000000001</v>
      </c>
      <c r="M61" s="31">
        <v>221.97338999999999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4673.55</v>
      </c>
      <c r="D62" s="36">
        <v>4641.55</v>
      </c>
      <c r="E62" s="36">
        <v>4483.1000000000004</v>
      </c>
      <c r="F62" s="36">
        <v>4292.6500000000005</v>
      </c>
      <c r="G62" s="36">
        <v>4134.2000000000007</v>
      </c>
      <c r="H62" s="36">
        <v>4832</v>
      </c>
      <c r="I62" s="36">
        <v>4990.4499999999989</v>
      </c>
      <c r="J62" s="36">
        <v>5180.8999999999996</v>
      </c>
      <c r="K62" s="31">
        <v>4800</v>
      </c>
      <c r="L62" s="31">
        <v>4451.1000000000004</v>
      </c>
      <c r="M62" s="31">
        <v>11.67647</v>
      </c>
      <c r="N62" s="1"/>
      <c r="O62" s="1"/>
    </row>
    <row r="63" spans="1:15" ht="12.75" customHeight="1">
      <c r="A63" s="33">
        <v>53</v>
      </c>
      <c r="B63" s="53" t="s">
        <v>794</v>
      </c>
      <c r="C63" s="31">
        <v>317.95</v>
      </c>
      <c r="D63" s="36">
        <v>323.06666666666666</v>
      </c>
      <c r="E63" s="36">
        <v>311.13333333333333</v>
      </c>
      <c r="F63" s="36">
        <v>304.31666666666666</v>
      </c>
      <c r="G63" s="36">
        <v>292.38333333333333</v>
      </c>
      <c r="H63" s="36">
        <v>329.88333333333333</v>
      </c>
      <c r="I63" s="36">
        <v>341.81666666666661</v>
      </c>
      <c r="J63" s="36">
        <v>348.63333333333333</v>
      </c>
      <c r="K63" s="31">
        <v>335</v>
      </c>
      <c r="L63" s="31">
        <v>316.25</v>
      </c>
      <c r="M63" s="31">
        <v>16.99597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2707.9</v>
      </c>
      <c r="D64" s="36">
        <v>2742.6333333333332</v>
      </c>
      <c r="E64" s="36">
        <v>2665.2666666666664</v>
      </c>
      <c r="F64" s="36">
        <v>2622.6333333333332</v>
      </c>
      <c r="G64" s="36">
        <v>2545.2666666666664</v>
      </c>
      <c r="H64" s="36">
        <v>2785.2666666666664</v>
      </c>
      <c r="I64" s="36">
        <v>2862.6333333333332</v>
      </c>
      <c r="J64" s="36">
        <v>2905.2666666666664</v>
      </c>
      <c r="K64" s="31">
        <v>2820</v>
      </c>
      <c r="L64" s="31">
        <v>2700</v>
      </c>
      <c r="M64" s="31">
        <v>11.54936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9335.4500000000007</v>
      </c>
      <c r="D65" s="36">
        <v>9300.6666666666661</v>
      </c>
      <c r="E65" s="36">
        <v>9157.3333333333321</v>
      </c>
      <c r="F65" s="36">
        <v>8979.2166666666653</v>
      </c>
      <c r="G65" s="36">
        <v>8835.8833333333314</v>
      </c>
      <c r="H65" s="36">
        <v>9478.7833333333328</v>
      </c>
      <c r="I65" s="36">
        <v>9622.116666666665</v>
      </c>
      <c r="J65" s="36">
        <v>9800.2333333333336</v>
      </c>
      <c r="K65" s="31">
        <v>9444</v>
      </c>
      <c r="L65" s="31">
        <v>9122.5499999999993</v>
      </c>
      <c r="M65" s="31">
        <v>4.38422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6915.55</v>
      </c>
      <c r="D66" s="36">
        <v>6912.4000000000005</v>
      </c>
      <c r="E66" s="36">
        <v>6836.1000000000013</v>
      </c>
      <c r="F66" s="36">
        <v>6756.6500000000005</v>
      </c>
      <c r="G66" s="36">
        <v>6680.3500000000013</v>
      </c>
      <c r="H66" s="36">
        <v>6991.8500000000013</v>
      </c>
      <c r="I66" s="36">
        <v>7068.1500000000005</v>
      </c>
      <c r="J66" s="36">
        <v>7147.6000000000013</v>
      </c>
      <c r="K66" s="31">
        <v>6988.7</v>
      </c>
      <c r="L66" s="31">
        <v>6832.95</v>
      </c>
      <c r="M66" s="31">
        <v>11.48212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1575.8</v>
      </c>
      <c r="D67" s="36">
        <v>1571.75</v>
      </c>
      <c r="E67" s="36">
        <v>1560.5</v>
      </c>
      <c r="F67" s="36">
        <v>1545.2</v>
      </c>
      <c r="G67" s="36">
        <v>1533.95</v>
      </c>
      <c r="H67" s="36">
        <v>1587.05</v>
      </c>
      <c r="I67" s="36">
        <v>1598.3</v>
      </c>
      <c r="J67" s="36">
        <v>1613.6</v>
      </c>
      <c r="K67" s="31">
        <v>1583</v>
      </c>
      <c r="L67" s="31">
        <v>1556.45</v>
      </c>
      <c r="M67" s="31">
        <v>18.262899999999998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8014.3</v>
      </c>
      <c r="D68" s="36">
        <v>8044.45</v>
      </c>
      <c r="E68" s="36">
        <v>7959.9</v>
      </c>
      <c r="F68" s="36">
        <v>7905.5</v>
      </c>
      <c r="G68" s="36">
        <v>7820.95</v>
      </c>
      <c r="H68" s="36">
        <v>8098.8499999999995</v>
      </c>
      <c r="I68" s="36">
        <v>8183.4000000000005</v>
      </c>
      <c r="J68" s="36">
        <v>8237.7999999999993</v>
      </c>
      <c r="K68" s="31">
        <v>8129</v>
      </c>
      <c r="L68" s="31">
        <v>7990.05</v>
      </c>
      <c r="M68" s="31">
        <v>0.28467999999999999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2099.9499999999998</v>
      </c>
      <c r="D69" s="36">
        <v>2119.8333333333335</v>
      </c>
      <c r="E69" s="36">
        <v>2070.7166666666672</v>
      </c>
      <c r="F69" s="36">
        <v>2041.4833333333336</v>
      </c>
      <c r="G69" s="36">
        <v>1992.3666666666672</v>
      </c>
      <c r="H69" s="36">
        <v>2149.0666666666671</v>
      </c>
      <c r="I69" s="36">
        <v>2198.1833333333329</v>
      </c>
      <c r="J69" s="36">
        <v>2227.416666666667</v>
      </c>
      <c r="K69" s="31">
        <v>2168.9499999999998</v>
      </c>
      <c r="L69" s="31">
        <v>2090.6</v>
      </c>
      <c r="M69" s="31">
        <v>0.44298999999999999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3049.9</v>
      </c>
      <c r="D70" s="36">
        <v>3076.2833333333333</v>
      </c>
      <c r="E70" s="36">
        <v>3013.6166666666668</v>
      </c>
      <c r="F70" s="36">
        <v>2977.3333333333335</v>
      </c>
      <c r="G70" s="36">
        <v>2914.666666666667</v>
      </c>
      <c r="H70" s="36">
        <v>3112.5666666666666</v>
      </c>
      <c r="I70" s="36">
        <v>3175.2333333333336</v>
      </c>
      <c r="J70" s="36">
        <v>3211.5166666666664</v>
      </c>
      <c r="K70" s="31">
        <v>3138.95</v>
      </c>
      <c r="L70" s="31">
        <v>3040</v>
      </c>
      <c r="M70" s="31">
        <v>4.6203399999999997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391.1</v>
      </c>
      <c r="D71" s="36">
        <v>389.43333333333334</v>
      </c>
      <c r="E71" s="36">
        <v>383.91666666666669</v>
      </c>
      <c r="F71" s="36">
        <v>376.73333333333335</v>
      </c>
      <c r="G71" s="36">
        <v>371.2166666666667</v>
      </c>
      <c r="H71" s="36">
        <v>396.61666666666667</v>
      </c>
      <c r="I71" s="36">
        <v>402.13333333333333</v>
      </c>
      <c r="J71" s="36">
        <v>409.31666666666666</v>
      </c>
      <c r="K71" s="31">
        <v>394.95</v>
      </c>
      <c r="L71" s="31">
        <v>382.25</v>
      </c>
      <c r="M71" s="31">
        <v>21.370059999999999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195.05</v>
      </c>
      <c r="D72" s="36">
        <v>193.93333333333331</v>
      </c>
      <c r="E72" s="36">
        <v>191.86666666666662</v>
      </c>
      <c r="F72" s="36">
        <v>188.68333333333331</v>
      </c>
      <c r="G72" s="36">
        <v>186.61666666666662</v>
      </c>
      <c r="H72" s="36">
        <v>197.11666666666662</v>
      </c>
      <c r="I72" s="36">
        <v>199.18333333333328</v>
      </c>
      <c r="J72" s="36">
        <v>202.36666666666662</v>
      </c>
      <c r="K72" s="31">
        <v>196</v>
      </c>
      <c r="L72" s="31">
        <v>190.75</v>
      </c>
      <c r="M72" s="31">
        <v>181.81202999999999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296.95</v>
      </c>
      <c r="D73" s="36">
        <v>291.21666666666664</v>
      </c>
      <c r="E73" s="36">
        <v>282.73333333333329</v>
      </c>
      <c r="F73" s="36">
        <v>268.51666666666665</v>
      </c>
      <c r="G73" s="36">
        <v>260.0333333333333</v>
      </c>
      <c r="H73" s="36">
        <v>305.43333333333328</v>
      </c>
      <c r="I73" s="36">
        <v>313.91666666666663</v>
      </c>
      <c r="J73" s="36">
        <v>328.13333333333327</v>
      </c>
      <c r="K73" s="31">
        <v>299.7</v>
      </c>
      <c r="L73" s="31">
        <v>277</v>
      </c>
      <c r="M73" s="31">
        <v>748.18391999999994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135.55000000000001</v>
      </c>
      <c r="D74" s="36">
        <v>135.38333333333333</v>
      </c>
      <c r="E74" s="36">
        <v>133.31666666666666</v>
      </c>
      <c r="F74" s="36">
        <v>131.08333333333334</v>
      </c>
      <c r="G74" s="36">
        <v>129.01666666666668</v>
      </c>
      <c r="H74" s="36">
        <v>137.61666666666665</v>
      </c>
      <c r="I74" s="36">
        <v>139.68333333333331</v>
      </c>
      <c r="J74" s="36">
        <v>141.91666666666663</v>
      </c>
      <c r="K74" s="31">
        <v>137.44999999999999</v>
      </c>
      <c r="L74" s="31">
        <v>133.15</v>
      </c>
      <c r="M74" s="31">
        <v>340.37315000000001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72.5</v>
      </c>
      <c r="D75" s="36">
        <v>72.11666666666666</v>
      </c>
      <c r="E75" s="36">
        <v>70.73333333333332</v>
      </c>
      <c r="F75" s="36">
        <v>68.966666666666654</v>
      </c>
      <c r="G75" s="36">
        <v>67.583333333333314</v>
      </c>
      <c r="H75" s="36">
        <v>73.883333333333326</v>
      </c>
      <c r="I75" s="36">
        <v>75.26666666666668</v>
      </c>
      <c r="J75" s="36">
        <v>77.033333333333331</v>
      </c>
      <c r="K75" s="31">
        <v>73.5</v>
      </c>
      <c r="L75" s="31">
        <v>70.349999999999994</v>
      </c>
      <c r="M75" s="31">
        <v>759.21042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1368.45</v>
      </c>
      <c r="D76" s="36">
        <v>1375.8000000000002</v>
      </c>
      <c r="E76" s="36">
        <v>1352.9500000000003</v>
      </c>
      <c r="F76" s="36">
        <v>1337.45</v>
      </c>
      <c r="G76" s="36">
        <v>1314.6000000000001</v>
      </c>
      <c r="H76" s="36">
        <v>1391.3000000000004</v>
      </c>
      <c r="I76" s="36">
        <v>1414.1500000000003</v>
      </c>
      <c r="J76" s="36">
        <v>1429.6500000000005</v>
      </c>
      <c r="K76" s="31">
        <v>1398.65</v>
      </c>
      <c r="L76" s="31">
        <v>1360.3</v>
      </c>
      <c r="M76" s="31">
        <v>5.2795100000000001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5165.3500000000004</v>
      </c>
      <c r="D77" s="36">
        <v>5155.5166666666664</v>
      </c>
      <c r="E77" s="36">
        <v>5086.0333333333328</v>
      </c>
      <c r="F77" s="36">
        <v>5006.7166666666662</v>
      </c>
      <c r="G77" s="36">
        <v>4937.2333333333327</v>
      </c>
      <c r="H77" s="36">
        <v>5234.833333333333</v>
      </c>
      <c r="I77" s="36">
        <v>5304.3166666666666</v>
      </c>
      <c r="J77" s="36">
        <v>5383.6333333333332</v>
      </c>
      <c r="K77" s="31">
        <v>5225</v>
      </c>
      <c r="L77" s="31">
        <v>5076.2</v>
      </c>
      <c r="M77" s="31">
        <v>0.16592000000000001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471.8</v>
      </c>
      <c r="D78" s="36">
        <v>469.4666666666667</v>
      </c>
      <c r="E78" s="36">
        <v>464.98333333333341</v>
      </c>
      <c r="F78" s="36">
        <v>458.16666666666669</v>
      </c>
      <c r="G78" s="36">
        <v>453.68333333333339</v>
      </c>
      <c r="H78" s="36">
        <v>476.28333333333342</v>
      </c>
      <c r="I78" s="36">
        <v>480.76666666666677</v>
      </c>
      <c r="J78" s="36">
        <v>487.58333333333343</v>
      </c>
      <c r="K78" s="31">
        <v>473.95</v>
      </c>
      <c r="L78" s="31">
        <v>462.65</v>
      </c>
      <c r="M78" s="31">
        <v>23.525839999999999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1596.5</v>
      </c>
      <c r="D79" s="36">
        <v>1613.1833333333332</v>
      </c>
      <c r="E79" s="36">
        <v>1563.4166666666663</v>
      </c>
      <c r="F79" s="36">
        <v>1530.333333333333</v>
      </c>
      <c r="G79" s="36">
        <v>1480.5666666666662</v>
      </c>
      <c r="H79" s="36">
        <v>1646.2666666666664</v>
      </c>
      <c r="I79" s="36">
        <v>1696.0333333333333</v>
      </c>
      <c r="J79" s="36">
        <v>1729.1166666666666</v>
      </c>
      <c r="K79" s="31">
        <v>1662.95</v>
      </c>
      <c r="L79" s="31">
        <v>1580.1</v>
      </c>
      <c r="M79" s="31">
        <v>37.977200000000003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318.64999999999998</v>
      </c>
      <c r="D80" s="36">
        <v>316.98333333333335</v>
      </c>
      <c r="E80" s="36">
        <v>310.9666666666667</v>
      </c>
      <c r="F80" s="36">
        <v>303.28333333333336</v>
      </c>
      <c r="G80" s="36">
        <v>297.26666666666671</v>
      </c>
      <c r="H80" s="36">
        <v>324.66666666666669</v>
      </c>
      <c r="I80" s="36">
        <v>330.68333333333334</v>
      </c>
      <c r="J80" s="36">
        <v>338.36666666666667</v>
      </c>
      <c r="K80" s="31">
        <v>323</v>
      </c>
      <c r="L80" s="31">
        <v>309.3</v>
      </c>
      <c r="M80" s="31">
        <v>672.56146000000001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1608.25</v>
      </c>
      <c r="D81" s="36">
        <v>1615.7</v>
      </c>
      <c r="E81" s="36">
        <v>1581.45</v>
      </c>
      <c r="F81" s="36">
        <v>1554.65</v>
      </c>
      <c r="G81" s="36">
        <v>1520.4</v>
      </c>
      <c r="H81" s="36">
        <v>1642.5</v>
      </c>
      <c r="I81" s="36">
        <v>1676.75</v>
      </c>
      <c r="J81" s="36">
        <v>1703.55</v>
      </c>
      <c r="K81" s="31">
        <v>1649.95</v>
      </c>
      <c r="L81" s="31">
        <v>1588.9</v>
      </c>
      <c r="M81" s="31">
        <v>18.73076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311.45</v>
      </c>
      <c r="D82" s="36">
        <v>313.53333333333336</v>
      </c>
      <c r="E82" s="36">
        <v>306.06666666666672</v>
      </c>
      <c r="F82" s="36">
        <v>300.68333333333334</v>
      </c>
      <c r="G82" s="36">
        <v>293.2166666666667</v>
      </c>
      <c r="H82" s="36">
        <v>318.91666666666674</v>
      </c>
      <c r="I82" s="36">
        <v>326.38333333333333</v>
      </c>
      <c r="J82" s="36">
        <v>331.76666666666677</v>
      </c>
      <c r="K82" s="31">
        <v>321</v>
      </c>
      <c r="L82" s="31">
        <v>308.14999999999998</v>
      </c>
      <c r="M82" s="31">
        <v>337.44562999999999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666.15</v>
      </c>
      <c r="D83" s="36">
        <v>668.28333333333342</v>
      </c>
      <c r="E83" s="36">
        <v>649.56666666666683</v>
      </c>
      <c r="F83" s="36">
        <v>632.98333333333346</v>
      </c>
      <c r="G83" s="36">
        <v>614.26666666666688</v>
      </c>
      <c r="H83" s="36">
        <v>684.86666666666679</v>
      </c>
      <c r="I83" s="36">
        <v>703.58333333333326</v>
      </c>
      <c r="J83" s="36">
        <v>720.16666666666674</v>
      </c>
      <c r="K83" s="31">
        <v>687</v>
      </c>
      <c r="L83" s="31">
        <v>651.70000000000005</v>
      </c>
      <c r="M83" s="31">
        <v>169.14116999999999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1391.1</v>
      </c>
      <c r="D84" s="36">
        <v>1398.8500000000001</v>
      </c>
      <c r="E84" s="36">
        <v>1377.2500000000002</v>
      </c>
      <c r="F84" s="36">
        <v>1363.4</v>
      </c>
      <c r="G84" s="36">
        <v>1341.8000000000002</v>
      </c>
      <c r="H84" s="36">
        <v>1412.7000000000003</v>
      </c>
      <c r="I84" s="36">
        <v>1434.3000000000002</v>
      </c>
      <c r="J84" s="36">
        <v>1448.1500000000003</v>
      </c>
      <c r="K84" s="31">
        <v>1420.45</v>
      </c>
      <c r="L84" s="31">
        <v>1385</v>
      </c>
      <c r="M84" s="31">
        <v>60.171219999999998</v>
      </c>
      <c r="N84" s="1"/>
      <c r="O84" s="1"/>
    </row>
    <row r="85" spans="1:15" ht="12.75" customHeight="1">
      <c r="A85" s="33">
        <v>75</v>
      </c>
      <c r="B85" s="53" t="s">
        <v>793</v>
      </c>
      <c r="C85" s="31">
        <v>574.95000000000005</v>
      </c>
      <c r="D85" s="36">
        <v>589.7166666666667</v>
      </c>
      <c r="E85" s="36">
        <v>559.43333333333339</v>
      </c>
      <c r="F85" s="36">
        <v>543.91666666666674</v>
      </c>
      <c r="G85" s="36">
        <v>513.63333333333344</v>
      </c>
      <c r="H85" s="36">
        <v>605.23333333333335</v>
      </c>
      <c r="I85" s="36">
        <v>635.51666666666665</v>
      </c>
      <c r="J85" s="36">
        <v>651.0333333333333</v>
      </c>
      <c r="K85" s="31">
        <v>620</v>
      </c>
      <c r="L85" s="31">
        <v>574.20000000000005</v>
      </c>
      <c r="M85" s="31">
        <v>8.9161300000000008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309.64999999999998</v>
      </c>
      <c r="D86" s="36">
        <v>311.31666666666666</v>
      </c>
      <c r="E86" s="36">
        <v>305.63333333333333</v>
      </c>
      <c r="F86" s="36">
        <v>301.61666666666667</v>
      </c>
      <c r="G86" s="36">
        <v>295.93333333333334</v>
      </c>
      <c r="H86" s="36">
        <v>315.33333333333331</v>
      </c>
      <c r="I86" s="36">
        <v>321.01666666666659</v>
      </c>
      <c r="J86" s="36">
        <v>325.0333333333333</v>
      </c>
      <c r="K86" s="31">
        <v>317</v>
      </c>
      <c r="L86" s="31">
        <v>307.3</v>
      </c>
      <c r="M86" s="31">
        <v>53.118690000000001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1476.3</v>
      </c>
      <c r="D87" s="36">
        <v>1475.7833333333335</v>
      </c>
      <c r="E87" s="36">
        <v>1456.5666666666671</v>
      </c>
      <c r="F87" s="36">
        <v>1436.8333333333335</v>
      </c>
      <c r="G87" s="36">
        <v>1417.616666666667</v>
      </c>
      <c r="H87" s="36">
        <v>1495.5166666666671</v>
      </c>
      <c r="I87" s="36">
        <v>1514.7333333333338</v>
      </c>
      <c r="J87" s="36">
        <v>1534.4666666666672</v>
      </c>
      <c r="K87" s="31">
        <v>1495</v>
      </c>
      <c r="L87" s="31">
        <v>1456.05</v>
      </c>
      <c r="M87" s="31">
        <v>2.4885999999999999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613.4</v>
      </c>
      <c r="D88" s="36">
        <v>612.56666666666672</v>
      </c>
      <c r="E88" s="36">
        <v>606.53333333333342</v>
      </c>
      <c r="F88" s="36">
        <v>599.66666666666674</v>
      </c>
      <c r="G88" s="36">
        <v>593.63333333333344</v>
      </c>
      <c r="H88" s="36">
        <v>619.43333333333339</v>
      </c>
      <c r="I88" s="36">
        <v>625.4666666666667</v>
      </c>
      <c r="J88" s="36">
        <v>632.33333333333337</v>
      </c>
      <c r="K88" s="31">
        <v>618.6</v>
      </c>
      <c r="L88" s="31">
        <v>605.70000000000005</v>
      </c>
      <c r="M88" s="31">
        <v>12.90779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7235.15</v>
      </c>
      <c r="D89" s="36">
        <v>7254.7166666666672</v>
      </c>
      <c r="E89" s="36">
        <v>7160.4333333333343</v>
      </c>
      <c r="F89" s="36">
        <v>7085.7166666666672</v>
      </c>
      <c r="G89" s="36">
        <v>6991.4333333333343</v>
      </c>
      <c r="H89" s="36">
        <v>7329.4333333333343</v>
      </c>
      <c r="I89" s="36">
        <v>7423.7166666666672</v>
      </c>
      <c r="J89" s="36">
        <v>7498.4333333333343</v>
      </c>
      <c r="K89" s="31">
        <v>7349</v>
      </c>
      <c r="L89" s="31">
        <v>7180</v>
      </c>
      <c r="M89" s="31">
        <v>7.2429999999999994E-2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1599.85</v>
      </c>
      <c r="D90" s="36">
        <v>1606.6166666666668</v>
      </c>
      <c r="E90" s="36">
        <v>1578.2333333333336</v>
      </c>
      <c r="F90" s="36">
        <v>1556.6166666666668</v>
      </c>
      <c r="G90" s="36">
        <v>1528.2333333333336</v>
      </c>
      <c r="H90" s="36">
        <v>1628.2333333333336</v>
      </c>
      <c r="I90" s="36">
        <v>1656.6166666666668</v>
      </c>
      <c r="J90" s="36">
        <v>1678.2333333333336</v>
      </c>
      <c r="K90" s="31">
        <v>1635</v>
      </c>
      <c r="L90" s="31">
        <v>1585</v>
      </c>
      <c r="M90" s="31">
        <v>1.9639599999999999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1486.2</v>
      </c>
      <c r="D91" s="36">
        <v>1485.8833333333332</v>
      </c>
      <c r="E91" s="36">
        <v>1465.4166666666665</v>
      </c>
      <c r="F91" s="36">
        <v>1444.6333333333332</v>
      </c>
      <c r="G91" s="36">
        <v>1424.1666666666665</v>
      </c>
      <c r="H91" s="36">
        <v>1506.6666666666665</v>
      </c>
      <c r="I91" s="36">
        <v>1527.1333333333332</v>
      </c>
      <c r="J91" s="36">
        <v>1547.9166666666665</v>
      </c>
      <c r="K91" s="31">
        <v>1506.35</v>
      </c>
      <c r="L91" s="31">
        <v>1465.1</v>
      </c>
      <c r="M91" s="31">
        <v>0.47466000000000003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482</v>
      </c>
      <c r="D92" s="36">
        <v>485.38333333333338</v>
      </c>
      <c r="E92" s="36">
        <v>476.71666666666675</v>
      </c>
      <c r="F92" s="36">
        <v>471.43333333333339</v>
      </c>
      <c r="G92" s="36">
        <v>462.76666666666677</v>
      </c>
      <c r="H92" s="36">
        <v>490.66666666666674</v>
      </c>
      <c r="I92" s="36">
        <v>499.33333333333337</v>
      </c>
      <c r="J92" s="36">
        <v>504.61666666666673</v>
      </c>
      <c r="K92" s="31">
        <v>494.05</v>
      </c>
      <c r="L92" s="31">
        <v>480.1</v>
      </c>
      <c r="M92" s="31">
        <v>4.8347100000000003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29989.35</v>
      </c>
      <c r="D93" s="36">
        <v>30183.149999999998</v>
      </c>
      <c r="E93" s="36">
        <v>29671.949999999997</v>
      </c>
      <c r="F93" s="36">
        <v>29354.55</v>
      </c>
      <c r="G93" s="36">
        <v>28843.35</v>
      </c>
      <c r="H93" s="36">
        <v>30500.549999999996</v>
      </c>
      <c r="I93" s="36">
        <v>31011.75</v>
      </c>
      <c r="J93" s="36">
        <v>31329.149999999994</v>
      </c>
      <c r="K93" s="31">
        <v>30694.35</v>
      </c>
      <c r="L93" s="31">
        <v>29865.75</v>
      </c>
      <c r="M93" s="31">
        <v>0.44990000000000002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1370.1</v>
      </c>
      <c r="D94" s="36">
        <v>1359</v>
      </c>
      <c r="E94" s="36">
        <v>1331.1</v>
      </c>
      <c r="F94" s="36">
        <v>1292.0999999999999</v>
      </c>
      <c r="G94" s="36">
        <v>1264.1999999999998</v>
      </c>
      <c r="H94" s="36">
        <v>1398</v>
      </c>
      <c r="I94" s="36">
        <v>1425.9</v>
      </c>
      <c r="J94" s="36">
        <v>1464.9</v>
      </c>
      <c r="K94" s="31">
        <v>1386.9</v>
      </c>
      <c r="L94" s="31">
        <v>1320</v>
      </c>
      <c r="M94" s="31">
        <v>5.4778599999999997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5167.8</v>
      </c>
      <c r="D95" s="36">
        <v>5209.2666666666664</v>
      </c>
      <c r="E95" s="36">
        <v>5118.5333333333328</v>
      </c>
      <c r="F95" s="36">
        <v>5069.2666666666664</v>
      </c>
      <c r="G95" s="36">
        <v>4978.5333333333328</v>
      </c>
      <c r="H95" s="36">
        <v>5258.5333333333328</v>
      </c>
      <c r="I95" s="36">
        <v>5349.2666666666664</v>
      </c>
      <c r="J95" s="36">
        <v>5398.5333333333328</v>
      </c>
      <c r="K95" s="31">
        <v>5300</v>
      </c>
      <c r="L95" s="31">
        <v>5160</v>
      </c>
      <c r="M95" s="31">
        <v>1.9932799999999999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1925.45</v>
      </c>
      <c r="D96" s="36">
        <v>1939.0166666666664</v>
      </c>
      <c r="E96" s="36">
        <v>1888.0333333333328</v>
      </c>
      <c r="F96" s="36">
        <v>1850.6166666666663</v>
      </c>
      <c r="G96" s="36">
        <v>1799.6333333333328</v>
      </c>
      <c r="H96" s="36">
        <v>1976.4333333333329</v>
      </c>
      <c r="I96" s="36">
        <v>2027.4166666666665</v>
      </c>
      <c r="J96" s="36">
        <v>2064.833333333333</v>
      </c>
      <c r="K96" s="31">
        <v>1990</v>
      </c>
      <c r="L96" s="31">
        <v>1901.6</v>
      </c>
      <c r="M96" s="31">
        <v>0.56101000000000001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578.5</v>
      </c>
      <c r="D97" s="36">
        <v>579.16666666666663</v>
      </c>
      <c r="E97" s="36">
        <v>569.38333333333321</v>
      </c>
      <c r="F97" s="36">
        <v>560.26666666666654</v>
      </c>
      <c r="G97" s="36">
        <v>550.48333333333312</v>
      </c>
      <c r="H97" s="36">
        <v>588.2833333333333</v>
      </c>
      <c r="I97" s="36">
        <v>598.06666666666683</v>
      </c>
      <c r="J97" s="36">
        <v>607.18333333333339</v>
      </c>
      <c r="K97" s="31">
        <v>588.95000000000005</v>
      </c>
      <c r="L97" s="31">
        <v>570.04999999999995</v>
      </c>
      <c r="M97" s="31">
        <v>2.0724800000000001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152.19999999999999</v>
      </c>
      <c r="D98" s="36">
        <v>152.29999999999998</v>
      </c>
      <c r="E98" s="36">
        <v>148.89999999999998</v>
      </c>
      <c r="F98" s="36">
        <v>145.6</v>
      </c>
      <c r="G98" s="36">
        <v>142.19999999999999</v>
      </c>
      <c r="H98" s="36">
        <v>155.59999999999997</v>
      </c>
      <c r="I98" s="36">
        <v>159</v>
      </c>
      <c r="J98" s="36">
        <v>162.29999999999995</v>
      </c>
      <c r="K98" s="31">
        <v>155.69999999999999</v>
      </c>
      <c r="L98" s="31">
        <v>149</v>
      </c>
      <c r="M98" s="31">
        <v>83.53049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686.25</v>
      </c>
      <c r="D99" s="36">
        <v>682.68333333333339</v>
      </c>
      <c r="E99" s="36">
        <v>665.36666666666679</v>
      </c>
      <c r="F99" s="36">
        <v>644.48333333333335</v>
      </c>
      <c r="G99" s="36">
        <v>627.16666666666674</v>
      </c>
      <c r="H99" s="36">
        <v>703.56666666666683</v>
      </c>
      <c r="I99" s="36">
        <v>720.88333333333344</v>
      </c>
      <c r="J99" s="36">
        <v>741.76666666666688</v>
      </c>
      <c r="K99" s="31">
        <v>700</v>
      </c>
      <c r="L99" s="31">
        <v>661.8</v>
      </c>
      <c r="M99" s="31">
        <v>52.838140000000003</v>
      </c>
      <c r="N99" s="1"/>
      <c r="O99" s="1"/>
    </row>
    <row r="100" spans="1:15" ht="12.75" customHeight="1">
      <c r="A100" s="33">
        <v>90</v>
      </c>
      <c r="B100" s="53" t="s">
        <v>789</v>
      </c>
      <c r="C100" s="31">
        <v>537.85</v>
      </c>
      <c r="D100" s="36">
        <v>537.9666666666667</v>
      </c>
      <c r="E100" s="36">
        <v>529.98333333333335</v>
      </c>
      <c r="F100" s="36">
        <v>522.11666666666667</v>
      </c>
      <c r="G100" s="36">
        <v>514.13333333333333</v>
      </c>
      <c r="H100" s="36">
        <v>545.83333333333337</v>
      </c>
      <c r="I100" s="36">
        <v>553.81666666666672</v>
      </c>
      <c r="J100" s="36">
        <v>561.68333333333339</v>
      </c>
      <c r="K100" s="31">
        <v>545.95000000000005</v>
      </c>
      <c r="L100" s="31">
        <v>530.1</v>
      </c>
      <c r="M100" s="31">
        <v>3.6896399999999998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4043.95</v>
      </c>
      <c r="D101" s="36">
        <v>4116.9833333333336</v>
      </c>
      <c r="E101" s="36">
        <v>3958.9666666666672</v>
      </c>
      <c r="F101" s="36">
        <v>3873.9833333333336</v>
      </c>
      <c r="G101" s="36">
        <v>3715.9666666666672</v>
      </c>
      <c r="H101" s="36">
        <v>4201.9666666666672</v>
      </c>
      <c r="I101" s="36">
        <v>4359.9833333333336</v>
      </c>
      <c r="J101" s="36">
        <v>4444.9666666666672</v>
      </c>
      <c r="K101" s="31">
        <v>4275</v>
      </c>
      <c r="L101" s="31">
        <v>4032</v>
      </c>
      <c r="M101" s="31">
        <v>0.51395000000000002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344.7</v>
      </c>
      <c r="D102" s="36">
        <v>340.7833333333333</v>
      </c>
      <c r="E102" s="36">
        <v>334.91666666666663</v>
      </c>
      <c r="F102" s="36">
        <v>325.13333333333333</v>
      </c>
      <c r="G102" s="36">
        <v>319.26666666666665</v>
      </c>
      <c r="H102" s="36">
        <v>350.56666666666661</v>
      </c>
      <c r="I102" s="36">
        <v>356.43333333333328</v>
      </c>
      <c r="J102" s="36">
        <v>366.21666666666658</v>
      </c>
      <c r="K102" s="31">
        <v>346.65</v>
      </c>
      <c r="L102" s="31">
        <v>331</v>
      </c>
      <c r="M102" s="31">
        <v>5.7352999999999996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275.25</v>
      </c>
      <c r="D103" s="36">
        <v>279.11666666666667</v>
      </c>
      <c r="E103" s="36">
        <v>269.23333333333335</v>
      </c>
      <c r="F103" s="36">
        <v>263.2166666666667</v>
      </c>
      <c r="G103" s="36">
        <v>253.33333333333337</v>
      </c>
      <c r="H103" s="36">
        <v>285.13333333333333</v>
      </c>
      <c r="I103" s="36">
        <v>295.01666666666665</v>
      </c>
      <c r="J103" s="36">
        <v>301.0333333333333</v>
      </c>
      <c r="K103" s="31">
        <v>289</v>
      </c>
      <c r="L103" s="31">
        <v>273.10000000000002</v>
      </c>
      <c r="M103" s="31">
        <v>28.872170000000001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752.15</v>
      </c>
      <c r="D104" s="36">
        <v>749.05000000000007</v>
      </c>
      <c r="E104" s="36">
        <v>739.10000000000014</v>
      </c>
      <c r="F104" s="36">
        <v>726.05000000000007</v>
      </c>
      <c r="G104" s="36">
        <v>716.10000000000014</v>
      </c>
      <c r="H104" s="36">
        <v>762.10000000000014</v>
      </c>
      <c r="I104" s="36">
        <v>772.05000000000018</v>
      </c>
      <c r="J104" s="36">
        <v>785.10000000000014</v>
      </c>
      <c r="K104" s="31">
        <v>759</v>
      </c>
      <c r="L104" s="31">
        <v>736</v>
      </c>
      <c r="M104" s="31">
        <v>7.5336499999999997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128.25</v>
      </c>
      <c r="D105" s="36">
        <v>126.53333333333332</v>
      </c>
      <c r="E105" s="36">
        <v>124.16666666666663</v>
      </c>
      <c r="F105" s="36">
        <v>120.08333333333331</v>
      </c>
      <c r="G105" s="36">
        <v>117.71666666666663</v>
      </c>
      <c r="H105" s="36">
        <v>130.61666666666662</v>
      </c>
      <c r="I105" s="36">
        <v>132.98333333333335</v>
      </c>
      <c r="J105" s="36">
        <v>137.06666666666663</v>
      </c>
      <c r="K105" s="31">
        <v>128.9</v>
      </c>
      <c r="L105" s="31">
        <v>122.45</v>
      </c>
      <c r="M105" s="31">
        <v>937.77898000000005</v>
      </c>
      <c r="N105" s="1"/>
      <c r="O105" s="1"/>
    </row>
    <row r="106" spans="1:15" ht="12.75" customHeight="1">
      <c r="A106" s="33">
        <v>96</v>
      </c>
      <c r="B106" s="53" t="s">
        <v>812</v>
      </c>
      <c r="C106" s="31">
        <v>1285.55</v>
      </c>
      <c r="D106" s="36">
        <v>1297.4166666666667</v>
      </c>
      <c r="E106" s="36">
        <v>1269.8333333333335</v>
      </c>
      <c r="F106" s="36">
        <v>1254.1166666666668</v>
      </c>
      <c r="G106" s="36">
        <v>1226.5333333333335</v>
      </c>
      <c r="H106" s="36">
        <v>1313.1333333333334</v>
      </c>
      <c r="I106" s="36">
        <v>1340.7166666666669</v>
      </c>
      <c r="J106" s="36">
        <v>1356.4333333333334</v>
      </c>
      <c r="K106" s="31">
        <v>1325</v>
      </c>
      <c r="L106" s="31">
        <v>1281.7</v>
      </c>
      <c r="M106" s="31">
        <v>0.69460999999999995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223.55</v>
      </c>
      <c r="D107" s="36">
        <v>221.63333333333335</v>
      </c>
      <c r="E107" s="36">
        <v>213.4666666666667</v>
      </c>
      <c r="F107" s="36">
        <v>203.38333333333335</v>
      </c>
      <c r="G107" s="36">
        <v>195.2166666666667</v>
      </c>
      <c r="H107" s="36">
        <v>231.7166666666667</v>
      </c>
      <c r="I107" s="36">
        <v>239.88333333333338</v>
      </c>
      <c r="J107" s="36">
        <v>249.9666666666667</v>
      </c>
      <c r="K107" s="31">
        <v>229.8</v>
      </c>
      <c r="L107" s="31">
        <v>211.55</v>
      </c>
      <c r="M107" s="31">
        <v>15.61233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1674.45</v>
      </c>
      <c r="D108" s="36">
        <v>1667.8166666666666</v>
      </c>
      <c r="E108" s="36">
        <v>1640.6333333333332</v>
      </c>
      <c r="F108" s="36">
        <v>1606.8166666666666</v>
      </c>
      <c r="G108" s="36">
        <v>1579.6333333333332</v>
      </c>
      <c r="H108" s="36">
        <v>1701.6333333333332</v>
      </c>
      <c r="I108" s="36">
        <v>1728.8166666666666</v>
      </c>
      <c r="J108" s="36">
        <v>1762.6333333333332</v>
      </c>
      <c r="K108" s="31">
        <v>1695</v>
      </c>
      <c r="L108" s="31">
        <v>1634</v>
      </c>
      <c r="M108" s="31">
        <v>2.4594100000000001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192.05</v>
      </c>
      <c r="D109" s="36">
        <v>194.65</v>
      </c>
      <c r="E109" s="36">
        <v>188.65</v>
      </c>
      <c r="F109" s="36">
        <v>185.25</v>
      </c>
      <c r="G109" s="36">
        <v>179.25</v>
      </c>
      <c r="H109" s="36">
        <v>198.05</v>
      </c>
      <c r="I109" s="36">
        <v>204.05</v>
      </c>
      <c r="J109" s="36">
        <v>207.45000000000002</v>
      </c>
      <c r="K109" s="31">
        <v>200.65</v>
      </c>
      <c r="L109" s="31">
        <v>191.25</v>
      </c>
      <c r="M109" s="31">
        <v>37.380870000000002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2393.8000000000002</v>
      </c>
      <c r="D110" s="36">
        <v>2396.3500000000004</v>
      </c>
      <c r="E110" s="36">
        <v>2370.8000000000006</v>
      </c>
      <c r="F110" s="36">
        <v>2347.8000000000002</v>
      </c>
      <c r="G110" s="36">
        <v>2322.2500000000005</v>
      </c>
      <c r="H110" s="36">
        <v>2419.3500000000008</v>
      </c>
      <c r="I110" s="36">
        <v>2444.9</v>
      </c>
      <c r="J110" s="36">
        <v>2467.900000000001</v>
      </c>
      <c r="K110" s="31">
        <v>2421.9</v>
      </c>
      <c r="L110" s="31">
        <v>2373.35</v>
      </c>
      <c r="M110" s="31">
        <v>0.8911</v>
      </c>
      <c r="N110" s="1"/>
      <c r="O110" s="1"/>
    </row>
    <row r="111" spans="1:15" ht="12.75" customHeight="1">
      <c r="A111" s="33">
        <v>101</v>
      </c>
      <c r="B111" s="53" t="s">
        <v>873</v>
      </c>
      <c r="C111" s="31">
        <v>860.25</v>
      </c>
      <c r="D111" s="36">
        <v>872.2833333333333</v>
      </c>
      <c r="E111" s="36">
        <v>845.56666666666661</v>
      </c>
      <c r="F111" s="36">
        <v>830.88333333333333</v>
      </c>
      <c r="G111" s="36">
        <v>804.16666666666663</v>
      </c>
      <c r="H111" s="36">
        <v>886.96666666666658</v>
      </c>
      <c r="I111" s="36">
        <v>913.68333333333328</v>
      </c>
      <c r="J111" s="36">
        <v>928.36666666666656</v>
      </c>
      <c r="K111" s="31">
        <v>899</v>
      </c>
      <c r="L111" s="31">
        <v>857.6</v>
      </c>
      <c r="M111" s="31">
        <v>3.7075900000000002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72.3</v>
      </c>
      <c r="D112" s="36">
        <v>70.366666666666674</v>
      </c>
      <c r="E112" s="36">
        <v>67.733333333333348</v>
      </c>
      <c r="F112" s="36">
        <v>63.166666666666671</v>
      </c>
      <c r="G112" s="36">
        <v>60.533333333333346</v>
      </c>
      <c r="H112" s="36">
        <v>74.933333333333351</v>
      </c>
      <c r="I112" s="36">
        <v>77.566666666666677</v>
      </c>
      <c r="J112" s="36">
        <v>82.133333333333354</v>
      </c>
      <c r="K112" s="31">
        <v>73</v>
      </c>
      <c r="L112" s="31">
        <v>65.8</v>
      </c>
      <c r="M112" s="31">
        <v>953.89337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2155.85</v>
      </c>
      <c r="D113" s="36">
        <v>2149.2000000000003</v>
      </c>
      <c r="E113" s="36">
        <v>2098.4000000000005</v>
      </c>
      <c r="F113" s="36">
        <v>2040.9500000000003</v>
      </c>
      <c r="G113" s="36">
        <v>1990.1500000000005</v>
      </c>
      <c r="H113" s="36">
        <v>2206.6500000000005</v>
      </c>
      <c r="I113" s="36">
        <v>2257.4500000000007</v>
      </c>
      <c r="J113" s="36">
        <v>2314.9000000000005</v>
      </c>
      <c r="K113" s="31">
        <v>2200</v>
      </c>
      <c r="L113" s="31">
        <v>2091.75</v>
      </c>
      <c r="M113" s="31">
        <v>15.349410000000001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664.3</v>
      </c>
      <c r="D114" s="36">
        <v>664.19999999999993</v>
      </c>
      <c r="E114" s="36">
        <v>657.44999999999982</v>
      </c>
      <c r="F114" s="36">
        <v>650.59999999999991</v>
      </c>
      <c r="G114" s="36">
        <v>643.8499999999998</v>
      </c>
      <c r="H114" s="36">
        <v>671.04999999999984</v>
      </c>
      <c r="I114" s="36">
        <v>677.80000000000007</v>
      </c>
      <c r="J114" s="36">
        <v>684.64999999999986</v>
      </c>
      <c r="K114" s="31">
        <v>670.95</v>
      </c>
      <c r="L114" s="31">
        <v>657.35</v>
      </c>
      <c r="M114" s="31">
        <v>2.5580400000000001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2114.35</v>
      </c>
      <c r="D115" s="36">
        <v>2098.5333333333333</v>
      </c>
      <c r="E115" s="36">
        <v>2063.8666666666668</v>
      </c>
      <c r="F115" s="36">
        <v>2013.3833333333337</v>
      </c>
      <c r="G115" s="36">
        <v>1978.7166666666672</v>
      </c>
      <c r="H115" s="36">
        <v>2149.0166666666664</v>
      </c>
      <c r="I115" s="36">
        <v>2183.6833333333334</v>
      </c>
      <c r="J115" s="36">
        <v>2234.1666666666661</v>
      </c>
      <c r="K115" s="31">
        <v>2133.1999999999998</v>
      </c>
      <c r="L115" s="31">
        <v>2048.0500000000002</v>
      </c>
      <c r="M115" s="31">
        <v>2.70424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7159.9</v>
      </c>
      <c r="D116" s="36">
        <v>7147.4666666666672</v>
      </c>
      <c r="E116" s="36">
        <v>7067.4333333333343</v>
      </c>
      <c r="F116" s="36">
        <v>6974.9666666666672</v>
      </c>
      <c r="G116" s="36">
        <v>6894.9333333333343</v>
      </c>
      <c r="H116" s="36">
        <v>7239.9333333333343</v>
      </c>
      <c r="I116" s="36">
        <v>7319.9666666666672</v>
      </c>
      <c r="J116" s="36">
        <v>7412.4333333333343</v>
      </c>
      <c r="K116" s="31">
        <v>7227.5</v>
      </c>
      <c r="L116" s="31">
        <v>7055</v>
      </c>
      <c r="M116" s="31">
        <v>0.72475999999999996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784.65</v>
      </c>
      <c r="D117" s="36">
        <v>785.20000000000016</v>
      </c>
      <c r="E117" s="36">
        <v>752.40000000000032</v>
      </c>
      <c r="F117" s="36">
        <v>720.1500000000002</v>
      </c>
      <c r="G117" s="36">
        <v>687.35000000000036</v>
      </c>
      <c r="H117" s="36">
        <v>817.45000000000027</v>
      </c>
      <c r="I117" s="36">
        <v>850.25000000000023</v>
      </c>
      <c r="J117" s="36">
        <v>882.50000000000023</v>
      </c>
      <c r="K117" s="31">
        <v>818</v>
      </c>
      <c r="L117" s="31">
        <v>752.95</v>
      </c>
      <c r="M117" s="31">
        <v>2.8091400000000002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407.1</v>
      </c>
      <c r="D118" s="36">
        <v>404.76666666666665</v>
      </c>
      <c r="E118" s="36">
        <v>398.5333333333333</v>
      </c>
      <c r="F118" s="36">
        <v>389.96666666666664</v>
      </c>
      <c r="G118" s="36">
        <v>383.73333333333329</v>
      </c>
      <c r="H118" s="36">
        <v>413.33333333333331</v>
      </c>
      <c r="I118" s="36">
        <v>419.56666666666666</v>
      </c>
      <c r="J118" s="36">
        <v>428.13333333333333</v>
      </c>
      <c r="K118" s="31">
        <v>411</v>
      </c>
      <c r="L118" s="31">
        <v>396.2</v>
      </c>
      <c r="M118" s="31">
        <v>15.87585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489.85</v>
      </c>
      <c r="D119" s="36">
        <v>485.61666666666662</v>
      </c>
      <c r="E119" s="36">
        <v>476.23333333333323</v>
      </c>
      <c r="F119" s="36">
        <v>462.61666666666662</v>
      </c>
      <c r="G119" s="36">
        <v>453.23333333333323</v>
      </c>
      <c r="H119" s="36">
        <v>499.23333333333323</v>
      </c>
      <c r="I119" s="36">
        <v>508.61666666666656</v>
      </c>
      <c r="J119" s="36">
        <v>522.23333333333323</v>
      </c>
      <c r="K119" s="31">
        <v>495</v>
      </c>
      <c r="L119" s="31">
        <v>472</v>
      </c>
      <c r="M119" s="31">
        <v>1.39405</v>
      </c>
      <c r="N119" s="1"/>
      <c r="O119" s="1"/>
    </row>
    <row r="120" spans="1:15" ht="12.75" customHeight="1">
      <c r="A120" s="33">
        <v>110</v>
      </c>
      <c r="B120" s="53" t="s">
        <v>874</v>
      </c>
      <c r="C120" s="31">
        <v>973.25</v>
      </c>
      <c r="D120" s="36">
        <v>961.9</v>
      </c>
      <c r="E120" s="36">
        <v>943.84999999999991</v>
      </c>
      <c r="F120" s="36">
        <v>914.44999999999993</v>
      </c>
      <c r="G120" s="36">
        <v>896.39999999999986</v>
      </c>
      <c r="H120" s="36">
        <v>991.3</v>
      </c>
      <c r="I120" s="36">
        <v>1009.3499999999999</v>
      </c>
      <c r="J120" s="36">
        <v>1038.75</v>
      </c>
      <c r="K120" s="31">
        <v>979.95</v>
      </c>
      <c r="L120" s="31">
        <v>932.5</v>
      </c>
      <c r="M120" s="31">
        <v>11.563319999999999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1106.8499999999999</v>
      </c>
      <c r="D121" s="36">
        <v>1102.4833333333333</v>
      </c>
      <c r="E121" s="36">
        <v>1088.5666666666666</v>
      </c>
      <c r="F121" s="36">
        <v>1070.2833333333333</v>
      </c>
      <c r="G121" s="36">
        <v>1056.3666666666666</v>
      </c>
      <c r="H121" s="36">
        <v>1120.7666666666667</v>
      </c>
      <c r="I121" s="36">
        <v>1134.6833333333332</v>
      </c>
      <c r="J121" s="36">
        <v>1152.9666666666667</v>
      </c>
      <c r="K121" s="31">
        <v>1116.4000000000001</v>
      </c>
      <c r="L121" s="31">
        <v>1084.2</v>
      </c>
      <c r="M121" s="31">
        <v>2.9317799999999998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1288.6500000000001</v>
      </c>
      <c r="D122" s="36">
        <v>1282.4833333333333</v>
      </c>
      <c r="E122" s="36">
        <v>1270.0166666666667</v>
      </c>
      <c r="F122" s="36">
        <v>1251.3833333333332</v>
      </c>
      <c r="G122" s="36">
        <v>1238.9166666666665</v>
      </c>
      <c r="H122" s="36">
        <v>1301.1166666666668</v>
      </c>
      <c r="I122" s="36">
        <v>1313.5833333333335</v>
      </c>
      <c r="J122" s="36">
        <v>1332.2166666666669</v>
      </c>
      <c r="K122" s="31">
        <v>1294.95</v>
      </c>
      <c r="L122" s="31">
        <v>1263.8499999999999</v>
      </c>
      <c r="M122" s="31">
        <v>18.73865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1452.35</v>
      </c>
      <c r="D123" s="36">
        <v>1460.4666666666665</v>
      </c>
      <c r="E123" s="36">
        <v>1437.9333333333329</v>
      </c>
      <c r="F123" s="36">
        <v>1423.5166666666664</v>
      </c>
      <c r="G123" s="36">
        <v>1400.9833333333329</v>
      </c>
      <c r="H123" s="36">
        <v>1474.883333333333</v>
      </c>
      <c r="I123" s="36">
        <v>1497.4166666666663</v>
      </c>
      <c r="J123" s="36">
        <v>1511.833333333333</v>
      </c>
      <c r="K123" s="31">
        <v>1483</v>
      </c>
      <c r="L123" s="31">
        <v>1446.05</v>
      </c>
      <c r="M123" s="31">
        <v>13.35614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147.19999999999999</v>
      </c>
      <c r="D124" s="36">
        <v>146.83333333333334</v>
      </c>
      <c r="E124" s="36">
        <v>145.26666666666668</v>
      </c>
      <c r="F124" s="36">
        <v>143.33333333333334</v>
      </c>
      <c r="G124" s="36">
        <v>141.76666666666668</v>
      </c>
      <c r="H124" s="36">
        <v>148.76666666666668</v>
      </c>
      <c r="I124" s="36">
        <v>150.33333333333334</v>
      </c>
      <c r="J124" s="36">
        <v>152.26666666666668</v>
      </c>
      <c r="K124" s="31">
        <v>148.4</v>
      </c>
      <c r="L124" s="31">
        <v>144.9</v>
      </c>
      <c r="M124" s="31">
        <v>39.321539999999999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1303.6500000000001</v>
      </c>
      <c r="D125" s="36">
        <v>1315.5833333333333</v>
      </c>
      <c r="E125" s="36">
        <v>1289.1666666666665</v>
      </c>
      <c r="F125" s="36">
        <v>1274.6833333333332</v>
      </c>
      <c r="G125" s="36">
        <v>1248.2666666666664</v>
      </c>
      <c r="H125" s="36">
        <v>1330.0666666666666</v>
      </c>
      <c r="I125" s="36">
        <v>1356.4833333333331</v>
      </c>
      <c r="J125" s="36">
        <v>1370.9666666666667</v>
      </c>
      <c r="K125" s="31">
        <v>1342</v>
      </c>
      <c r="L125" s="31">
        <v>1301.0999999999999</v>
      </c>
      <c r="M125" s="31">
        <v>0.86795999999999995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512.35</v>
      </c>
      <c r="D126" s="36">
        <v>515.1</v>
      </c>
      <c r="E126" s="36">
        <v>502.80000000000007</v>
      </c>
      <c r="F126" s="36">
        <v>493.25000000000006</v>
      </c>
      <c r="G126" s="36">
        <v>480.9500000000001</v>
      </c>
      <c r="H126" s="36">
        <v>524.65000000000009</v>
      </c>
      <c r="I126" s="36">
        <v>536.95000000000005</v>
      </c>
      <c r="J126" s="36">
        <v>546.5</v>
      </c>
      <c r="K126" s="31">
        <v>527.4</v>
      </c>
      <c r="L126" s="31">
        <v>505.55</v>
      </c>
      <c r="M126" s="31">
        <v>244.16215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2013</v>
      </c>
      <c r="D127" s="36">
        <v>2038.7166666666665</v>
      </c>
      <c r="E127" s="36">
        <v>1977.4333333333329</v>
      </c>
      <c r="F127" s="36">
        <v>1941.8666666666666</v>
      </c>
      <c r="G127" s="36">
        <v>1880.583333333333</v>
      </c>
      <c r="H127" s="36">
        <v>2074.2833333333328</v>
      </c>
      <c r="I127" s="36">
        <v>2135.5666666666662</v>
      </c>
      <c r="J127" s="36">
        <v>2171.1333333333328</v>
      </c>
      <c r="K127" s="31">
        <v>2100</v>
      </c>
      <c r="L127" s="31">
        <v>2003.15</v>
      </c>
      <c r="M127" s="31">
        <v>44.976979999999998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5016.6000000000004</v>
      </c>
      <c r="D128" s="36">
        <v>5027.4833333333336</v>
      </c>
      <c r="E128" s="36">
        <v>4936.9666666666672</v>
      </c>
      <c r="F128" s="36">
        <v>4857.3333333333339</v>
      </c>
      <c r="G128" s="36">
        <v>4766.8166666666675</v>
      </c>
      <c r="H128" s="36">
        <v>5107.1166666666668</v>
      </c>
      <c r="I128" s="36">
        <v>5197.6333333333332</v>
      </c>
      <c r="J128" s="36">
        <v>5277.2666666666664</v>
      </c>
      <c r="K128" s="31">
        <v>5118</v>
      </c>
      <c r="L128" s="31">
        <v>4947.8500000000004</v>
      </c>
      <c r="M128" s="31">
        <v>8.5482600000000009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2687.15</v>
      </c>
      <c r="D129" s="36">
        <v>2687.1666666666665</v>
      </c>
      <c r="E129" s="36">
        <v>2660.3833333333332</v>
      </c>
      <c r="F129" s="36">
        <v>2633.6166666666668</v>
      </c>
      <c r="G129" s="36">
        <v>2606.8333333333335</v>
      </c>
      <c r="H129" s="36">
        <v>2713.9333333333329</v>
      </c>
      <c r="I129" s="36">
        <v>2740.7166666666667</v>
      </c>
      <c r="J129" s="36">
        <v>2767.4833333333327</v>
      </c>
      <c r="K129" s="31">
        <v>2713.95</v>
      </c>
      <c r="L129" s="31">
        <v>2660.4</v>
      </c>
      <c r="M129" s="31">
        <v>3.8341799999999999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3549.65</v>
      </c>
      <c r="D130" s="36">
        <v>3569.35</v>
      </c>
      <c r="E130" s="36">
        <v>3500.2999999999997</v>
      </c>
      <c r="F130" s="36">
        <v>3450.95</v>
      </c>
      <c r="G130" s="36">
        <v>3381.8999999999996</v>
      </c>
      <c r="H130" s="36">
        <v>3618.7</v>
      </c>
      <c r="I130" s="36">
        <v>3687.75</v>
      </c>
      <c r="J130" s="36">
        <v>3737.1</v>
      </c>
      <c r="K130" s="31">
        <v>3638.4</v>
      </c>
      <c r="L130" s="31">
        <v>3520</v>
      </c>
      <c r="M130" s="31">
        <v>3.2099799999999998</v>
      </c>
      <c r="N130" s="1"/>
      <c r="O130" s="1"/>
    </row>
    <row r="131" spans="1:15" ht="12.75" customHeight="1">
      <c r="A131" s="33">
        <v>121</v>
      </c>
      <c r="B131" s="53" t="s">
        <v>829</v>
      </c>
      <c r="C131" s="31">
        <v>1446.9</v>
      </c>
      <c r="D131" s="36">
        <v>1457.3333333333333</v>
      </c>
      <c r="E131" s="36">
        <v>1424.2166666666665</v>
      </c>
      <c r="F131" s="36">
        <v>1401.5333333333333</v>
      </c>
      <c r="G131" s="36">
        <v>1368.4166666666665</v>
      </c>
      <c r="H131" s="36">
        <v>1480.0166666666664</v>
      </c>
      <c r="I131" s="36">
        <v>1513.1333333333332</v>
      </c>
      <c r="J131" s="36">
        <v>1535.8166666666664</v>
      </c>
      <c r="K131" s="31">
        <v>1490.45</v>
      </c>
      <c r="L131" s="31">
        <v>1434.65</v>
      </c>
      <c r="M131" s="31">
        <v>0.92181999999999997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1174.25</v>
      </c>
      <c r="D132" s="36">
        <v>1153.0833333333333</v>
      </c>
      <c r="E132" s="36">
        <v>1126.1666666666665</v>
      </c>
      <c r="F132" s="36">
        <v>1078.0833333333333</v>
      </c>
      <c r="G132" s="36">
        <v>1051.1666666666665</v>
      </c>
      <c r="H132" s="36">
        <v>1201.1666666666665</v>
      </c>
      <c r="I132" s="36">
        <v>1228.083333333333</v>
      </c>
      <c r="J132" s="36">
        <v>1276.1666666666665</v>
      </c>
      <c r="K132" s="31">
        <v>1180</v>
      </c>
      <c r="L132" s="31">
        <v>1105</v>
      </c>
      <c r="M132" s="31">
        <v>77.7714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1341.25</v>
      </c>
      <c r="D133" s="36">
        <v>1330.1833333333334</v>
      </c>
      <c r="E133" s="36">
        <v>1313.9666666666667</v>
      </c>
      <c r="F133" s="36">
        <v>1286.6833333333334</v>
      </c>
      <c r="G133" s="36">
        <v>1270.4666666666667</v>
      </c>
      <c r="H133" s="36">
        <v>1357.4666666666667</v>
      </c>
      <c r="I133" s="36">
        <v>1373.6833333333334</v>
      </c>
      <c r="J133" s="36">
        <v>1400.9666666666667</v>
      </c>
      <c r="K133" s="31">
        <v>1346.4</v>
      </c>
      <c r="L133" s="31">
        <v>1302.9000000000001</v>
      </c>
      <c r="M133" s="31">
        <v>6.1099600000000001</v>
      </c>
      <c r="N133" s="1"/>
      <c r="O133" s="1"/>
    </row>
    <row r="134" spans="1:15" ht="12.75" customHeight="1">
      <c r="A134" s="33">
        <v>124</v>
      </c>
      <c r="B134" s="53" t="s">
        <v>795</v>
      </c>
      <c r="C134" s="31">
        <v>4281.45</v>
      </c>
      <c r="D134" s="36">
        <v>4267.833333333333</v>
      </c>
      <c r="E134" s="36">
        <v>4215.6666666666661</v>
      </c>
      <c r="F134" s="36">
        <v>4149.8833333333332</v>
      </c>
      <c r="G134" s="36">
        <v>4097.7166666666662</v>
      </c>
      <c r="H134" s="36">
        <v>4333.6166666666659</v>
      </c>
      <c r="I134" s="36">
        <v>4385.7833333333319</v>
      </c>
      <c r="J134" s="36">
        <v>4451.5666666666657</v>
      </c>
      <c r="K134" s="31">
        <v>4320</v>
      </c>
      <c r="L134" s="31">
        <v>4202.05</v>
      </c>
      <c r="M134" s="31">
        <v>0.34206999999999999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1319.3</v>
      </c>
      <c r="D135" s="36">
        <v>1331.95</v>
      </c>
      <c r="E135" s="36">
        <v>1295.9000000000001</v>
      </c>
      <c r="F135" s="36">
        <v>1272.5</v>
      </c>
      <c r="G135" s="36">
        <v>1236.45</v>
      </c>
      <c r="H135" s="36">
        <v>1355.3500000000001</v>
      </c>
      <c r="I135" s="36">
        <v>1391.3999999999999</v>
      </c>
      <c r="J135" s="36">
        <v>1414.8000000000002</v>
      </c>
      <c r="K135" s="31">
        <v>1368</v>
      </c>
      <c r="L135" s="31">
        <v>1308.55</v>
      </c>
      <c r="M135" s="31">
        <v>3.6455099999999998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395.65</v>
      </c>
      <c r="D136" s="36">
        <v>396.08333333333331</v>
      </c>
      <c r="E136" s="36">
        <v>390.16666666666663</v>
      </c>
      <c r="F136" s="36">
        <v>384.68333333333334</v>
      </c>
      <c r="G136" s="36">
        <v>378.76666666666665</v>
      </c>
      <c r="H136" s="36">
        <v>401.56666666666661</v>
      </c>
      <c r="I136" s="36">
        <v>407.48333333333323</v>
      </c>
      <c r="J136" s="36">
        <v>412.96666666666658</v>
      </c>
      <c r="K136" s="31">
        <v>402</v>
      </c>
      <c r="L136" s="31">
        <v>390.6</v>
      </c>
      <c r="M136" s="31">
        <v>19.958909999999999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3712.25</v>
      </c>
      <c r="D137" s="36">
        <v>3684.3833333333332</v>
      </c>
      <c r="E137" s="36">
        <v>3643.8166666666666</v>
      </c>
      <c r="F137" s="36">
        <v>3575.3833333333332</v>
      </c>
      <c r="G137" s="36">
        <v>3534.8166666666666</v>
      </c>
      <c r="H137" s="36">
        <v>3752.8166666666666</v>
      </c>
      <c r="I137" s="36">
        <v>3793.3833333333332</v>
      </c>
      <c r="J137" s="36">
        <v>3861.8166666666666</v>
      </c>
      <c r="K137" s="31">
        <v>3724.95</v>
      </c>
      <c r="L137" s="31">
        <v>3615.95</v>
      </c>
      <c r="M137" s="31">
        <v>12.198449999999999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1730.7</v>
      </c>
      <c r="D138" s="36">
        <v>1757.3000000000002</v>
      </c>
      <c r="E138" s="36">
        <v>1698.7000000000003</v>
      </c>
      <c r="F138" s="36">
        <v>1666.7</v>
      </c>
      <c r="G138" s="36">
        <v>1608.1000000000001</v>
      </c>
      <c r="H138" s="36">
        <v>1789.3000000000004</v>
      </c>
      <c r="I138" s="36">
        <v>1847.9000000000003</v>
      </c>
      <c r="J138" s="36">
        <v>1879.9000000000005</v>
      </c>
      <c r="K138" s="31">
        <v>1815.9</v>
      </c>
      <c r="L138" s="31">
        <v>1725.3</v>
      </c>
      <c r="M138" s="31">
        <v>2.84491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980.5</v>
      </c>
      <c r="D139" s="36">
        <v>989</v>
      </c>
      <c r="E139" s="36">
        <v>967.5</v>
      </c>
      <c r="F139" s="36">
        <v>954.5</v>
      </c>
      <c r="G139" s="36">
        <v>933</v>
      </c>
      <c r="H139" s="36">
        <v>1002</v>
      </c>
      <c r="I139" s="36">
        <v>1023.5</v>
      </c>
      <c r="J139" s="36">
        <v>1036.5</v>
      </c>
      <c r="K139" s="31">
        <v>1010.5</v>
      </c>
      <c r="L139" s="31">
        <v>976</v>
      </c>
      <c r="M139" s="31">
        <v>0.39939000000000002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869.15</v>
      </c>
      <c r="D140" s="36">
        <v>859.05000000000007</v>
      </c>
      <c r="E140" s="36">
        <v>845.10000000000014</v>
      </c>
      <c r="F140" s="36">
        <v>821.05000000000007</v>
      </c>
      <c r="G140" s="36">
        <v>807.10000000000014</v>
      </c>
      <c r="H140" s="36">
        <v>883.10000000000014</v>
      </c>
      <c r="I140" s="36">
        <v>897.05000000000018</v>
      </c>
      <c r="J140" s="36">
        <v>921.10000000000014</v>
      </c>
      <c r="K140" s="31">
        <v>873</v>
      </c>
      <c r="L140" s="31">
        <v>835</v>
      </c>
      <c r="M140" s="31">
        <v>99.999750000000006</v>
      </c>
      <c r="N140" s="1"/>
      <c r="O140" s="1"/>
    </row>
    <row r="141" spans="1:15" ht="12.75" customHeight="1">
      <c r="A141" s="33">
        <v>131</v>
      </c>
      <c r="B141" s="53" t="s">
        <v>875</v>
      </c>
      <c r="C141" s="31">
        <v>1860.05</v>
      </c>
      <c r="D141" s="36">
        <v>1886.5833333333333</v>
      </c>
      <c r="E141" s="36">
        <v>1823.1666666666665</v>
      </c>
      <c r="F141" s="36">
        <v>1786.2833333333333</v>
      </c>
      <c r="G141" s="36">
        <v>1722.8666666666666</v>
      </c>
      <c r="H141" s="36">
        <v>1923.4666666666665</v>
      </c>
      <c r="I141" s="36">
        <v>1986.883333333333</v>
      </c>
      <c r="J141" s="36">
        <v>2023.7666666666664</v>
      </c>
      <c r="K141" s="31">
        <v>1950</v>
      </c>
      <c r="L141" s="31">
        <v>1849.7</v>
      </c>
      <c r="M141" s="31">
        <v>1.28633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544.79999999999995</v>
      </c>
      <c r="D142" s="36">
        <v>549.66666666666663</v>
      </c>
      <c r="E142" s="36">
        <v>538.13333333333321</v>
      </c>
      <c r="F142" s="36">
        <v>531.46666666666658</v>
      </c>
      <c r="G142" s="36">
        <v>519.93333333333317</v>
      </c>
      <c r="H142" s="36">
        <v>556.33333333333326</v>
      </c>
      <c r="I142" s="36">
        <v>567.86666666666679</v>
      </c>
      <c r="J142" s="36">
        <v>574.5333333333333</v>
      </c>
      <c r="K142" s="31">
        <v>561.20000000000005</v>
      </c>
      <c r="L142" s="31">
        <v>543</v>
      </c>
      <c r="M142" s="31">
        <v>28.366700000000002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1858</v>
      </c>
      <c r="D143" s="36">
        <v>1846.6666666666667</v>
      </c>
      <c r="E143" s="36">
        <v>1811.3333333333335</v>
      </c>
      <c r="F143" s="36">
        <v>1764.6666666666667</v>
      </c>
      <c r="G143" s="36">
        <v>1729.3333333333335</v>
      </c>
      <c r="H143" s="36">
        <v>1893.3333333333335</v>
      </c>
      <c r="I143" s="36">
        <v>1928.666666666667</v>
      </c>
      <c r="J143" s="36">
        <v>1975.3333333333335</v>
      </c>
      <c r="K143" s="31">
        <v>1882</v>
      </c>
      <c r="L143" s="31">
        <v>1800</v>
      </c>
      <c r="M143" s="31">
        <v>8.4702199999999994</v>
      </c>
      <c r="N143" s="1"/>
      <c r="O143" s="1"/>
    </row>
    <row r="144" spans="1:15" ht="12.75" customHeight="1">
      <c r="A144" s="33">
        <v>134</v>
      </c>
      <c r="B144" s="53" t="s">
        <v>796</v>
      </c>
      <c r="C144" s="31">
        <v>2974.15</v>
      </c>
      <c r="D144" s="36">
        <v>3010.7166666666667</v>
      </c>
      <c r="E144" s="36">
        <v>2923.4333333333334</v>
      </c>
      <c r="F144" s="36">
        <v>2872.7166666666667</v>
      </c>
      <c r="G144" s="36">
        <v>2785.4333333333334</v>
      </c>
      <c r="H144" s="36">
        <v>3061.4333333333334</v>
      </c>
      <c r="I144" s="36">
        <v>3148.7166666666672</v>
      </c>
      <c r="J144" s="36">
        <v>3199.4333333333334</v>
      </c>
      <c r="K144" s="31">
        <v>3098</v>
      </c>
      <c r="L144" s="31">
        <v>2960</v>
      </c>
      <c r="M144" s="31">
        <v>4.5910299999999999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564.95000000000005</v>
      </c>
      <c r="D145" s="36">
        <v>568.41666666666663</v>
      </c>
      <c r="E145" s="36">
        <v>559.83333333333326</v>
      </c>
      <c r="F145" s="36">
        <v>554.71666666666658</v>
      </c>
      <c r="G145" s="36">
        <v>546.13333333333321</v>
      </c>
      <c r="H145" s="36">
        <v>573.5333333333333</v>
      </c>
      <c r="I145" s="36">
        <v>582.11666666666656</v>
      </c>
      <c r="J145" s="36">
        <v>587.23333333333335</v>
      </c>
      <c r="K145" s="31">
        <v>577</v>
      </c>
      <c r="L145" s="31">
        <v>563.29999999999995</v>
      </c>
      <c r="M145" s="31">
        <v>6.1626500000000002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2244.65</v>
      </c>
      <c r="D146" s="36">
        <v>2243.7833333333333</v>
      </c>
      <c r="E146" s="36">
        <v>2207.5666666666666</v>
      </c>
      <c r="F146" s="36">
        <v>2170.4833333333331</v>
      </c>
      <c r="G146" s="36">
        <v>2134.2666666666664</v>
      </c>
      <c r="H146" s="36">
        <v>2280.8666666666668</v>
      </c>
      <c r="I146" s="36">
        <v>2317.083333333333</v>
      </c>
      <c r="J146" s="36">
        <v>2354.166666666667</v>
      </c>
      <c r="K146" s="31">
        <v>2280</v>
      </c>
      <c r="L146" s="31">
        <v>2206.6999999999998</v>
      </c>
      <c r="M146" s="31">
        <v>2.7060499999999998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389.95</v>
      </c>
      <c r="D147" s="36">
        <v>392.65000000000003</v>
      </c>
      <c r="E147" s="36">
        <v>386.30000000000007</v>
      </c>
      <c r="F147" s="36">
        <v>382.65000000000003</v>
      </c>
      <c r="G147" s="36">
        <v>376.30000000000007</v>
      </c>
      <c r="H147" s="36">
        <v>396.30000000000007</v>
      </c>
      <c r="I147" s="36">
        <v>402.65000000000009</v>
      </c>
      <c r="J147" s="36">
        <v>406.30000000000007</v>
      </c>
      <c r="K147" s="31">
        <v>399</v>
      </c>
      <c r="L147" s="31">
        <v>389</v>
      </c>
      <c r="M147" s="31">
        <v>14.731070000000001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152.94999999999999</v>
      </c>
      <c r="D148" s="36">
        <v>153.76666666666665</v>
      </c>
      <c r="E148" s="36">
        <v>150.5333333333333</v>
      </c>
      <c r="F148" s="36">
        <v>148.11666666666665</v>
      </c>
      <c r="G148" s="36">
        <v>144.8833333333333</v>
      </c>
      <c r="H148" s="36">
        <v>156.18333333333331</v>
      </c>
      <c r="I148" s="36">
        <v>159.41666666666666</v>
      </c>
      <c r="J148" s="36">
        <v>161.83333333333331</v>
      </c>
      <c r="K148" s="31">
        <v>157</v>
      </c>
      <c r="L148" s="31">
        <v>151.35</v>
      </c>
      <c r="M148" s="31">
        <v>29.288329999999998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4321.8999999999996</v>
      </c>
      <c r="D149" s="36">
        <v>4350.1166666666659</v>
      </c>
      <c r="E149" s="36">
        <v>4264.7333333333318</v>
      </c>
      <c r="F149" s="36">
        <v>4207.5666666666657</v>
      </c>
      <c r="G149" s="36">
        <v>4122.1833333333316</v>
      </c>
      <c r="H149" s="36">
        <v>4407.2833333333319</v>
      </c>
      <c r="I149" s="36">
        <v>4492.6666666666652</v>
      </c>
      <c r="J149" s="36">
        <v>4549.8333333333321</v>
      </c>
      <c r="K149" s="31">
        <v>4435.5</v>
      </c>
      <c r="L149" s="31">
        <v>4292.95</v>
      </c>
      <c r="M149" s="31">
        <v>5.1536799999999996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9886</v>
      </c>
      <c r="D150" s="36">
        <v>9791.0833333333339</v>
      </c>
      <c r="E150" s="36">
        <v>9632.7166666666672</v>
      </c>
      <c r="F150" s="36">
        <v>9379.4333333333325</v>
      </c>
      <c r="G150" s="36">
        <v>9221.0666666666657</v>
      </c>
      <c r="H150" s="36">
        <v>10044.366666666669</v>
      </c>
      <c r="I150" s="36">
        <v>10202.733333333334</v>
      </c>
      <c r="J150" s="36">
        <v>10456.01666666667</v>
      </c>
      <c r="K150" s="31">
        <v>9949.4500000000007</v>
      </c>
      <c r="L150" s="31">
        <v>9537.7999999999993</v>
      </c>
      <c r="M150" s="31">
        <v>4.9388100000000001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2674.15</v>
      </c>
      <c r="D151" s="36">
        <v>2662.3666666666668</v>
      </c>
      <c r="E151" s="36">
        <v>2642.7833333333338</v>
      </c>
      <c r="F151" s="36">
        <v>2611.416666666667</v>
      </c>
      <c r="G151" s="36">
        <v>2591.8333333333339</v>
      </c>
      <c r="H151" s="36">
        <v>2693.7333333333336</v>
      </c>
      <c r="I151" s="36">
        <v>2713.3166666666666</v>
      </c>
      <c r="J151" s="36">
        <v>2744.6833333333334</v>
      </c>
      <c r="K151" s="31">
        <v>2681.95</v>
      </c>
      <c r="L151" s="31">
        <v>2631</v>
      </c>
      <c r="M151" s="31">
        <v>1.27311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5783.3</v>
      </c>
      <c r="D152" s="36">
        <v>5832.7833333333328</v>
      </c>
      <c r="E152" s="36">
        <v>5727.6666666666661</v>
      </c>
      <c r="F152" s="36">
        <v>5672.0333333333328</v>
      </c>
      <c r="G152" s="36">
        <v>5566.9166666666661</v>
      </c>
      <c r="H152" s="36">
        <v>5888.4166666666661</v>
      </c>
      <c r="I152" s="36">
        <v>5993.5333333333328</v>
      </c>
      <c r="J152" s="36">
        <v>6049.1666666666661</v>
      </c>
      <c r="K152" s="31">
        <v>5937.9</v>
      </c>
      <c r="L152" s="31">
        <v>5777.15</v>
      </c>
      <c r="M152" s="31">
        <v>4.1751100000000001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680.2</v>
      </c>
      <c r="D153" s="36">
        <v>683.15</v>
      </c>
      <c r="E153" s="36">
        <v>667.3</v>
      </c>
      <c r="F153" s="36">
        <v>654.4</v>
      </c>
      <c r="G153" s="36">
        <v>638.54999999999995</v>
      </c>
      <c r="H153" s="36">
        <v>696.05</v>
      </c>
      <c r="I153" s="36">
        <v>711.90000000000009</v>
      </c>
      <c r="J153" s="36">
        <v>724.8</v>
      </c>
      <c r="K153" s="31">
        <v>699</v>
      </c>
      <c r="L153" s="31">
        <v>670.25</v>
      </c>
      <c r="M153" s="31">
        <v>5.8524500000000002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422.25</v>
      </c>
      <c r="D154" s="36">
        <v>428.3</v>
      </c>
      <c r="E154" s="36">
        <v>412.20000000000005</v>
      </c>
      <c r="F154" s="36">
        <v>402.15000000000003</v>
      </c>
      <c r="G154" s="36">
        <v>386.05000000000007</v>
      </c>
      <c r="H154" s="36">
        <v>438.35</v>
      </c>
      <c r="I154" s="36">
        <v>454.45000000000005</v>
      </c>
      <c r="J154" s="36">
        <v>464.5</v>
      </c>
      <c r="K154" s="31">
        <v>444.4</v>
      </c>
      <c r="L154" s="31">
        <v>418.25</v>
      </c>
      <c r="M154" s="31">
        <v>9.0060900000000004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182</v>
      </c>
      <c r="D155" s="36">
        <v>183.4</v>
      </c>
      <c r="E155" s="36">
        <v>179.9</v>
      </c>
      <c r="F155" s="36">
        <v>177.8</v>
      </c>
      <c r="G155" s="36">
        <v>174.3</v>
      </c>
      <c r="H155" s="36">
        <v>185.5</v>
      </c>
      <c r="I155" s="36">
        <v>189</v>
      </c>
      <c r="J155" s="36">
        <v>191.1</v>
      </c>
      <c r="K155" s="31">
        <v>186.9</v>
      </c>
      <c r="L155" s="31">
        <v>181.3</v>
      </c>
      <c r="M155" s="31">
        <v>13.063650000000001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42.25</v>
      </c>
      <c r="D156" s="36">
        <v>42.666666666666664</v>
      </c>
      <c r="E156" s="36">
        <v>41.533333333333331</v>
      </c>
      <c r="F156" s="36">
        <v>40.81666666666667</v>
      </c>
      <c r="G156" s="36">
        <v>39.683333333333337</v>
      </c>
      <c r="H156" s="36">
        <v>43.383333333333326</v>
      </c>
      <c r="I156" s="36">
        <v>44.516666666666666</v>
      </c>
      <c r="J156" s="36">
        <v>45.23333333333332</v>
      </c>
      <c r="K156" s="31">
        <v>43.8</v>
      </c>
      <c r="L156" s="31">
        <v>41.95</v>
      </c>
      <c r="M156" s="31">
        <v>149.90409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4670.8500000000004</v>
      </c>
      <c r="D157" s="36">
        <v>4703.6166666666668</v>
      </c>
      <c r="E157" s="36">
        <v>4607.2333333333336</v>
      </c>
      <c r="F157" s="36">
        <v>4543.6166666666668</v>
      </c>
      <c r="G157" s="36">
        <v>4447.2333333333336</v>
      </c>
      <c r="H157" s="36">
        <v>4767.2333333333336</v>
      </c>
      <c r="I157" s="36">
        <v>4863.6166666666668</v>
      </c>
      <c r="J157" s="36">
        <v>4927.2333333333336</v>
      </c>
      <c r="K157" s="31">
        <v>4800</v>
      </c>
      <c r="L157" s="31">
        <v>4640</v>
      </c>
      <c r="M157" s="31">
        <v>10.707100000000001</v>
      </c>
      <c r="N157" s="1"/>
      <c r="O157" s="1"/>
    </row>
    <row r="158" spans="1:15" ht="12.75" customHeight="1">
      <c r="A158" s="33">
        <v>148</v>
      </c>
      <c r="B158" s="53" t="s">
        <v>876</v>
      </c>
      <c r="C158" s="31">
        <v>1150.45</v>
      </c>
      <c r="D158" s="36">
        <v>1152.95</v>
      </c>
      <c r="E158" s="36">
        <v>1125.9000000000001</v>
      </c>
      <c r="F158" s="36">
        <v>1101.3500000000001</v>
      </c>
      <c r="G158" s="36">
        <v>1074.3000000000002</v>
      </c>
      <c r="H158" s="36">
        <v>1177.5</v>
      </c>
      <c r="I158" s="36">
        <v>1204.5499999999997</v>
      </c>
      <c r="J158" s="36">
        <v>1229.0999999999999</v>
      </c>
      <c r="K158" s="31">
        <v>1180</v>
      </c>
      <c r="L158" s="31">
        <v>1128.4000000000001</v>
      </c>
      <c r="M158" s="31">
        <v>3.99593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601.85</v>
      </c>
      <c r="D159" s="36">
        <v>611.04999999999995</v>
      </c>
      <c r="E159" s="36">
        <v>590.09999999999991</v>
      </c>
      <c r="F159" s="36">
        <v>578.34999999999991</v>
      </c>
      <c r="G159" s="36">
        <v>557.39999999999986</v>
      </c>
      <c r="H159" s="36">
        <v>622.79999999999995</v>
      </c>
      <c r="I159" s="36">
        <v>643.75</v>
      </c>
      <c r="J159" s="36">
        <v>655.5</v>
      </c>
      <c r="K159" s="31">
        <v>632</v>
      </c>
      <c r="L159" s="31">
        <v>599.29999999999995</v>
      </c>
      <c r="M159" s="31">
        <v>1.2335100000000001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634.1</v>
      </c>
      <c r="D160" s="36">
        <v>633.85</v>
      </c>
      <c r="E160" s="36">
        <v>617.80000000000007</v>
      </c>
      <c r="F160" s="36">
        <v>601.5</v>
      </c>
      <c r="G160" s="36">
        <v>585.45000000000005</v>
      </c>
      <c r="H160" s="36">
        <v>650.15000000000009</v>
      </c>
      <c r="I160" s="36">
        <v>666.2</v>
      </c>
      <c r="J160" s="36">
        <v>682.50000000000011</v>
      </c>
      <c r="K160" s="31">
        <v>649.9</v>
      </c>
      <c r="L160" s="31">
        <v>617.54999999999995</v>
      </c>
      <c r="M160" s="31">
        <v>19.396730000000002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2238.25</v>
      </c>
      <c r="D161" s="36">
        <v>2255.3666666666668</v>
      </c>
      <c r="E161" s="36">
        <v>2200.7333333333336</v>
      </c>
      <c r="F161" s="36">
        <v>2163.2166666666667</v>
      </c>
      <c r="G161" s="36">
        <v>2108.5833333333335</v>
      </c>
      <c r="H161" s="36">
        <v>2292.8833333333337</v>
      </c>
      <c r="I161" s="36">
        <v>2347.5166666666669</v>
      </c>
      <c r="J161" s="36">
        <v>2385.0333333333338</v>
      </c>
      <c r="K161" s="31">
        <v>2310</v>
      </c>
      <c r="L161" s="31">
        <v>2217.85</v>
      </c>
      <c r="M161" s="31">
        <v>3.6945700000000001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268.89999999999998</v>
      </c>
      <c r="D162" s="36">
        <v>265.75</v>
      </c>
      <c r="E162" s="36">
        <v>259.35000000000002</v>
      </c>
      <c r="F162" s="36">
        <v>249.8</v>
      </c>
      <c r="G162" s="36">
        <v>243.40000000000003</v>
      </c>
      <c r="H162" s="36">
        <v>275.3</v>
      </c>
      <c r="I162" s="36">
        <v>281.7</v>
      </c>
      <c r="J162" s="36">
        <v>291.25</v>
      </c>
      <c r="K162" s="31">
        <v>272.14999999999998</v>
      </c>
      <c r="L162" s="31">
        <v>256.2</v>
      </c>
      <c r="M162" s="31">
        <v>151.77764999999999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95.75</v>
      </c>
      <c r="D163" s="36">
        <v>95.55</v>
      </c>
      <c r="E163" s="36">
        <v>94.3</v>
      </c>
      <c r="F163" s="36">
        <v>92.85</v>
      </c>
      <c r="G163" s="36">
        <v>91.6</v>
      </c>
      <c r="H163" s="36">
        <v>97</v>
      </c>
      <c r="I163" s="36">
        <v>98.25</v>
      </c>
      <c r="J163" s="36">
        <v>99.7</v>
      </c>
      <c r="K163" s="31">
        <v>96.8</v>
      </c>
      <c r="L163" s="31">
        <v>94.1</v>
      </c>
      <c r="M163" s="31">
        <v>29.666429999999998</v>
      </c>
      <c r="N163" s="1"/>
      <c r="O163" s="1"/>
    </row>
    <row r="164" spans="1:15" ht="12.75" customHeight="1">
      <c r="A164" s="33">
        <v>154</v>
      </c>
      <c r="B164" s="53" t="s">
        <v>797</v>
      </c>
      <c r="C164" s="31">
        <v>914.75</v>
      </c>
      <c r="D164" s="36">
        <v>914.08333333333337</v>
      </c>
      <c r="E164" s="36">
        <v>902.16666666666674</v>
      </c>
      <c r="F164" s="36">
        <v>889.58333333333337</v>
      </c>
      <c r="G164" s="36">
        <v>877.66666666666674</v>
      </c>
      <c r="H164" s="36">
        <v>926.66666666666674</v>
      </c>
      <c r="I164" s="36">
        <v>938.58333333333348</v>
      </c>
      <c r="J164" s="36">
        <v>951.16666666666674</v>
      </c>
      <c r="K164" s="31">
        <v>926</v>
      </c>
      <c r="L164" s="31">
        <v>901.5</v>
      </c>
      <c r="M164" s="31">
        <v>0.66220999999999997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3890.35</v>
      </c>
      <c r="D165" s="36">
        <v>3879.1833333333329</v>
      </c>
      <c r="E165" s="36">
        <v>3829.1666666666661</v>
      </c>
      <c r="F165" s="36">
        <v>3767.9833333333331</v>
      </c>
      <c r="G165" s="36">
        <v>3717.9666666666662</v>
      </c>
      <c r="H165" s="36">
        <v>3940.3666666666659</v>
      </c>
      <c r="I165" s="36">
        <v>3990.3833333333332</v>
      </c>
      <c r="J165" s="36">
        <v>4051.5666666666657</v>
      </c>
      <c r="K165" s="31">
        <v>3929.2</v>
      </c>
      <c r="L165" s="31">
        <v>3818</v>
      </c>
      <c r="M165" s="31">
        <v>1.96258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504.9</v>
      </c>
      <c r="D166" s="36">
        <v>504.66666666666669</v>
      </c>
      <c r="E166" s="36">
        <v>493.33333333333337</v>
      </c>
      <c r="F166" s="36">
        <v>481.76666666666671</v>
      </c>
      <c r="G166" s="36">
        <v>470.43333333333339</v>
      </c>
      <c r="H166" s="36">
        <v>516.23333333333335</v>
      </c>
      <c r="I166" s="36">
        <v>527.56666666666672</v>
      </c>
      <c r="J166" s="36">
        <v>539.13333333333333</v>
      </c>
      <c r="K166" s="31">
        <v>516</v>
      </c>
      <c r="L166" s="31">
        <v>493.1</v>
      </c>
      <c r="M166" s="31">
        <v>61.171340000000001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432.6</v>
      </c>
      <c r="D167" s="36">
        <v>434.8</v>
      </c>
      <c r="E167" s="36">
        <v>427.40000000000003</v>
      </c>
      <c r="F167" s="36">
        <v>422.20000000000005</v>
      </c>
      <c r="G167" s="36">
        <v>414.80000000000007</v>
      </c>
      <c r="H167" s="36">
        <v>440</v>
      </c>
      <c r="I167" s="36">
        <v>447.4</v>
      </c>
      <c r="J167" s="36">
        <v>452.59999999999997</v>
      </c>
      <c r="K167" s="31">
        <v>442.2</v>
      </c>
      <c r="L167" s="31">
        <v>429.6</v>
      </c>
      <c r="M167" s="31">
        <v>4.1139299999999999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163.4</v>
      </c>
      <c r="D168" s="36">
        <v>163.6</v>
      </c>
      <c r="E168" s="36">
        <v>159.29999999999998</v>
      </c>
      <c r="F168" s="36">
        <v>155.19999999999999</v>
      </c>
      <c r="G168" s="36">
        <v>150.89999999999998</v>
      </c>
      <c r="H168" s="36">
        <v>167.7</v>
      </c>
      <c r="I168" s="36">
        <v>172</v>
      </c>
      <c r="J168" s="36">
        <v>176.1</v>
      </c>
      <c r="K168" s="31">
        <v>167.9</v>
      </c>
      <c r="L168" s="31">
        <v>159.5</v>
      </c>
      <c r="M168" s="31">
        <v>74.988380000000006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164.35</v>
      </c>
      <c r="D169" s="36">
        <v>164.96666666666667</v>
      </c>
      <c r="E169" s="36">
        <v>162.93333333333334</v>
      </c>
      <c r="F169" s="36">
        <v>161.51666666666668</v>
      </c>
      <c r="G169" s="36">
        <v>159.48333333333335</v>
      </c>
      <c r="H169" s="36">
        <v>166.38333333333333</v>
      </c>
      <c r="I169" s="36">
        <v>168.41666666666669</v>
      </c>
      <c r="J169" s="36">
        <v>169.83333333333331</v>
      </c>
      <c r="K169" s="31">
        <v>167</v>
      </c>
      <c r="L169" s="31">
        <v>163.55000000000001</v>
      </c>
      <c r="M169" s="31">
        <v>207.20707999999999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701.75</v>
      </c>
      <c r="D170" s="36">
        <v>698.61666666666667</v>
      </c>
      <c r="E170" s="36">
        <v>685.23333333333335</v>
      </c>
      <c r="F170" s="36">
        <v>668.7166666666667</v>
      </c>
      <c r="G170" s="36">
        <v>655.33333333333337</v>
      </c>
      <c r="H170" s="36">
        <v>715.13333333333333</v>
      </c>
      <c r="I170" s="36">
        <v>728.51666666666677</v>
      </c>
      <c r="J170" s="36">
        <v>745.0333333333333</v>
      </c>
      <c r="K170" s="31">
        <v>712</v>
      </c>
      <c r="L170" s="31">
        <v>682.1</v>
      </c>
      <c r="M170" s="31">
        <v>4.4041699999999997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4398.45</v>
      </c>
      <c r="D171" s="36">
        <v>4441.8166666666666</v>
      </c>
      <c r="E171" s="36">
        <v>4333.6333333333332</v>
      </c>
      <c r="F171" s="36">
        <v>4268.8166666666666</v>
      </c>
      <c r="G171" s="36">
        <v>4160.6333333333332</v>
      </c>
      <c r="H171" s="36">
        <v>4506.6333333333332</v>
      </c>
      <c r="I171" s="36">
        <v>4614.8166666666657</v>
      </c>
      <c r="J171" s="36">
        <v>4679.6333333333332</v>
      </c>
      <c r="K171" s="31">
        <v>4550</v>
      </c>
      <c r="L171" s="31">
        <v>4377</v>
      </c>
      <c r="M171" s="31">
        <v>0.25980999999999999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1468.5</v>
      </c>
      <c r="D172" s="36">
        <v>1466.1666666666667</v>
      </c>
      <c r="E172" s="36">
        <v>1432.3333333333335</v>
      </c>
      <c r="F172" s="36">
        <v>1396.1666666666667</v>
      </c>
      <c r="G172" s="36">
        <v>1362.3333333333335</v>
      </c>
      <c r="H172" s="36">
        <v>1502.3333333333335</v>
      </c>
      <c r="I172" s="36">
        <v>1536.166666666667</v>
      </c>
      <c r="J172" s="36">
        <v>1572.3333333333335</v>
      </c>
      <c r="K172" s="31">
        <v>1500</v>
      </c>
      <c r="L172" s="31">
        <v>1430</v>
      </c>
      <c r="M172" s="31">
        <v>3.3879999999999999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335.9</v>
      </c>
      <c r="D173" s="36">
        <v>331</v>
      </c>
      <c r="E173" s="36">
        <v>321</v>
      </c>
      <c r="F173" s="36">
        <v>306.10000000000002</v>
      </c>
      <c r="G173" s="36">
        <v>296.10000000000002</v>
      </c>
      <c r="H173" s="36">
        <v>345.9</v>
      </c>
      <c r="I173" s="36">
        <v>355.9</v>
      </c>
      <c r="J173" s="36">
        <v>370.79999999999995</v>
      </c>
      <c r="K173" s="31">
        <v>341</v>
      </c>
      <c r="L173" s="31">
        <v>316.10000000000002</v>
      </c>
      <c r="M173" s="31">
        <v>31.42916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191.6</v>
      </c>
      <c r="D174" s="36">
        <v>191.08333333333334</v>
      </c>
      <c r="E174" s="36">
        <v>187.86666666666667</v>
      </c>
      <c r="F174" s="36">
        <v>184.13333333333333</v>
      </c>
      <c r="G174" s="36">
        <v>180.91666666666666</v>
      </c>
      <c r="H174" s="36">
        <v>194.81666666666669</v>
      </c>
      <c r="I174" s="36">
        <v>198.03333333333333</v>
      </c>
      <c r="J174" s="36">
        <v>201.76666666666671</v>
      </c>
      <c r="K174" s="31">
        <v>194.3</v>
      </c>
      <c r="L174" s="31">
        <v>187.35</v>
      </c>
      <c r="M174" s="31">
        <v>16.547809999999998</v>
      </c>
      <c r="N174" s="1"/>
      <c r="O174" s="1"/>
    </row>
    <row r="175" spans="1:15" ht="12.75" customHeight="1">
      <c r="A175" s="33">
        <v>165</v>
      </c>
      <c r="B175" s="53" t="s">
        <v>798</v>
      </c>
      <c r="C175" s="31">
        <v>748.6</v>
      </c>
      <c r="D175" s="36">
        <v>754.7833333333333</v>
      </c>
      <c r="E175" s="36">
        <v>729.56666666666661</v>
      </c>
      <c r="F175" s="36">
        <v>710.5333333333333</v>
      </c>
      <c r="G175" s="36">
        <v>685.31666666666661</v>
      </c>
      <c r="H175" s="36">
        <v>773.81666666666661</v>
      </c>
      <c r="I175" s="36">
        <v>799.0333333333333</v>
      </c>
      <c r="J175" s="36">
        <v>818.06666666666661</v>
      </c>
      <c r="K175" s="31">
        <v>780</v>
      </c>
      <c r="L175" s="31">
        <v>735.75</v>
      </c>
      <c r="M175" s="31">
        <v>4.9302099999999998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459.35</v>
      </c>
      <c r="D176" s="36">
        <v>468.59999999999997</v>
      </c>
      <c r="E176" s="36">
        <v>448.19999999999993</v>
      </c>
      <c r="F176" s="36">
        <v>437.04999999999995</v>
      </c>
      <c r="G176" s="36">
        <v>416.64999999999992</v>
      </c>
      <c r="H176" s="36">
        <v>479.74999999999994</v>
      </c>
      <c r="I176" s="36">
        <v>500.14999999999992</v>
      </c>
      <c r="J176" s="36">
        <v>511.29999999999995</v>
      </c>
      <c r="K176" s="31">
        <v>489</v>
      </c>
      <c r="L176" s="31">
        <v>457.45</v>
      </c>
      <c r="M176" s="31">
        <v>14.765140000000001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230.8</v>
      </c>
      <c r="D177" s="36">
        <v>225.04999999999998</v>
      </c>
      <c r="E177" s="36">
        <v>216.89999999999998</v>
      </c>
      <c r="F177" s="36">
        <v>203</v>
      </c>
      <c r="G177" s="36">
        <v>194.85</v>
      </c>
      <c r="H177" s="36">
        <v>238.94999999999996</v>
      </c>
      <c r="I177" s="36">
        <v>247.1</v>
      </c>
      <c r="J177" s="36">
        <v>260.99999999999994</v>
      </c>
      <c r="K177" s="31">
        <v>233.2</v>
      </c>
      <c r="L177" s="31">
        <v>211.15</v>
      </c>
      <c r="M177" s="31">
        <v>1062.3994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1214.9000000000001</v>
      </c>
      <c r="D178" s="36">
        <v>1231.5666666666666</v>
      </c>
      <c r="E178" s="36">
        <v>1194.6333333333332</v>
      </c>
      <c r="F178" s="36">
        <v>1174.3666666666666</v>
      </c>
      <c r="G178" s="36">
        <v>1137.4333333333332</v>
      </c>
      <c r="H178" s="36">
        <v>1251.8333333333333</v>
      </c>
      <c r="I178" s="36">
        <v>1288.7666666666667</v>
      </c>
      <c r="J178" s="36">
        <v>1309.0333333333333</v>
      </c>
      <c r="K178" s="31">
        <v>1268.5</v>
      </c>
      <c r="L178" s="31">
        <v>1211.3</v>
      </c>
      <c r="M178" s="31">
        <v>3.4431099999999999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88.3</v>
      </c>
      <c r="D179" s="36">
        <v>88.133333333333326</v>
      </c>
      <c r="E179" s="36">
        <v>87.316666666666649</v>
      </c>
      <c r="F179" s="36">
        <v>86.333333333333329</v>
      </c>
      <c r="G179" s="36">
        <v>85.516666666666652</v>
      </c>
      <c r="H179" s="36">
        <v>89.116666666666646</v>
      </c>
      <c r="I179" s="36">
        <v>89.933333333333309</v>
      </c>
      <c r="J179" s="36">
        <v>90.916666666666643</v>
      </c>
      <c r="K179" s="31">
        <v>88.95</v>
      </c>
      <c r="L179" s="31">
        <v>87.15</v>
      </c>
      <c r="M179" s="31">
        <v>584.56619999999998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1417.35</v>
      </c>
      <c r="D180" s="36">
        <v>1432.8</v>
      </c>
      <c r="E180" s="36">
        <v>1380.6</v>
      </c>
      <c r="F180" s="36">
        <v>1343.85</v>
      </c>
      <c r="G180" s="36">
        <v>1291.6499999999999</v>
      </c>
      <c r="H180" s="36">
        <v>1469.55</v>
      </c>
      <c r="I180" s="36">
        <v>1521.7500000000002</v>
      </c>
      <c r="J180" s="36">
        <v>1558.5</v>
      </c>
      <c r="K180" s="31">
        <v>1485</v>
      </c>
      <c r="L180" s="31">
        <v>1396.05</v>
      </c>
      <c r="M180" s="31">
        <v>11.17229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370.35</v>
      </c>
      <c r="D181" s="36">
        <v>371.59999999999997</v>
      </c>
      <c r="E181" s="36">
        <v>359.74999999999994</v>
      </c>
      <c r="F181" s="36">
        <v>349.15</v>
      </c>
      <c r="G181" s="36">
        <v>337.29999999999995</v>
      </c>
      <c r="H181" s="36">
        <v>382.19999999999993</v>
      </c>
      <c r="I181" s="36">
        <v>394.04999999999995</v>
      </c>
      <c r="J181" s="36">
        <v>404.64999999999992</v>
      </c>
      <c r="K181" s="31">
        <v>383.45</v>
      </c>
      <c r="L181" s="31">
        <v>361</v>
      </c>
      <c r="M181" s="31">
        <v>24.8704</v>
      </c>
      <c r="N181" s="1"/>
      <c r="O181" s="1"/>
    </row>
    <row r="182" spans="1:15" ht="12.75" customHeight="1">
      <c r="A182" s="33">
        <v>172</v>
      </c>
      <c r="B182" s="53" t="s">
        <v>830</v>
      </c>
      <c r="C182" s="31">
        <v>7210.5</v>
      </c>
      <c r="D182" s="36">
        <v>7174.2666666666664</v>
      </c>
      <c r="E182" s="36">
        <v>7108.5333333333328</v>
      </c>
      <c r="F182" s="36">
        <v>7006.5666666666666</v>
      </c>
      <c r="G182" s="36">
        <v>6940.833333333333</v>
      </c>
      <c r="H182" s="36">
        <v>7276.2333333333327</v>
      </c>
      <c r="I182" s="36">
        <v>7341.9666666666662</v>
      </c>
      <c r="J182" s="36">
        <v>7443.9333333333325</v>
      </c>
      <c r="K182" s="31">
        <v>7240</v>
      </c>
      <c r="L182" s="31">
        <v>7072.3</v>
      </c>
      <c r="M182" s="31">
        <v>0.41887000000000002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1850.35</v>
      </c>
      <c r="D183" s="36">
        <v>1853.8</v>
      </c>
      <c r="E183" s="36">
        <v>1827.55</v>
      </c>
      <c r="F183" s="36">
        <v>1804.75</v>
      </c>
      <c r="G183" s="36">
        <v>1778.5</v>
      </c>
      <c r="H183" s="36">
        <v>1876.6</v>
      </c>
      <c r="I183" s="36">
        <v>1902.85</v>
      </c>
      <c r="J183" s="36">
        <v>1925.6499999999999</v>
      </c>
      <c r="K183" s="31">
        <v>1880.05</v>
      </c>
      <c r="L183" s="31">
        <v>1831</v>
      </c>
      <c r="M183" s="31">
        <v>3.6607099999999999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2494.6999999999998</v>
      </c>
      <c r="D184" s="36">
        <v>2531.9</v>
      </c>
      <c r="E184" s="36">
        <v>2438.8000000000002</v>
      </c>
      <c r="F184" s="36">
        <v>2382.9</v>
      </c>
      <c r="G184" s="36">
        <v>2289.8000000000002</v>
      </c>
      <c r="H184" s="36">
        <v>2587.8000000000002</v>
      </c>
      <c r="I184" s="36">
        <v>2680.8999999999996</v>
      </c>
      <c r="J184" s="36">
        <v>2736.8</v>
      </c>
      <c r="K184" s="31">
        <v>2625</v>
      </c>
      <c r="L184" s="31">
        <v>2476</v>
      </c>
      <c r="M184" s="31">
        <v>2.4675600000000002</v>
      </c>
      <c r="N184" s="1"/>
      <c r="O184" s="1"/>
    </row>
    <row r="185" spans="1:15" ht="12.75" customHeight="1">
      <c r="A185" s="33">
        <v>175</v>
      </c>
      <c r="B185" s="53" t="s">
        <v>831</v>
      </c>
      <c r="C185" s="31">
        <v>839.9</v>
      </c>
      <c r="D185" s="36">
        <v>835.81666666666661</v>
      </c>
      <c r="E185" s="36">
        <v>829.18333333333317</v>
      </c>
      <c r="F185" s="36">
        <v>818.46666666666658</v>
      </c>
      <c r="G185" s="36">
        <v>811.83333333333314</v>
      </c>
      <c r="H185" s="36">
        <v>846.53333333333319</v>
      </c>
      <c r="I185" s="36">
        <v>853.16666666666663</v>
      </c>
      <c r="J185" s="36">
        <v>863.88333333333321</v>
      </c>
      <c r="K185" s="31">
        <v>842.45</v>
      </c>
      <c r="L185" s="31">
        <v>825.1</v>
      </c>
      <c r="M185" s="31">
        <v>0.94330000000000003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1176.2</v>
      </c>
      <c r="D186" s="36">
        <v>1175.6666666666667</v>
      </c>
      <c r="E186" s="36">
        <v>1152.3333333333335</v>
      </c>
      <c r="F186" s="36">
        <v>1128.4666666666667</v>
      </c>
      <c r="G186" s="36">
        <v>1105.1333333333334</v>
      </c>
      <c r="H186" s="36">
        <v>1199.5333333333335</v>
      </c>
      <c r="I186" s="36">
        <v>1222.866666666667</v>
      </c>
      <c r="J186" s="36">
        <v>1246.7333333333336</v>
      </c>
      <c r="K186" s="31">
        <v>1199</v>
      </c>
      <c r="L186" s="31">
        <v>1151.8</v>
      </c>
      <c r="M186" s="31">
        <v>4.66303</v>
      </c>
      <c r="N186" s="1"/>
      <c r="O186" s="1"/>
    </row>
    <row r="187" spans="1:15" ht="12.75" customHeight="1">
      <c r="A187" s="33">
        <v>177</v>
      </c>
      <c r="B187" s="53" t="s">
        <v>801</v>
      </c>
      <c r="C187" s="31">
        <v>1166.25</v>
      </c>
      <c r="D187" s="36">
        <v>1180.7833333333333</v>
      </c>
      <c r="E187" s="36">
        <v>1140.7166666666667</v>
      </c>
      <c r="F187" s="36">
        <v>1115.1833333333334</v>
      </c>
      <c r="G187" s="36">
        <v>1075.1166666666668</v>
      </c>
      <c r="H187" s="36">
        <v>1206.3166666666666</v>
      </c>
      <c r="I187" s="36">
        <v>1246.3833333333332</v>
      </c>
      <c r="J187" s="36">
        <v>1271.9166666666665</v>
      </c>
      <c r="K187" s="31">
        <v>1220.8499999999999</v>
      </c>
      <c r="L187" s="31">
        <v>1155.25</v>
      </c>
      <c r="M187" s="31">
        <v>4.3658999999999999</v>
      </c>
      <c r="N187" s="1"/>
      <c r="O187" s="1"/>
    </row>
    <row r="188" spans="1:15" ht="12.75" customHeight="1">
      <c r="A188" s="33">
        <v>178</v>
      </c>
      <c r="B188" s="53" t="s">
        <v>832</v>
      </c>
      <c r="C188" s="31">
        <v>980</v>
      </c>
      <c r="D188" s="36">
        <v>990.65</v>
      </c>
      <c r="E188" s="36">
        <v>957.34999999999991</v>
      </c>
      <c r="F188" s="36">
        <v>934.69999999999993</v>
      </c>
      <c r="G188" s="36">
        <v>901.39999999999986</v>
      </c>
      <c r="H188" s="36">
        <v>1013.3</v>
      </c>
      <c r="I188" s="36">
        <v>1046.5999999999999</v>
      </c>
      <c r="J188" s="36">
        <v>1069.25</v>
      </c>
      <c r="K188" s="31">
        <v>1023.95</v>
      </c>
      <c r="L188" s="31">
        <v>968</v>
      </c>
      <c r="M188" s="31">
        <v>6.4509499999999997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3743.4</v>
      </c>
      <c r="D189" s="36">
        <v>3782.9500000000003</v>
      </c>
      <c r="E189" s="36">
        <v>3675.9500000000007</v>
      </c>
      <c r="F189" s="36">
        <v>3608.5000000000005</v>
      </c>
      <c r="G189" s="36">
        <v>3501.5000000000009</v>
      </c>
      <c r="H189" s="36">
        <v>3850.4000000000005</v>
      </c>
      <c r="I189" s="36">
        <v>3957.3999999999996</v>
      </c>
      <c r="J189" s="36">
        <v>4024.8500000000004</v>
      </c>
      <c r="K189" s="31">
        <v>3889.95</v>
      </c>
      <c r="L189" s="31">
        <v>3715.5</v>
      </c>
      <c r="M189" s="31">
        <v>1.5454699999999999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1306.5</v>
      </c>
      <c r="D190" s="36">
        <v>1301.45</v>
      </c>
      <c r="E190" s="36">
        <v>1286.8500000000001</v>
      </c>
      <c r="F190" s="36">
        <v>1267.2</v>
      </c>
      <c r="G190" s="36">
        <v>1252.6000000000001</v>
      </c>
      <c r="H190" s="36">
        <v>1321.1000000000001</v>
      </c>
      <c r="I190" s="36">
        <v>1335.7</v>
      </c>
      <c r="J190" s="36">
        <v>1355.3500000000001</v>
      </c>
      <c r="K190" s="31">
        <v>1316.05</v>
      </c>
      <c r="L190" s="31">
        <v>1281.8</v>
      </c>
      <c r="M190" s="31">
        <v>8.2503299999999999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790.65</v>
      </c>
      <c r="D191" s="36">
        <v>791.5333333333333</v>
      </c>
      <c r="E191" s="36">
        <v>776.21666666666658</v>
      </c>
      <c r="F191" s="36">
        <v>761.7833333333333</v>
      </c>
      <c r="G191" s="36">
        <v>746.46666666666658</v>
      </c>
      <c r="H191" s="36">
        <v>805.96666666666658</v>
      </c>
      <c r="I191" s="36">
        <v>821.28333333333319</v>
      </c>
      <c r="J191" s="36">
        <v>835.71666666666658</v>
      </c>
      <c r="K191" s="31">
        <v>806.85</v>
      </c>
      <c r="L191" s="31">
        <v>777.1</v>
      </c>
      <c r="M191" s="31">
        <v>5.0783199999999997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2964.75</v>
      </c>
      <c r="D192" s="36">
        <v>2935.7000000000003</v>
      </c>
      <c r="E192" s="36">
        <v>2864.2000000000007</v>
      </c>
      <c r="F192" s="36">
        <v>2763.6500000000005</v>
      </c>
      <c r="G192" s="36">
        <v>2692.150000000001</v>
      </c>
      <c r="H192" s="36">
        <v>3036.2500000000005</v>
      </c>
      <c r="I192" s="36">
        <v>3107.7499999999995</v>
      </c>
      <c r="J192" s="36">
        <v>3208.3</v>
      </c>
      <c r="K192" s="31">
        <v>3007.2</v>
      </c>
      <c r="L192" s="31">
        <v>2835.15</v>
      </c>
      <c r="M192" s="31">
        <v>20.804919999999999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441.1</v>
      </c>
      <c r="D193" s="36">
        <v>435.09999999999997</v>
      </c>
      <c r="E193" s="36">
        <v>426.44999999999993</v>
      </c>
      <c r="F193" s="36">
        <v>411.79999999999995</v>
      </c>
      <c r="G193" s="36">
        <v>403.14999999999992</v>
      </c>
      <c r="H193" s="36">
        <v>449.74999999999994</v>
      </c>
      <c r="I193" s="36">
        <v>458.39999999999992</v>
      </c>
      <c r="J193" s="36">
        <v>473.04999999999995</v>
      </c>
      <c r="K193" s="31">
        <v>443.75</v>
      </c>
      <c r="L193" s="31">
        <v>420.45</v>
      </c>
      <c r="M193" s="31">
        <v>22.680689999999998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576.75</v>
      </c>
      <c r="D194" s="36">
        <v>577.05000000000007</v>
      </c>
      <c r="E194" s="36">
        <v>568.55000000000018</v>
      </c>
      <c r="F194" s="36">
        <v>560.35000000000014</v>
      </c>
      <c r="G194" s="36">
        <v>551.85000000000025</v>
      </c>
      <c r="H194" s="36">
        <v>585.25000000000011</v>
      </c>
      <c r="I194" s="36">
        <v>593.74999999999989</v>
      </c>
      <c r="J194" s="36">
        <v>601.95000000000005</v>
      </c>
      <c r="K194" s="31">
        <v>585.54999999999995</v>
      </c>
      <c r="L194" s="31">
        <v>568.85</v>
      </c>
      <c r="M194" s="31">
        <v>4.8193400000000004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2368.8000000000002</v>
      </c>
      <c r="D195" s="36">
        <v>2378.7666666666669</v>
      </c>
      <c r="E195" s="36">
        <v>2352.3333333333339</v>
      </c>
      <c r="F195" s="36">
        <v>2335.8666666666672</v>
      </c>
      <c r="G195" s="36">
        <v>2309.4333333333343</v>
      </c>
      <c r="H195" s="36">
        <v>2395.2333333333336</v>
      </c>
      <c r="I195" s="36">
        <v>2421.666666666667</v>
      </c>
      <c r="J195" s="36">
        <v>2438.1333333333332</v>
      </c>
      <c r="K195" s="31">
        <v>2405.1999999999998</v>
      </c>
      <c r="L195" s="31">
        <v>2362.3000000000002</v>
      </c>
      <c r="M195" s="31">
        <v>8.0769199999999994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1065.05</v>
      </c>
      <c r="D196" s="36">
        <v>1076.95</v>
      </c>
      <c r="E196" s="36">
        <v>1033.9000000000001</v>
      </c>
      <c r="F196" s="36">
        <v>1002.75</v>
      </c>
      <c r="G196" s="36">
        <v>959.7</v>
      </c>
      <c r="H196" s="36">
        <v>1108.1000000000001</v>
      </c>
      <c r="I196" s="36">
        <v>1151.1499999999999</v>
      </c>
      <c r="J196" s="36">
        <v>1182.3000000000002</v>
      </c>
      <c r="K196" s="31">
        <v>1120</v>
      </c>
      <c r="L196" s="31">
        <v>1045.8</v>
      </c>
      <c r="M196" s="31">
        <v>13.203290000000001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2576.0500000000002</v>
      </c>
      <c r="D197" s="36">
        <v>2612.35</v>
      </c>
      <c r="E197" s="36">
        <v>2525.6999999999998</v>
      </c>
      <c r="F197" s="36">
        <v>2475.35</v>
      </c>
      <c r="G197" s="36">
        <v>2388.6999999999998</v>
      </c>
      <c r="H197" s="36">
        <v>2662.7</v>
      </c>
      <c r="I197" s="36">
        <v>2749.3500000000004</v>
      </c>
      <c r="J197" s="36">
        <v>2799.7</v>
      </c>
      <c r="K197" s="31">
        <v>2699</v>
      </c>
      <c r="L197" s="31">
        <v>2562</v>
      </c>
      <c r="M197" s="31">
        <v>1.0446500000000001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140.25</v>
      </c>
      <c r="D198" s="36">
        <v>142.65</v>
      </c>
      <c r="E198" s="36">
        <v>136.45000000000002</v>
      </c>
      <c r="F198" s="36">
        <v>132.65</v>
      </c>
      <c r="G198" s="36">
        <v>126.45000000000002</v>
      </c>
      <c r="H198" s="36">
        <v>146.45000000000002</v>
      </c>
      <c r="I198" s="36">
        <v>152.65</v>
      </c>
      <c r="J198" s="36">
        <v>156.45000000000002</v>
      </c>
      <c r="K198" s="31">
        <v>148.85</v>
      </c>
      <c r="L198" s="31">
        <v>138.85</v>
      </c>
      <c r="M198" s="31">
        <v>10.332839999999999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3079.75</v>
      </c>
      <c r="D199" s="36">
        <v>3111.35</v>
      </c>
      <c r="E199" s="36">
        <v>3022.7</v>
      </c>
      <c r="F199" s="36">
        <v>2965.65</v>
      </c>
      <c r="G199" s="36">
        <v>2877</v>
      </c>
      <c r="H199" s="36">
        <v>3168.3999999999996</v>
      </c>
      <c r="I199" s="36">
        <v>3257.05</v>
      </c>
      <c r="J199" s="36">
        <v>3314.0999999999995</v>
      </c>
      <c r="K199" s="31">
        <v>3200</v>
      </c>
      <c r="L199" s="31">
        <v>3054.3</v>
      </c>
      <c r="M199" s="31">
        <v>0.46226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569.45000000000005</v>
      </c>
      <c r="D200" s="36">
        <v>567.26666666666677</v>
      </c>
      <c r="E200" s="36">
        <v>557.53333333333353</v>
      </c>
      <c r="F200" s="36">
        <v>545.61666666666679</v>
      </c>
      <c r="G200" s="36">
        <v>535.88333333333355</v>
      </c>
      <c r="H200" s="36">
        <v>579.18333333333351</v>
      </c>
      <c r="I200" s="36">
        <v>588.91666666666686</v>
      </c>
      <c r="J200" s="36">
        <v>600.83333333333348</v>
      </c>
      <c r="K200" s="31">
        <v>577</v>
      </c>
      <c r="L200" s="31">
        <v>555.35</v>
      </c>
      <c r="M200" s="31">
        <v>26.010739999999998</v>
      </c>
      <c r="N200" s="1"/>
      <c r="O200" s="1"/>
    </row>
    <row r="201" spans="1:15" ht="12.75" customHeight="1">
      <c r="A201" s="33">
        <v>191</v>
      </c>
      <c r="B201" s="53" t="s">
        <v>877</v>
      </c>
      <c r="C201" s="31">
        <v>405.85</v>
      </c>
      <c r="D201" s="36">
        <v>405.5333333333333</v>
      </c>
      <c r="E201" s="36">
        <v>399.41666666666663</v>
      </c>
      <c r="F201" s="36">
        <v>392.98333333333335</v>
      </c>
      <c r="G201" s="36">
        <v>386.86666666666667</v>
      </c>
      <c r="H201" s="36">
        <v>411.96666666666658</v>
      </c>
      <c r="I201" s="36">
        <v>418.08333333333326</v>
      </c>
      <c r="J201" s="36">
        <v>424.51666666666654</v>
      </c>
      <c r="K201" s="31">
        <v>411.65</v>
      </c>
      <c r="L201" s="31">
        <v>399.1</v>
      </c>
      <c r="M201" s="31">
        <v>18.768989999999999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662.9</v>
      </c>
      <c r="D202" s="36">
        <v>656.81666666666672</v>
      </c>
      <c r="E202" s="36">
        <v>648.63333333333344</v>
      </c>
      <c r="F202" s="36">
        <v>634.36666666666667</v>
      </c>
      <c r="G202" s="36">
        <v>626.18333333333339</v>
      </c>
      <c r="H202" s="36">
        <v>671.08333333333348</v>
      </c>
      <c r="I202" s="36">
        <v>679.26666666666665</v>
      </c>
      <c r="J202" s="36">
        <v>693.53333333333353</v>
      </c>
      <c r="K202" s="31">
        <v>665</v>
      </c>
      <c r="L202" s="31">
        <v>642.54999999999995</v>
      </c>
      <c r="M202" s="31">
        <v>8.32118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203.4</v>
      </c>
      <c r="D203" s="36">
        <v>202.1</v>
      </c>
      <c r="E203" s="36">
        <v>197.7</v>
      </c>
      <c r="F203" s="36">
        <v>192</v>
      </c>
      <c r="G203" s="36">
        <v>187.6</v>
      </c>
      <c r="H203" s="36">
        <v>207.79999999999998</v>
      </c>
      <c r="I203" s="36">
        <v>212.20000000000002</v>
      </c>
      <c r="J203" s="36">
        <v>217.89999999999998</v>
      </c>
      <c r="K203" s="31">
        <v>206.5</v>
      </c>
      <c r="L203" s="31">
        <v>196.4</v>
      </c>
      <c r="M203" s="31">
        <v>45.103250000000003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219.05</v>
      </c>
      <c r="D204" s="36">
        <v>219.71666666666667</v>
      </c>
      <c r="E204" s="36">
        <v>216.43333333333334</v>
      </c>
      <c r="F204" s="36">
        <v>213.81666666666666</v>
      </c>
      <c r="G204" s="36">
        <v>210.53333333333333</v>
      </c>
      <c r="H204" s="36">
        <v>222.33333333333334</v>
      </c>
      <c r="I204" s="36">
        <v>225.6166666666667</v>
      </c>
      <c r="J204" s="36">
        <v>228.23333333333335</v>
      </c>
      <c r="K204" s="31">
        <v>223</v>
      </c>
      <c r="L204" s="31">
        <v>217.1</v>
      </c>
      <c r="M204" s="31">
        <v>22.634329999999999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292.89999999999998</v>
      </c>
      <c r="D205" s="36">
        <v>294.88333333333333</v>
      </c>
      <c r="E205" s="36">
        <v>289.76666666666665</v>
      </c>
      <c r="F205" s="36">
        <v>286.63333333333333</v>
      </c>
      <c r="G205" s="36">
        <v>281.51666666666665</v>
      </c>
      <c r="H205" s="36">
        <v>298.01666666666665</v>
      </c>
      <c r="I205" s="36">
        <v>303.13333333333333</v>
      </c>
      <c r="J205" s="36">
        <v>306.26666666666665</v>
      </c>
      <c r="K205" s="31">
        <v>300</v>
      </c>
      <c r="L205" s="31">
        <v>291.75</v>
      </c>
      <c r="M205" s="31">
        <v>42.873480000000001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2278.9499999999998</v>
      </c>
      <c r="D206" s="36">
        <v>2296.2833333333333</v>
      </c>
      <c r="E206" s="36">
        <v>2242.5666666666666</v>
      </c>
      <c r="F206" s="36">
        <v>2206.1833333333334</v>
      </c>
      <c r="G206" s="36">
        <v>2152.4666666666667</v>
      </c>
      <c r="H206" s="36">
        <v>2332.6666666666665</v>
      </c>
      <c r="I206" s="36">
        <v>2386.3833333333328</v>
      </c>
      <c r="J206" s="36">
        <v>2422.7666666666664</v>
      </c>
      <c r="K206" s="31">
        <v>2350</v>
      </c>
      <c r="L206" s="31">
        <v>2259.9</v>
      </c>
      <c r="M206" s="31">
        <v>2.7641300000000002</v>
      </c>
      <c r="N206" s="1"/>
      <c r="O206" s="1"/>
    </row>
    <row r="207" spans="1:15" ht="12.75" customHeight="1">
      <c r="A207" s="33">
        <v>197</v>
      </c>
      <c r="B207" s="53" t="s">
        <v>878</v>
      </c>
      <c r="C207" s="31">
        <v>503.7</v>
      </c>
      <c r="D207" s="36">
        <v>510.36666666666662</v>
      </c>
      <c r="E207" s="36">
        <v>495.73333333333323</v>
      </c>
      <c r="F207" s="36">
        <v>487.76666666666659</v>
      </c>
      <c r="G207" s="36">
        <v>473.13333333333321</v>
      </c>
      <c r="H207" s="36">
        <v>518.33333333333326</v>
      </c>
      <c r="I207" s="36">
        <v>532.96666666666658</v>
      </c>
      <c r="J207" s="36">
        <v>540.93333333333328</v>
      </c>
      <c r="K207" s="31">
        <v>525</v>
      </c>
      <c r="L207" s="31">
        <v>502.4</v>
      </c>
      <c r="M207" s="31">
        <v>11.55578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1314.45</v>
      </c>
      <c r="D208" s="36">
        <v>1326.35</v>
      </c>
      <c r="E208" s="36">
        <v>1297.9499999999998</v>
      </c>
      <c r="F208" s="36">
        <v>1281.4499999999998</v>
      </c>
      <c r="G208" s="36">
        <v>1253.0499999999997</v>
      </c>
      <c r="H208" s="36">
        <v>1342.85</v>
      </c>
      <c r="I208" s="36">
        <v>1371.25</v>
      </c>
      <c r="J208" s="36">
        <v>1387.75</v>
      </c>
      <c r="K208" s="31">
        <v>1354.75</v>
      </c>
      <c r="L208" s="31">
        <v>1309.8499999999999</v>
      </c>
      <c r="M208" s="31">
        <v>53.84064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4090.2</v>
      </c>
      <c r="D209" s="36">
        <v>4092.3833333333332</v>
      </c>
      <c r="E209" s="36">
        <v>3997.8166666666666</v>
      </c>
      <c r="F209" s="36">
        <v>3905.4333333333334</v>
      </c>
      <c r="G209" s="36">
        <v>3810.8666666666668</v>
      </c>
      <c r="H209" s="36">
        <v>4184.7666666666664</v>
      </c>
      <c r="I209" s="36">
        <v>4279.3333333333321</v>
      </c>
      <c r="J209" s="36">
        <v>4371.7166666666662</v>
      </c>
      <c r="K209" s="31">
        <v>4186.95</v>
      </c>
      <c r="L209" s="31">
        <v>4000</v>
      </c>
      <c r="M209" s="31">
        <v>14.751429999999999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1572.2</v>
      </c>
      <c r="D210" s="36">
        <v>1573.7333333333333</v>
      </c>
      <c r="E210" s="36">
        <v>1548.4666666666667</v>
      </c>
      <c r="F210" s="36">
        <v>1524.7333333333333</v>
      </c>
      <c r="G210" s="36">
        <v>1499.4666666666667</v>
      </c>
      <c r="H210" s="36">
        <v>1597.4666666666667</v>
      </c>
      <c r="I210" s="36">
        <v>1622.7333333333336</v>
      </c>
      <c r="J210" s="36">
        <v>1646.4666666666667</v>
      </c>
      <c r="K210" s="31">
        <v>1599</v>
      </c>
      <c r="L210" s="31">
        <v>1550</v>
      </c>
      <c r="M210" s="31">
        <v>363.18628000000001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550.1</v>
      </c>
      <c r="D211" s="36">
        <v>555.46666666666658</v>
      </c>
      <c r="E211" s="36">
        <v>541.68333333333317</v>
      </c>
      <c r="F211" s="36">
        <v>533.26666666666654</v>
      </c>
      <c r="G211" s="36">
        <v>519.48333333333312</v>
      </c>
      <c r="H211" s="36">
        <v>563.88333333333321</v>
      </c>
      <c r="I211" s="36">
        <v>577.66666666666674</v>
      </c>
      <c r="J211" s="36">
        <v>586.08333333333326</v>
      </c>
      <c r="K211" s="31">
        <v>569.25</v>
      </c>
      <c r="L211" s="31">
        <v>547.04999999999995</v>
      </c>
      <c r="M211" s="31">
        <v>92.636700000000005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103.55</v>
      </c>
      <c r="D212" s="36">
        <v>104.78333333333332</v>
      </c>
      <c r="E212" s="36">
        <v>101.46666666666664</v>
      </c>
      <c r="F212" s="36">
        <v>99.383333333333326</v>
      </c>
      <c r="G212" s="36">
        <v>96.066666666666649</v>
      </c>
      <c r="H212" s="36">
        <v>106.86666666666663</v>
      </c>
      <c r="I212" s="36">
        <v>110.18333333333332</v>
      </c>
      <c r="J212" s="36">
        <v>112.26666666666662</v>
      </c>
      <c r="K212" s="31">
        <v>108.1</v>
      </c>
      <c r="L212" s="31">
        <v>102.7</v>
      </c>
      <c r="M212" s="31">
        <v>207.33215999999999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784.95</v>
      </c>
      <c r="D213" s="36">
        <v>793.31666666666661</v>
      </c>
      <c r="E213" s="36">
        <v>773.63333333333321</v>
      </c>
      <c r="F213" s="36">
        <v>762.31666666666661</v>
      </c>
      <c r="G213" s="36">
        <v>742.63333333333321</v>
      </c>
      <c r="H213" s="36">
        <v>804.63333333333321</v>
      </c>
      <c r="I213" s="36">
        <v>824.31666666666661</v>
      </c>
      <c r="J213" s="36">
        <v>835.63333333333321</v>
      </c>
      <c r="K213" s="31">
        <v>813</v>
      </c>
      <c r="L213" s="31">
        <v>782</v>
      </c>
      <c r="M213" s="31">
        <v>3.1914799999999999</v>
      </c>
      <c r="N213" s="1"/>
      <c r="O213" s="1"/>
    </row>
    <row r="214" spans="1:15" ht="12.75" customHeight="1">
      <c r="A214" s="33">
        <v>204</v>
      </c>
      <c r="B214" s="53" t="s">
        <v>879</v>
      </c>
      <c r="C214" s="31">
        <v>1129.45</v>
      </c>
      <c r="D214" s="36">
        <v>1131.45</v>
      </c>
      <c r="E214" s="36">
        <v>1114</v>
      </c>
      <c r="F214" s="36">
        <v>1098.55</v>
      </c>
      <c r="G214" s="36">
        <v>1081.0999999999999</v>
      </c>
      <c r="H214" s="36">
        <v>1146.9000000000001</v>
      </c>
      <c r="I214" s="36">
        <v>1164.3500000000004</v>
      </c>
      <c r="J214" s="36">
        <v>1179.8000000000002</v>
      </c>
      <c r="K214" s="31">
        <v>1148.9000000000001</v>
      </c>
      <c r="L214" s="31">
        <v>1116</v>
      </c>
      <c r="M214" s="31">
        <v>1.0821700000000001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1879.3</v>
      </c>
      <c r="D215" s="36">
        <v>1910.45</v>
      </c>
      <c r="E215" s="36">
        <v>1835.5</v>
      </c>
      <c r="F215" s="36">
        <v>1791.7</v>
      </c>
      <c r="G215" s="36">
        <v>1716.75</v>
      </c>
      <c r="H215" s="36">
        <v>1954.25</v>
      </c>
      <c r="I215" s="36">
        <v>2029.2000000000003</v>
      </c>
      <c r="J215" s="36">
        <v>2073</v>
      </c>
      <c r="K215" s="31">
        <v>1985.4</v>
      </c>
      <c r="L215" s="31">
        <v>1866.65</v>
      </c>
      <c r="M215" s="31">
        <v>11.847149999999999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5160.6000000000004</v>
      </c>
      <c r="D216" s="36">
        <v>5209.7333333333336</v>
      </c>
      <c r="E216" s="36">
        <v>5105.4666666666672</v>
      </c>
      <c r="F216" s="36">
        <v>5050.3333333333339</v>
      </c>
      <c r="G216" s="36">
        <v>4946.0666666666675</v>
      </c>
      <c r="H216" s="36">
        <v>5264.8666666666668</v>
      </c>
      <c r="I216" s="36">
        <v>5369.1333333333332</v>
      </c>
      <c r="J216" s="36">
        <v>5424.2666666666664</v>
      </c>
      <c r="K216" s="31">
        <v>5314</v>
      </c>
      <c r="L216" s="31">
        <v>5154.6000000000004</v>
      </c>
      <c r="M216" s="31">
        <v>9.6248500000000003</v>
      </c>
      <c r="N216" s="1"/>
      <c r="O216" s="1"/>
    </row>
    <row r="217" spans="1:15" ht="12.75" customHeight="1">
      <c r="A217" s="33">
        <v>207</v>
      </c>
      <c r="B217" s="53" t="s">
        <v>880</v>
      </c>
      <c r="C217" s="31">
        <v>340.95</v>
      </c>
      <c r="D217" s="36">
        <v>342.40000000000003</v>
      </c>
      <c r="E217" s="36">
        <v>335.85000000000008</v>
      </c>
      <c r="F217" s="36">
        <v>330.75000000000006</v>
      </c>
      <c r="G217" s="36">
        <v>324.2000000000001</v>
      </c>
      <c r="H217" s="36">
        <v>347.50000000000006</v>
      </c>
      <c r="I217" s="36">
        <v>354.05</v>
      </c>
      <c r="J217" s="36">
        <v>359.15000000000003</v>
      </c>
      <c r="K217" s="31">
        <v>348.95</v>
      </c>
      <c r="L217" s="31">
        <v>337.3</v>
      </c>
      <c r="M217" s="31">
        <v>5.5418900000000004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695.95</v>
      </c>
      <c r="D218" s="36">
        <v>701.33333333333337</v>
      </c>
      <c r="E218" s="36">
        <v>687.41666666666674</v>
      </c>
      <c r="F218" s="36">
        <v>678.88333333333333</v>
      </c>
      <c r="G218" s="36">
        <v>664.9666666666667</v>
      </c>
      <c r="H218" s="36">
        <v>709.86666666666679</v>
      </c>
      <c r="I218" s="36">
        <v>723.78333333333353</v>
      </c>
      <c r="J218" s="36">
        <v>732.31666666666683</v>
      </c>
      <c r="K218" s="31">
        <v>715.25</v>
      </c>
      <c r="L218" s="31">
        <v>692.8</v>
      </c>
      <c r="M218" s="31">
        <v>70.819559999999996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5273.65</v>
      </c>
      <c r="D219" s="36">
        <v>5293.3166666666666</v>
      </c>
      <c r="E219" s="36">
        <v>5142.6333333333332</v>
      </c>
      <c r="F219" s="36">
        <v>5011.6166666666668</v>
      </c>
      <c r="G219" s="36">
        <v>4860.9333333333334</v>
      </c>
      <c r="H219" s="36">
        <v>5424.333333333333</v>
      </c>
      <c r="I219" s="36">
        <v>5575.0166666666655</v>
      </c>
      <c r="J219" s="36">
        <v>5706.0333333333328</v>
      </c>
      <c r="K219" s="31">
        <v>5444</v>
      </c>
      <c r="L219" s="31">
        <v>5162.3</v>
      </c>
      <c r="M219" s="31">
        <v>46.194339999999997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370.5</v>
      </c>
      <c r="D220" s="36">
        <v>368.7166666666667</v>
      </c>
      <c r="E220" s="36">
        <v>360.43333333333339</v>
      </c>
      <c r="F220" s="36">
        <v>350.36666666666667</v>
      </c>
      <c r="G220" s="36">
        <v>342.08333333333337</v>
      </c>
      <c r="H220" s="36">
        <v>378.78333333333342</v>
      </c>
      <c r="I220" s="36">
        <v>387.06666666666672</v>
      </c>
      <c r="J220" s="36">
        <v>397.13333333333344</v>
      </c>
      <c r="K220" s="31">
        <v>377</v>
      </c>
      <c r="L220" s="31">
        <v>358.65</v>
      </c>
      <c r="M220" s="31">
        <v>137.59532999999999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582.4</v>
      </c>
      <c r="D221" s="36">
        <v>582.43333333333328</v>
      </c>
      <c r="E221" s="36">
        <v>570.06666666666661</v>
      </c>
      <c r="F221" s="36">
        <v>557.73333333333335</v>
      </c>
      <c r="G221" s="36">
        <v>545.36666666666667</v>
      </c>
      <c r="H221" s="36">
        <v>594.76666666666654</v>
      </c>
      <c r="I221" s="36">
        <v>607.1333333333331</v>
      </c>
      <c r="J221" s="36">
        <v>619.46666666666647</v>
      </c>
      <c r="K221" s="31">
        <v>594.79999999999995</v>
      </c>
      <c r="L221" s="31">
        <v>570.1</v>
      </c>
      <c r="M221" s="31">
        <v>195.33213000000001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2355.9</v>
      </c>
      <c r="D222" s="36">
        <v>2362.5500000000002</v>
      </c>
      <c r="E222" s="36">
        <v>2337.6500000000005</v>
      </c>
      <c r="F222" s="36">
        <v>2319.4000000000005</v>
      </c>
      <c r="G222" s="36">
        <v>2294.5000000000009</v>
      </c>
      <c r="H222" s="36">
        <v>2380.8000000000002</v>
      </c>
      <c r="I222" s="36">
        <v>2405.6999999999998</v>
      </c>
      <c r="J222" s="36">
        <v>2423.9499999999998</v>
      </c>
      <c r="K222" s="31">
        <v>2387.4499999999998</v>
      </c>
      <c r="L222" s="31">
        <v>2344.3000000000002</v>
      </c>
      <c r="M222" s="31">
        <v>12.074450000000001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696.4</v>
      </c>
      <c r="D223" s="36">
        <v>710.4666666666667</v>
      </c>
      <c r="E223" s="36">
        <v>680.93333333333339</v>
      </c>
      <c r="F223" s="36">
        <v>665.4666666666667</v>
      </c>
      <c r="G223" s="36">
        <v>635.93333333333339</v>
      </c>
      <c r="H223" s="36">
        <v>725.93333333333339</v>
      </c>
      <c r="I223" s="36">
        <v>755.4666666666667</v>
      </c>
      <c r="J223" s="36">
        <v>770.93333333333339</v>
      </c>
      <c r="K223" s="31">
        <v>740</v>
      </c>
      <c r="L223" s="31">
        <v>695</v>
      </c>
      <c r="M223" s="31">
        <v>16.610749999999999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11101.95</v>
      </c>
      <c r="D224" s="36">
        <v>11130.733333333332</v>
      </c>
      <c r="E224" s="36">
        <v>10811.466666666664</v>
      </c>
      <c r="F224" s="36">
        <v>10520.983333333332</v>
      </c>
      <c r="G224" s="36">
        <v>10201.716666666664</v>
      </c>
      <c r="H224" s="36">
        <v>11421.216666666664</v>
      </c>
      <c r="I224" s="36">
        <v>11740.48333333333</v>
      </c>
      <c r="J224" s="36">
        <v>12030.966666666664</v>
      </c>
      <c r="K224" s="31">
        <v>11450</v>
      </c>
      <c r="L224" s="31">
        <v>10840.25</v>
      </c>
      <c r="M224" s="31">
        <v>0.83601999999999999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816.95</v>
      </c>
      <c r="D225" s="36">
        <v>823.86666666666679</v>
      </c>
      <c r="E225" s="36">
        <v>801.03333333333353</v>
      </c>
      <c r="F225" s="36">
        <v>785.11666666666679</v>
      </c>
      <c r="G225" s="36">
        <v>762.28333333333353</v>
      </c>
      <c r="H225" s="36">
        <v>839.78333333333353</v>
      </c>
      <c r="I225" s="36">
        <v>862.61666666666679</v>
      </c>
      <c r="J225" s="36">
        <v>878.53333333333353</v>
      </c>
      <c r="K225" s="31">
        <v>846.7</v>
      </c>
      <c r="L225" s="31">
        <v>807.95</v>
      </c>
      <c r="M225" s="31">
        <v>4.6832399999999996</v>
      </c>
      <c r="N225" s="1"/>
      <c r="O225" s="1"/>
    </row>
    <row r="226" spans="1:15" ht="12.75" customHeight="1">
      <c r="A226" s="33">
        <v>216</v>
      </c>
      <c r="B226" s="53" t="s">
        <v>881</v>
      </c>
      <c r="C226" s="31">
        <v>458.3</v>
      </c>
      <c r="D226" s="36">
        <v>454.2833333333333</v>
      </c>
      <c r="E226" s="36">
        <v>448.56666666666661</v>
      </c>
      <c r="F226" s="36">
        <v>438.83333333333331</v>
      </c>
      <c r="G226" s="36">
        <v>433.11666666666662</v>
      </c>
      <c r="H226" s="36">
        <v>464.01666666666659</v>
      </c>
      <c r="I226" s="36">
        <v>469.73333333333329</v>
      </c>
      <c r="J226" s="36">
        <v>479.46666666666658</v>
      </c>
      <c r="K226" s="31">
        <v>460</v>
      </c>
      <c r="L226" s="31">
        <v>444.55</v>
      </c>
      <c r="M226" s="31">
        <v>5.9284800000000004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53234</v>
      </c>
      <c r="D227" s="36">
        <v>53060</v>
      </c>
      <c r="E227" s="36">
        <v>52240</v>
      </c>
      <c r="F227" s="36">
        <v>51246</v>
      </c>
      <c r="G227" s="36">
        <v>50426</v>
      </c>
      <c r="H227" s="36">
        <v>54054</v>
      </c>
      <c r="I227" s="36">
        <v>54874</v>
      </c>
      <c r="J227" s="36">
        <v>55868</v>
      </c>
      <c r="K227" s="31">
        <v>53880</v>
      </c>
      <c r="L227" s="31">
        <v>52066</v>
      </c>
      <c r="M227" s="31">
        <v>0.10138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287.10000000000002</v>
      </c>
      <c r="D228" s="36">
        <v>290.25</v>
      </c>
      <c r="E228" s="36">
        <v>280.5</v>
      </c>
      <c r="F228" s="36">
        <v>273.89999999999998</v>
      </c>
      <c r="G228" s="36">
        <v>264.14999999999998</v>
      </c>
      <c r="H228" s="36">
        <v>296.85000000000002</v>
      </c>
      <c r="I228" s="36">
        <v>306.60000000000002</v>
      </c>
      <c r="J228" s="36">
        <v>313.20000000000005</v>
      </c>
      <c r="K228" s="31">
        <v>300</v>
      </c>
      <c r="L228" s="31">
        <v>283.64999999999998</v>
      </c>
      <c r="M228" s="31">
        <v>291.07839000000001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1160</v>
      </c>
      <c r="D229" s="36">
        <v>1156.4333333333334</v>
      </c>
      <c r="E229" s="36">
        <v>1139.8666666666668</v>
      </c>
      <c r="F229" s="36">
        <v>1119.7333333333333</v>
      </c>
      <c r="G229" s="36">
        <v>1103.1666666666667</v>
      </c>
      <c r="H229" s="36">
        <v>1176.5666666666668</v>
      </c>
      <c r="I229" s="36">
        <v>1193.1333333333334</v>
      </c>
      <c r="J229" s="36">
        <v>1213.2666666666669</v>
      </c>
      <c r="K229" s="31">
        <v>1173</v>
      </c>
      <c r="L229" s="31">
        <v>1136.3</v>
      </c>
      <c r="M229" s="31">
        <v>256.99977000000001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1600.65</v>
      </c>
      <c r="D230" s="36">
        <v>1606.2333333333333</v>
      </c>
      <c r="E230" s="36">
        <v>1582.4666666666667</v>
      </c>
      <c r="F230" s="36">
        <v>1564.2833333333333</v>
      </c>
      <c r="G230" s="36">
        <v>1540.5166666666667</v>
      </c>
      <c r="H230" s="36">
        <v>1624.4166666666667</v>
      </c>
      <c r="I230" s="36">
        <v>1648.1833333333336</v>
      </c>
      <c r="J230" s="36">
        <v>1666.3666666666668</v>
      </c>
      <c r="K230" s="31">
        <v>1630</v>
      </c>
      <c r="L230" s="31">
        <v>1588.05</v>
      </c>
      <c r="M230" s="31">
        <v>8.1717999999999993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552.04999999999995</v>
      </c>
      <c r="D231" s="36">
        <v>554</v>
      </c>
      <c r="E231" s="36">
        <v>546.04999999999995</v>
      </c>
      <c r="F231" s="36">
        <v>540.04999999999995</v>
      </c>
      <c r="G231" s="36">
        <v>532.09999999999991</v>
      </c>
      <c r="H231" s="36">
        <v>560</v>
      </c>
      <c r="I231" s="36">
        <v>567.95000000000005</v>
      </c>
      <c r="J231" s="36">
        <v>573.95000000000005</v>
      </c>
      <c r="K231" s="31">
        <v>561.95000000000005</v>
      </c>
      <c r="L231" s="31">
        <v>548</v>
      </c>
      <c r="M231" s="31">
        <v>13.633179999999999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743.45</v>
      </c>
      <c r="D232" s="36">
        <v>739.80000000000007</v>
      </c>
      <c r="E232" s="36">
        <v>731.60000000000014</v>
      </c>
      <c r="F232" s="36">
        <v>719.75000000000011</v>
      </c>
      <c r="G232" s="36">
        <v>711.55000000000018</v>
      </c>
      <c r="H232" s="36">
        <v>751.65000000000009</v>
      </c>
      <c r="I232" s="36">
        <v>759.85000000000014</v>
      </c>
      <c r="J232" s="36">
        <v>771.7</v>
      </c>
      <c r="K232" s="31">
        <v>748</v>
      </c>
      <c r="L232" s="31">
        <v>727.95</v>
      </c>
      <c r="M232" s="31">
        <v>11.54754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91.65</v>
      </c>
      <c r="D233" s="36">
        <v>91.416666666666671</v>
      </c>
      <c r="E233" s="36">
        <v>89.13333333333334</v>
      </c>
      <c r="F233" s="36">
        <v>86.616666666666674</v>
      </c>
      <c r="G233" s="36">
        <v>84.333333333333343</v>
      </c>
      <c r="H233" s="36">
        <v>93.933333333333337</v>
      </c>
      <c r="I233" s="36">
        <v>96.216666666666669</v>
      </c>
      <c r="J233" s="36">
        <v>98.733333333333334</v>
      </c>
      <c r="K233" s="31">
        <v>93.7</v>
      </c>
      <c r="L233" s="31">
        <v>88.9</v>
      </c>
      <c r="M233" s="31">
        <v>367.74086999999997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78.099999999999994</v>
      </c>
      <c r="D234" s="36">
        <v>78.816666666666663</v>
      </c>
      <c r="E234" s="36">
        <v>76.98333333333332</v>
      </c>
      <c r="F234" s="36">
        <v>75.86666666666666</v>
      </c>
      <c r="G234" s="36">
        <v>74.033333333333317</v>
      </c>
      <c r="H234" s="36">
        <v>79.933333333333323</v>
      </c>
      <c r="I234" s="36">
        <v>81.766666666666666</v>
      </c>
      <c r="J234" s="36">
        <v>82.883333333333326</v>
      </c>
      <c r="K234" s="31">
        <v>80.650000000000006</v>
      </c>
      <c r="L234" s="31">
        <v>77.7</v>
      </c>
      <c r="M234" s="31">
        <v>698.67394000000002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116.45</v>
      </c>
      <c r="D235" s="36">
        <v>116.89999999999999</v>
      </c>
      <c r="E235" s="36">
        <v>114.99999999999999</v>
      </c>
      <c r="F235" s="36">
        <v>113.55</v>
      </c>
      <c r="G235" s="36">
        <v>111.64999999999999</v>
      </c>
      <c r="H235" s="36">
        <v>118.34999999999998</v>
      </c>
      <c r="I235" s="36">
        <v>120.24999999999999</v>
      </c>
      <c r="J235" s="36">
        <v>121.69999999999997</v>
      </c>
      <c r="K235" s="31">
        <v>118.8</v>
      </c>
      <c r="L235" s="31">
        <v>115.45</v>
      </c>
      <c r="M235" s="31">
        <v>46.802199999999999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400.8</v>
      </c>
      <c r="D236" s="36">
        <v>401.58333333333331</v>
      </c>
      <c r="E236" s="36">
        <v>392.21666666666664</v>
      </c>
      <c r="F236" s="36">
        <v>383.63333333333333</v>
      </c>
      <c r="G236" s="36">
        <v>374.26666666666665</v>
      </c>
      <c r="H236" s="36">
        <v>410.16666666666663</v>
      </c>
      <c r="I236" s="36">
        <v>419.5333333333333</v>
      </c>
      <c r="J236" s="36">
        <v>428.11666666666662</v>
      </c>
      <c r="K236" s="31">
        <v>410.95</v>
      </c>
      <c r="L236" s="31">
        <v>393</v>
      </c>
      <c r="M236" s="31">
        <v>12.557079999999999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72.8</v>
      </c>
      <c r="D237" s="36">
        <v>72.8</v>
      </c>
      <c r="E237" s="36">
        <v>71</v>
      </c>
      <c r="F237" s="36">
        <v>69.2</v>
      </c>
      <c r="G237" s="36">
        <v>67.400000000000006</v>
      </c>
      <c r="H237" s="36">
        <v>74.599999999999994</v>
      </c>
      <c r="I237" s="36">
        <v>76.399999999999977</v>
      </c>
      <c r="J237" s="36">
        <v>78.199999999999989</v>
      </c>
      <c r="K237" s="31">
        <v>74.599999999999994</v>
      </c>
      <c r="L237" s="31">
        <v>71</v>
      </c>
      <c r="M237" s="31">
        <v>1737.4236000000001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286.95</v>
      </c>
      <c r="D238" s="36">
        <v>289.0333333333333</v>
      </c>
      <c r="E238" s="36">
        <v>279.11666666666662</v>
      </c>
      <c r="F238" s="36">
        <v>271.2833333333333</v>
      </c>
      <c r="G238" s="36">
        <v>261.36666666666662</v>
      </c>
      <c r="H238" s="36">
        <v>296.86666666666662</v>
      </c>
      <c r="I238" s="36">
        <v>306.78333333333336</v>
      </c>
      <c r="J238" s="36">
        <v>314.61666666666662</v>
      </c>
      <c r="K238" s="31">
        <v>298.95</v>
      </c>
      <c r="L238" s="31">
        <v>281.2</v>
      </c>
      <c r="M238" s="31">
        <v>215.51401999999999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430.35</v>
      </c>
      <c r="D239" s="36">
        <v>431.3</v>
      </c>
      <c r="E239" s="36">
        <v>427.70000000000005</v>
      </c>
      <c r="F239" s="36">
        <v>425.05</v>
      </c>
      <c r="G239" s="36">
        <v>421.45000000000005</v>
      </c>
      <c r="H239" s="36">
        <v>433.95000000000005</v>
      </c>
      <c r="I239" s="36">
        <v>437.55000000000007</v>
      </c>
      <c r="J239" s="36">
        <v>440.20000000000005</v>
      </c>
      <c r="K239" s="31">
        <v>434.9</v>
      </c>
      <c r="L239" s="31">
        <v>428.65</v>
      </c>
      <c r="M239" s="31">
        <v>155.19148000000001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305.45</v>
      </c>
      <c r="D240" s="36">
        <v>306.84999999999997</v>
      </c>
      <c r="E240" s="36">
        <v>300.74999999999994</v>
      </c>
      <c r="F240" s="36">
        <v>296.04999999999995</v>
      </c>
      <c r="G240" s="36">
        <v>289.94999999999993</v>
      </c>
      <c r="H240" s="36">
        <v>311.54999999999995</v>
      </c>
      <c r="I240" s="36">
        <v>317.64999999999998</v>
      </c>
      <c r="J240" s="36">
        <v>322.34999999999997</v>
      </c>
      <c r="K240" s="31">
        <v>312.95</v>
      </c>
      <c r="L240" s="31">
        <v>302.14999999999998</v>
      </c>
      <c r="M240" s="31">
        <v>19.680209999999999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215.65</v>
      </c>
      <c r="D241" s="36">
        <v>214.01666666666665</v>
      </c>
      <c r="E241" s="36">
        <v>209.2833333333333</v>
      </c>
      <c r="F241" s="36">
        <v>202.91666666666666</v>
      </c>
      <c r="G241" s="36">
        <v>198.18333333333331</v>
      </c>
      <c r="H241" s="36">
        <v>220.3833333333333</v>
      </c>
      <c r="I241" s="36">
        <v>225.11666666666665</v>
      </c>
      <c r="J241" s="36">
        <v>231.48333333333329</v>
      </c>
      <c r="K241" s="31">
        <v>218.75</v>
      </c>
      <c r="L241" s="31">
        <v>207.65</v>
      </c>
      <c r="M241" s="31">
        <v>42.785510000000002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160.15</v>
      </c>
      <c r="D242" s="36">
        <v>161.00000000000003</v>
      </c>
      <c r="E242" s="36">
        <v>157.70000000000005</v>
      </c>
      <c r="F242" s="36">
        <v>155.25000000000003</v>
      </c>
      <c r="G242" s="36">
        <v>151.95000000000005</v>
      </c>
      <c r="H242" s="36">
        <v>163.45000000000005</v>
      </c>
      <c r="I242" s="36">
        <v>166.75000000000006</v>
      </c>
      <c r="J242" s="36">
        <v>169.20000000000005</v>
      </c>
      <c r="K242" s="31">
        <v>164.3</v>
      </c>
      <c r="L242" s="31">
        <v>158.55000000000001</v>
      </c>
      <c r="M242" s="31">
        <v>59.343539999999997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2445.0500000000002</v>
      </c>
      <c r="D243" s="36">
        <v>2465.0166666666669</v>
      </c>
      <c r="E243" s="36">
        <v>2400.0333333333338</v>
      </c>
      <c r="F243" s="36">
        <v>2355.0166666666669</v>
      </c>
      <c r="G243" s="36">
        <v>2290.0333333333338</v>
      </c>
      <c r="H243" s="36">
        <v>2510.0333333333338</v>
      </c>
      <c r="I243" s="36">
        <v>2575.0166666666664</v>
      </c>
      <c r="J243" s="36">
        <v>2620.0333333333338</v>
      </c>
      <c r="K243" s="31">
        <v>2530</v>
      </c>
      <c r="L243" s="31">
        <v>2420</v>
      </c>
      <c r="M243" s="31">
        <v>2.3286799999999999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606.35</v>
      </c>
      <c r="D244" s="36">
        <v>605.41666666666674</v>
      </c>
      <c r="E244" s="36">
        <v>578.13333333333344</v>
      </c>
      <c r="F244" s="36">
        <v>549.91666666666674</v>
      </c>
      <c r="G244" s="36">
        <v>522.63333333333344</v>
      </c>
      <c r="H244" s="36">
        <v>633.63333333333344</v>
      </c>
      <c r="I244" s="36">
        <v>660.91666666666674</v>
      </c>
      <c r="J244" s="36">
        <v>689.13333333333344</v>
      </c>
      <c r="K244" s="31">
        <v>632.70000000000005</v>
      </c>
      <c r="L244" s="31">
        <v>577.20000000000005</v>
      </c>
      <c r="M244" s="31">
        <v>93.614009999999993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157.80000000000001</v>
      </c>
      <c r="D245" s="36">
        <v>157.68333333333337</v>
      </c>
      <c r="E245" s="36">
        <v>154.96666666666673</v>
      </c>
      <c r="F245" s="36">
        <v>152.13333333333335</v>
      </c>
      <c r="G245" s="36">
        <v>149.41666666666671</v>
      </c>
      <c r="H245" s="36">
        <v>160.51666666666674</v>
      </c>
      <c r="I245" s="36">
        <v>163.23333333333338</v>
      </c>
      <c r="J245" s="36">
        <v>166.06666666666675</v>
      </c>
      <c r="K245" s="31">
        <v>160.4</v>
      </c>
      <c r="L245" s="31">
        <v>154.85</v>
      </c>
      <c r="M245" s="31">
        <v>122.25688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576.5</v>
      </c>
      <c r="D246" s="36">
        <v>575.66666666666663</v>
      </c>
      <c r="E246" s="36">
        <v>568.83333333333326</v>
      </c>
      <c r="F246" s="36">
        <v>561.16666666666663</v>
      </c>
      <c r="G246" s="36">
        <v>554.33333333333326</v>
      </c>
      <c r="H246" s="36">
        <v>583.33333333333326</v>
      </c>
      <c r="I246" s="36">
        <v>590.16666666666652</v>
      </c>
      <c r="J246" s="36">
        <v>597.83333333333326</v>
      </c>
      <c r="K246" s="31">
        <v>582.5</v>
      </c>
      <c r="L246" s="31">
        <v>568</v>
      </c>
      <c r="M246" s="31">
        <v>63.804369999999999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175.3</v>
      </c>
      <c r="D247" s="36">
        <v>173.23333333333335</v>
      </c>
      <c r="E247" s="36">
        <v>170.06666666666669</v>
      </c>
      <c r="F247" s="36">
        <v>164.83333333333334</v>
      </c>
      <c r="G247" s="36">
        <v>161.66666666666669</v>
      </c>
      <c r="H247" s="36">
        <v>178.4666666666667</v>
      </c>
      <c r="I247" s="36">
        <v>181.63333333333333</v>
      </c>
      <c r="J247" s="36">
        <v>186.8666666666667</v>
      </c>
      <c r="K247" s="31">
        <v>176.4</v>
      </c>
      <c r="L247" s="31">
        <v>168</v>
      </c>
      <c r="M247" s="31">
        <v>622.14295000000004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73.2</v>
      </c>
      <c r="D248" s="36">
        <v>72.816666666666677</v>
      </c>
      <c r="E248" s="36">
        <v>70.733333333333348</v>
      </c>
      <c r="F248" s="36">
        <v>68.266666666666666</v>
      </c>
      <c r="G248" s="36">
        <v>66.183333333333337</v>
      </c>
      <c r="H248" s="36">
        <v>75.28333333333336</v>
      </c>
      <c r="I248" s="36">
        <v>77.366666666666703</v>
      </c>
      <c r="J248" s="36">
        <v>79.833333333333371</v>
      </c>
      <c r="K248" s="31">
        <v>74.900000000000006</v>
      </c>
      <c r="L248" s="31">
        <v>70.349999999999994</v>
      </c>
      <c r="M248" s="31">
        <v>601.82376999999997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1054.25</v>
      </c>
      <c r="D249" s="36">
        <v>1059.1333333333332</v>
      </c>
      <c r="E249" s="36">
        <v>1033.3166666666664</v>
      </c>
      <c r="F249" s="36">
        <v>1012.3833333333332</v>
      </c>
      <c r="G249" s="36">
        <v>986.56666666666638</v>
      </c>
      <c r="H249" s="36">
        <v>1080.0666666666664</v>
      </c>
      <c r="I249" s="36">
        <v>1105.883333333333</v>
      </c>
      <c r="J249" s="36">
        <v>1126.8166666666664</v>
      </c>
      <c r="K249" s="31">
        <v>1084.95</v>
      </c>
      <c r="L249" s="31">
        <v>1038.2</v>
      </c>
      <c r="M249" s="31">
        <v>35.984630000000003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188.95</v>
      </c>
      <c r="D250" s="36">
        <v>191.75</v>
      </c>
      <c r="E250" s="36">
        <v>183.5</v>
      </c>
      <c r="F250" s="36">
        <v>178.05</v>
      </c>
      <c r="G250" s="36">
        <v>169.8</v>
      </c>
      <c r="H250" s="36">
        <v>197.2</v>
      </c>
      <c r="I250" s="36">
        <v>205.45</v>
      </c>
      <c r="J250" s="36">
        <v>210.89999999999998</v>
      </c>
      <c r="K250" s="31">
        <v>200</v>
      </c>
      <c r="L250" s="31">
        <v>186.3</v>
      </c>
      <c r="M250" s="31">
        <v>1122.93004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1351.9</v>
      </c>
      <c r="D251" s="36">
        <v>1360.6333333333334</v>
      </c>
      <c r="E251" s="36">
        <v>1336.2666666666669</v>
      </c>
      <c r="F251" s="36">
        <v>1320.6333333333334</v>
      </c>
      <c r="G251" s="36">
        <v>1296.2666666666669</v>
      </c>
      <c r="H251" s="36">
        <v>1376.2666666666669</v>
      </c>
      <c r="I251" s="36">
        <v>1400.6333333333332</v>
      </c>
      <c r="J251" s="36">
        <v>1416.2666666666669</v>
      </c>
      <c r="K251" s="31">
        <v>1385</v>
      </c>
      <c r="L251" s="31">
        <v>1345</v>
      </c>
      <c r="M251" s="31">
        <v>0.42931999999999998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468.95</v>
      </c>
      <c r="D252" s="36">
        <v>464.11666666666662</v>
      </c>
      <c r="E252" s="36">
        <v>457.03333333333325</v>
      </c>
      <c r="F252" s="36">
        <v>445.11666666666662</v>
      </c>
      <c r="G252" s="36">
        <v>438.03333333333325</v>
      </c>
      <c r="H252" s="36">
        <v>476.03333333333325</v>
      </c>
      <c r="I252" s="36">
        <v>483.11666666666662</v>
      </c>
      <c r="J252" s="36">
        <v>495.03333333333325</v>
      </c>
      <c r="K252" s="31">
        <v>471.2</v>
      </c>
      <c r="L252" s="31">
        <v>452.2</v>
      </c>
      <c r="M252" s="31">
        <v>47.44746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364</v>
      </c>
      <c r="D253" s="36">
        <v>358.5333333333333</v>
      </c>
      <c r="E253" s="36">
        <v>347.16666666666663</v>
      </c>
      <c r="F253" s="36">
        <v>330.33333333333331</v>
      </c>
      <c r="G253" s="36">
        <v>318.96666666666664</v>
      </c>
      <c r="H253" s="36">
        <v>375.36666666666662</v>
      </c>
      <c r="I253" s="36">
        <v>386.73333333333329</v>
      </c>
      <c r="J253" s="36">
        <v>403.56666666666661</v>
      </c>
      <c r="K253" s="31">
        <v>369.9</v>
      </c>
      <c r="L253" s="31">
        <v>341.7</v>
      </c>
      <c r="M253" s="31">
        <v>296.86486000000002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1529.7</v>
      </c>
      <c r="D254" s="36">
        <v>1520.3333333333333</v>
      </c>
      <c r="E254" s="36">
        <v>1505.7666666666664</v>
      </c>
      <c r="F254" s="36">
        <v>1481.8333333333333</v>
      </c>
      <c r="G254" s="36">
        <v>1467.2666666666664</v>
      </c>
      <c r="H254" s="36">
        <v>1544.2666666666664</v>
      </c>
      <c r="I254" s="36">
        <v>1558.8333333333335</v>
      </c>
      <c r="J254" s="36">
        <v>1582.7666666666664</v>
      </c>
      <c r="K254" s="31">
        <v>1534.9</v>
      </c>
      <c r="L254" s="31">
        <v>1496.4</v>
      </c>
      <c r="M254" s="31">
        <v>82.655249999999995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5715.4</v>
      </c>
      <c r="D255" s="36">
        <v>5827.2833333333328</v>
      </c>
      <c r="E255" s="36">
        <v>5566.5666666666657</v>
      </c>
      <c r="F255" s="36">
        <v>5417.7333333333327</v>
      </c>
      <c r="G255" s="36">
        <v>5157.0166666666655</v>
      </c>
      <c r="H255" s="36">
        <v>5976.1166666666659</v>
      </c>
      <c r="I255" s="36">
        <v>6236.833333333333</v>
      </c>
      <c r="J255" s="36">
        <v>6385.6666666666661</v>
      </c>
      <c r="K255" s="31">
        <v>6088</v>
      </c>
      <c r="L255" s="31">
        <v>5678.45</v>
      </c>
      <c r="M255" s="31">
        <v>4.11883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1405.9</v>
      </c>
      <c r="D256" s="36">
        <v>1416.6333333333332</v>
      </c>
      <c r="E256" s="36">
        <v>1393.2666666666664</v>
      </c>
      <c r="F256" s="36">
        <v>1380.6333333333332</v>
      </c>
      <c r="G256" s="36">
        <v>1357.2666666666664</v>
      </c>
      <c r="H256" s="36">
        <v>1429.2666666666664</v>
      </c>
      <c r="I256" s="36">
        <v>1452.6333333333332</v>
      </c>
      <c r="J256" s="36">
        <v>1465.2666666666664</v>
      </c>
      <c r="K256" s="31">
        <v>1440</v>
      </c>
      <c r="L256" s="31">
        <v>1404</v>
      </c>
      <c r="M256" s="31">
        <v>105.89243999999999</v>
      </c>
      <c r="N256" s="1"/>
      <c r="O256" s="1"/>
    </row>
    <row r="257" spans="1:15" ht="12.75" customHeight="1">
      <c r="A257" s="33">
        <v>247</v>
      </c>
      <c r="B257" s="53" t="s">
        <v>882</v>
      </c>
      <c r="C257" s="31">
        <v>153.35</v>
      </c>
      <c r="D257" s="36">
        <v>153.39999999999998</v>
      </c>
      <c r="E257" s="36">
        <v>149.09999999999997</v>
      </c>
      <c r="F257" s="36">
        <v>144.85</v>
      </c>
      <c r="G257" s="36">
        <v>140.54999999999998</v>
      </c>
      <c r="H257" s="36">
        <v>157.64999999999995</v>
      </c>
      <c r="I257" s="36">
        <v>161.94999999999996</v>
      </c>
      <c r="J257" s="36">
        <v>166.19999999999993</v>
      </c>
      <c r="K257" s="31">
        <v>157.69999999999999</v>
      </c>
      <c r="L257" s="31">
        <v>149.15</v>
      </c>
      <c r="M257" s="31">
        <v>129.46496999999999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906.2</v>
      </c>
      <c r="D258" s="36">
        <v>912.35</v>
      </c>
      <c r="E258" s="36">
        <v>894.7</v>
      </c>
      <c r="F258" s="36">
        <v>883.2</v>
      </c>
      <c r="G258" s="36">
        <v>865.55000000000007</v>
      </c>
      <c r="H258" s="36">
        <v>923.85</v>
      </c>
      <c r="I258" s="36">
        <v>941.49999999999989</v>
      </c>
      <c r="J258" s="36">
        <v>953</v>
      </c>
      <c r="K258" s="31">
        <v>930</v>
      </c>
      <c r="L258" s="31">
        <v>900.85</v>
      </c>
      <c r="M258" s="31">
        <v>2.2690000000000001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4298.05</v>
      </c>
      <c r="D259" s="36">
        <v>4284.05</v>
      </c>
      <c r="E259" s="36">
        <v>4244.1000000000004</v>
      </c>
      <c r="F259" s="36">
        <v>4190.1500000000005</v>
      </c>
      <c r="G259" s="36">
        <v>4150.2000000000007</v>
      </c>
      <c r="H259" s="36">
        <v>4338</v>
      </c>
      <c r="I259" s="36">
        <v>4377.9499999999989</v>
      </c>
      <c r="J259" s="36">
        <v>4431.8999999999996</v>
      </c>
      <c r="K259" s="31">
        <v>4324</v>
      </c>
      <c r="L259" s="31">
        <v>4230.1000000000004</v>
      </c>
      <c r="M259" s="31">
        <v>7.7506500000000003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1127.3</v>
      </c>
      <c r="D260" s="36">
        <v>1141.8999999999999</v>
      </c>
      <c r="E260" s="36">
        <v>1109.3999999999996</v>
      </c>
      <c r="F260" s="36">
        <v>1091.4999999999998</v>
      </c>
      <c r="G260" s="36">
        <v>1058.9999999999995</v>
      </c>
      <c r="H260" s="36">
        <v>1159.7999999999997</v>
      </c>
      <c r="I260" s="36">
        <v>1192.3000000000002</v>
      </c>
      <c r="J260" s="36">
        <v>1210.1999999999998</v>
      </c>
      <c r="K260" s="31">
        <v>1174.4000000000001</v>
      </c>
      <c r="L260" s="31">
        <v>1124</v>
      </c>
      <c r="M260" s="31">
        <v>12.17343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1782.1</v>
      </c>
      <c r="D261" s="36">
        <v>1783.7</v>
      </c>
      <c r="E261" s="36">
        <v>1742.4</v>
      </c>
      <c r="F261" s="36">
        <v>1702.7</v>
      </c>
      <c r="G261" s="36">
        <v>1661.4</v>
      </c>
      <c r="H261" s="36">
        <v>1823.4</v>
      </c>
      <c r="I261" s="36">
        <v>1864.6999999999998</v>
      </c>
      <c r="J261" s="36">
        <v>1904.4</v>
      </c>
      <c r="K261" s="31">
        <v>1825</v>
      </c>
      <c r="L261" s="31">
        <v>1744</v>
      </c>
      <c r="M261" s="31">
        <v>1.24373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4025.95</v>
      </c>
      <c r="D262" s="36">
        <v>4015.2833333333333</v>
      </c>
      <c r="E262" s="36">
        <v>3962.8166666666666</v>
      </c>
      <c r="F262" s="36">
        <v>3899.6833333333334</v>
      </c>
      <c r="G262" s="36">
        <v>3847.2166666666667</v>
      </c>
      <c r="H262" s="36">
        <v>4078.4166666666665</v>
      </c>
      <c r="I262" s="36">
        <v>4130.8833333333332</v>
      </c>
      <c r="J262" s="36">
        <v>4194.0166666666664</v>
      </c>
      <c r="K262" s="31">
        <v>4067.75</v>
      </c>
      <c r="L262" s="31">
        <v>3952.15</v>
      </c>
      <c r="M262" s="31">
        <v>2.0701299999999998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2094.0500000000002</v>
      </c>
      <c r="D263" s="36">
        <v>2121.35</v>
      </c>
      <c r="E263" s="36">
        <v>2052.6999999999998</v>
      </c>
      <c r="F263" s="36">
        <v>2011.35</v>
      </c>
      <c r="G263" s="36">
        <v>1942.6999999999998</v>
      </c>
      <c r="H263" s="36">
        <v>2162.6999999999998</v>
      </c>
      <c r="I263" s="36">
        <v>2231.3500000000004</v>
      </c>
      <c r="J263" s="36">
        <v>2272.6999999999998</v>
      </c>
      <c r="K263" s="31">
        <v>2190</v>
      </c>
      <c r="L263" s="31">
        <v>2080</v>
      </c>
      <c r="M263" s="31">
        <v>2.8301400000000001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784.75</v>
      </c>
      <c r="D264" s="36">
        <v>791.7833333333333</v>
      </c>
      <c r="E264" s="36">
        <v>773.56666666666661</v>
      </c>
      <c r="F264" s="36">
        <v>762.38333333333333</v>
      </c>
      <c r="G264" s="36">
        <v>744.16666666666663</v>
      </c>
      <c r="H264" s="36">
        <v>802.96666666666658</v>
      </c>
      <c r="I264" s="36">
        <v>821.18333333333328</v>
      </c>
      <c r="J264" s="36">
        <v>832.36666666666656</v>
      </c>
      <c r="K264" s="31">
        <v>810</v>
      </c>
      <c r="L264" s="31">
        <v>780.6</v>
      </c>
      <c r="M264" s="31">
        <v>2.80525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384.6</v>
      </c>
      <c r="D265" s="36">
        <v>386.8</v>
      </c>
      <c r="E265" s="36">
        <v>380.8</v>
      </c>
      <c r="F265" s="36">
        <v>377</v>
      </c>
      <c r="G265" s="36">
        <v>371</v>
      </c>
      <c r="H265" s="36">
        <v>390.6</v>
      </c>
      <c r="I265" s="36">
        <v>396.6</v>
      </c>
      <c r="J265" s="36">
        <v>400.40000000000003</v>
      </c>
      <c r="K265" s="31">
        <v>392.8</v>
      </c>
      <c r="L265" s="31">
        <v>383</v>
      </c>
      <c r="M265" s="31">
        <v>6.7000500000000001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79.7</v>
      </c>
      <c r="D266" s="36">
        <v>79.683333333333337</v>
      </c>
      <c r="E266" s="36">
        <v>78.416666666666671</v>
      </c>
      <c r="F266" s="36">
        <v>77.13333333333334</v>
      </c>
      <c r="G266" s="36">
        <v>75.866666666666674</v>
      </c>
      <c r="H266" s="36">
        <v>80.966666666666669</v>
      </c>
      <c r="I266" s="36">
        <v>82.23333333333332</v>
      </c>
      <c r="J266" s="36">
        <v>83.516666666666666</v>
      </c>
      <c r="K266" s="31">
        <v>80.95</v>
      </c>
      <c r="L266" s="31">
        <v>78.400000000000006</v>
      </c>
      <c r="M266" s="31">
        <v>48.418680000000002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658.7</v>
      </c>
      <c r="D267" s="36">
        <v>654.16666666666663</v>
      </c>
      <c r="E267" s="36">
        <v>644.5333333333333</v>
      </c>
      <c r="F267" s="36">
        <v>630.36666666666667</v>
      </c>
      <c r="G267" s="36">
        <v>620.73333333333335</v>
      </c>
      <c r="H267" s="36">
        <v>668.33333333333326</v>
      </c>
      <c r="I267" s="36">
        <v>677.9666666666667</v>
      </c>
      <c r="J267" s="36">
        <v>692.13333333333321</v>
      </c>
      <c r="K267" s="31">
        <v>663.8</v>
      </c>
      <c r="L267" s="31">
        <v>640</v>
      </c>
      <c r="M267" s="31">
        <v>65.998990000000006</v>
      </c>
      <c r="N267" s="1"/>
      <c r="O267" s="1"/>
    </row>
    <row r="268" spans="1:15" ht="12.75" customHeight="1">
      <c r="A268" s="33">
        <v>258</v>
      </c>
      <c r="B268" s="53" t="s">
        <v>883</v>
      </c>
      <c r="C268" s="31">
        <v>295.7</v>
      </c>
      <c r="D268" s="36">
        <v>294.86666666666662</v>
      </c>
      <c r="E268" s="36">
        <v>289.78333333333325</v>
      </c>
      <c r="F268" s="36">
        <v>283.86666666666662</v>
      </c>
      <c r="G268" s="36">
        <v>278.78333333333325</v>
      </c>
      <c r="H268" s="36">
        <v>300.78333333333325</v>
      </c>
      <c r="I268" s="36">
        <v>305.86666666666662</v>
      </c>
      <c r="J268" s="36">
        <v>311.78333333333325</v>
      </c>
      <c r="K268" s="31">
        <v>299.95</v>
      </c>
      <c r="L268" s="31">
        <v>288.95</v>
      </c>
      <c r="M268" s="31">
        <v>54.75517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915.3</v>
      </c>
      <c r="D269" s="36">
        <v>910.26666666666677</v>
      </c>
      <c r="E269" s="36">
        <v>902.83333333333348</v>
      </c>
      <c r="F269" s="36">
        <v>890.36666666666667</v>
      </c>
      <c r="G269" s="36">
        <v>882.93333333333339</v>
      </c>
      <c r="H269" s="36">
        <v>922.73333333333358</v>
      </c>
      <c r="I269" s="36">
        <v>930.16666666666674</v>
      </c>
      <c r="J269" s="36">
        <v>942.63333333333367</v>
      </c>
      <c r="K269" s="31">
        <v>917.7</v>
      </c>
      <c r="L269" s="31">
        <v>897.8</v>
      </c>
      <c r="M269" s="31">
        <v>25.418030000000002</v>
      </c>
      <c r="N269" s="1"/>
      <c r="O269" s="1"/>
    </row>
    <row r="270" spans="1:15" ht="12.75" customHeight="1">
      <c r="A270" s="33">
        <v>260</v>
      </c>
      <c r="B270" s="53" t="s">
        <v>884</v>
      </c>
      <c r="C270" s="31">
        <v>900.85</v>
      </c>
      <c r="D270" s="36">
        <v>892.83333333333337</v>
      </c>
      <c r="E270" s="36">
        <v>875.01666666666677</v>
      </c>
      <c r="F270" s="36">
        <v>849.18333333333339</v>
      </c>
      <c r="G270" s="36">
        <v>831.36666666666679</v>
      </c>
      <c r="H270" s="36">
        <v>918.66666666666674</v>
      </c>
      <c r="I270" s="36">
        <v>936.48333333333335</v>
      </c>
      <c r="J270" s="36">
        <v>962.31666666666672</v>
      </c>
      <c r="K270" s="31">
        <v>910.65</v>
      </c>
      <c r="L270" s="31">
        <v>867</v>
      </c>
      <c r="M270" s="31">
        <v>0.81033999999999995</v>
      </c>
      <c r="N270" s="1"/>
      <c r="O270" s="1"/>
    </row>
    <row r="271" spans="1:15" ht="12.75" customHeight="1">
      <c r="A271" s="33">
        <v>261</v>
      </c>
      <c r="B271" s="53" t="s">
        <v>885</v>
      </c>
      <c r="C271" s="31">
        <v>135.6</v>
      </c>
      <c r="D271" s="36">
        <v>135.21666666666667</v>
      </c>
      <c r="E271" s="36">
        <v>132.68333333333334</v>
      </c>
      <c r="F271" s="36">
        <v>129.76666666666668</v>
      </c>
      <c r="G271" s="36">
        <v>127.23333333333335</v>
      </c>
      <c r="H271" s="36">
        <v>138.13333333333333</v>
      </c>
      <c r="I271" s="36">
        <v>140.66666666666669</v>
      </c>
      <c r="J271" s="36">
        <v>143.58333333333331</v>
      </c>
      <c r="K271" s="31">
        <v>137.75</v>
      </c>
      <c r="L271" s="31">
        <v>132.30000000000001</v>
      </c>
      <c r="M271" s="31">
        <v>119.64335</v>
      </c>
      <c r="N271" s="1"/>
      <c r="O271" s="1"/>
    </row>
    <row r="272" spans="1:15" ht="12.75" customHeight="1">
      <c r="A272" s="33">
        <v>262</v>
      </c>
      <c r="B272" s="53" t="s">
        <v>833</v>
      </c>
      <c r="C272" s="31">
        <v>550.6</v>
      </c>
      <c r="D272" s="36">
        <v>554.46666666666658</v>
      </c>
      <c r="E272" s="36">
        <v>540.93333333333317</v>
      </c>
      <c r="F272" s="36">
        <v>531.26666666666654</v>
      </c>
      <c r="G272" s="36">
        <v>517.73333333333312</v>
      </c>
      <c r="H272" s="36">
        <v>564.13333333333321</v>
      </c>
      <c r="I272" s="36">
        <v>577.66666666666674</v>
      </c>
      <c r="J272" s="36">
        <v>587.33333333333326</v>
      </c>
      <c r="K272" s="31">
        <v>568</v>
      </c>
      <c r="L272" s="31">
        <v>544.79999999999995</v>
      </c>
      <c r="M272" s="31">
        <v>13.756019999999999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803.35</v>
      </c>
      <c r="D273" s="36">
        <v>807.4666666666667</v>
      </c>
      <c r="E273" s="36">
        <v>784.88333333333344</v>
      </c>
      <c r="F273" s="36">
        <v>766.41666666666674</v>
      </c>
      <c r="G273" s="36">
        <v>743.83333333333348</v>
      </c>
      <c r="H273" s="36">
        <v>825.93333333333339</v>
      </c>
      <c r="I273" s="36">
        <v>848.51666666666665</v>
      </c>
      <c r="J273" s="36">
        <v>866.98333333333335</v>
      </c>
      <c r="K273" s="31">
        <v>830.05</v>
      </c>
      <c r="L273" s="31">
        <v>789</v>
      </c>
      <c r="M273" s="31">
        <v>29.19689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1057.45</v>
      </c>
      <c r="D274" s="36">
        <v>1062.1499999999999</v>
      </c>
      <c r="E274" s="36">
        <v>1044.2999999999997</v>
      </c>
      <c r="F274" s="36">
        <v>1031.1499999999999</v>
      </c>
      <c r="G274" s="36">
        <v>1013.2999999999997</v>
      </c>
      <c r="H274" s="36">
        <v>1075.2999999999997</v>
      </c>
      <c r="I274" s="36">
        <v>1093.1499999999996</v>
      </c>
      <c r="J274" s="36">
        <v>1106.2999999999997</v>
      </c>
      <c r="K274" s="31">
        <v>1080</v>
      </c>
      <c r="L274" s="31">
        <v>1049</v>
      </c>
      <c r="M274" s="31">
        <v>20.063980000000001</v>
      </c>
      <c r="N274" s="1"/>
      <c r="O274" s="1"/>
    </row>
    <row r="275" spans="1:15" ht="12.75" customHeight="1">
      <c r="A275" s="33">
        <v>265</v>
      </c>
      <c r="B275" s="53" t="s">
        <v>886</v>
      </c>
      <c r="C275" s="31">
        <v>356.1</v>
      </c>
      <c r="D275" s="36">
        <v>359.3</v>
      </c>
      <c r="E275" s="36">
        <v>350.6</v>
      </c>
      <c r="F275" s="36">
        <v>345.1</v>
      </c>
      <c r="G275" s="36">
        <v>336.40000000000003</v>
      </c>
      <c r="H275" s="36">
        <v>364.8</v>
      </c>
      <c r="I275" s="36">
        <v>373.49999999999994</v>
      </c>
      <c r="J275" s="36">
        <v>379</v>
      </c>
      <c r="K275" s="31">
        <v>368</v>
      </c>
      <c r="L275" s="31">
        <v>353.8</v>
      </c>
      <c r="M275" s="31">
        <v>240.58623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497.8</v>
      </c>
      <c r="D276" s="36">
        <v>501.08333333333331</v>
      </c>
      <c r="E276" s="36">
        <v>489.71666666666658</v>
      </c>
      <c r="F276" s="36">
        <v>481.63333333333327</v>
      </c>
      <c r="G276" s="36">
        <v>470.26666666666654</v>
      </c>
      <c r="H276" s="36">
        <v>509.16666666666663</v>
      </c>
      <c r="I276" s="36">
        <v>520.5333333333333</v>
      </c>
      <c r="J276" s="36">
        <v>528.61666666666667</v>
      </c>
      <c r="K276" s="31">
        <v>512.45000000000005</v>
      </c>
      <c r="L276" s="31">
        <v>493</v>
      </c>
      <c r="M276" s="31">
        <v>26.774760000000001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500.25</v>
      </c>
      <c r="D277" s="36">
        <v>503.59999999999997</v>
      </c>
      <c r="E277" s="36">
        <v>489.19999999999993</v>
      </c>
      <c r="F277" s="36">
        <v>478.15</v>
      </c>
      <c r="G277" s="36">
        <v>463.74999999999994</v>
      </c>
      <c r="H277" s="36">
        <v>514.64999999999986</v>
      </c>
      <c r="I277" s="36">
        <v>529.04999999999995</v>
      </c>
      <c r="J277" s="36">
        <v>540.09999999999991</v>
      </c>
      <c r="K277" s="31">
        <v>518</v>
      </c>
      <c r="L277" s="31">
        <v>492.55</v>
      </c>
      <c r="M277" s="31">
        <v>3.0129100000000002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671.65</v>
      </c>
      <c r="D278" s="36">
        <v>680.61666666666667</v>
      </c>
      <c r="E278" s="36">
        <v>656.23333333333335</v>
      </c>
      <c r="F278" s="36">
        <v>640.81666666666672</v>
      </c>
      <c r="G278" s="36">
        <v>616.43333333333339</v>
      </c>
      <c r="H278" s="36">
        <v>696.0333333333333</v>
      </c>
      <c r="I278" s="36">
        <v>720.41666666666674</v>
      </c>
      <c r="J278" s="36">
        <v>735.83333333333326</v>
      </c>
      <c r="K278" s="31">
        <v>705</v>
      </c>
      <c r="L278" s="31">
        <v>665.2</v>
      </c>
      <c r="M278" s="31">
        <v>3.7315499999999999</v>
      </c>
      <c r="N278" s="1"/>
      <c r="O278" s="1"/>
    </row>
    <row r="279" spans="1:15" ht="12.75" customHeight="1">
      <c r="A279" s="33">
        <v>269</v>
      </c>
      <c r="B279" s="53" t="s">
        <v>887</v>
      </c>
      <c r="C279" s="31">
        <v>647.20000000000005</v>
      </c>
      <c r="D279" s="36">
        <v>654.95000000000005</v>
      </c>
      <c r="E279" s="36">
        <v>626.45000000000005</v>
      </c>
      <c r="F279" s="36">
        <v>605.70000000000005</v>
      </c>
      <c r="G279" s="36">
        <v>577.20000000000005</v>
      </c>
      <c r="H279" s="36">
        <v>675.7</v>
      </c>
      <c r="I279" s="36">
        <v>704.2</v>
      </c>
      <c r="J279" s="36">
        <v>724.95</v>
      </c>
      <c r="K279" s="31">
        <v>683.45</v>
      </c>
      <c r="L279" s="31">
        <v>634.20000000000005</v>
      </c>
      <c r="M279" s="31">
        <v>50.891489999999997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946.85</v>
      </c>
      <c r="D280" s="36">
        <v>951.06666666666661</v>
      </c>
      <c r="E280" s="36">
        <v>936.78333333333319</v>
      </c>
      <c r="F280" s="36">
        <v>926.71666666666658</v>
      </c>
      <c r="G280" s="36">
        <v>912.43333333333317</v>
      </c>
      <c r="H280" s="36">
        <v>961.13333333333321</v>
      </c>
      <c r="I280" s="36">
        <v>975.41666666666652</v>
      </c>
      <c r="J280" s="36">
        <v>985.48333333333323</v>
      </c>
      <c r="K280" s="31">
        <v>965.35</v>
      </c>
      <c r="L280" s="31">
        <v>941</v>
      </c>
      <c r="M280" s="31">
        <v>5.0867199999999997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393.9</v>
      </c>
      <c r="D281" s="36">
        <v>404.65000000000003</v>
      </c>
      <c r="E281" s="36">
        <v>381.30000000000007</v>
      </c>
      <c r="F281" s="36">
        <v>368.70000000000005</v>
      </c>
      <c r="G281" s="36">
        <v>345.35000000000008</v>
      </c>
      <c r="H281" s="36">
        <v>417.25000000000006</v>
      </c>
      <c r="I281" s="36">
        <v>440.60000000000008</v>
      </c>
      <c r="J281" s="36">
        <v>453.20000000000005</v>
      </c>
      <c r="K281" s="31">
        <v>428</v>
      </c>
      <c r="L281" s="31">
        <v>392.05</v>
      </c>
      <c r="M281" s="31">
        <v>23.80434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803.9</v>
      </c>
      <c r="D282" s="36">
        <v>795.43333333333339</v>
      </c>
      <c r="E282" s="36">
        <v>779.86666666666679</v>
      </c>
      <c r="F282" s="36">
        <v>755.83333333333337</v>
      </c>
      <c r="G282" s="36">
        <v>740.26666666666677</v>
      </c>
      <c r="H282" s="36">
        <v>819.46666666666681</v>
      </c>
      <c r="I282" s="36">
        <v>835.03333333333342</v>
      </c>
      <c r="J282" s="36">
        <v>859.06666666666683</v>
      </c>
      <c r="K282" s="31">
        <v>811</v>
      </c>
      <c r="L282" s="31">
        <v>771.4</v>
      </c>
      <c r="M282" s="31">
        <v>1.9320900000000001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4207.55</v>
      </c>
      <c r="D283" s="36">
        <v>4200.083333333333</v>
      </c>
      <c r="E283" s="36">
        <v>4150.1666666666661</v>
      </c>
      <c r="F283" s="36">
        <v>4092.7833333333328</v>
      </c>
      <c r="G283" s="36">
        <v>4042.8666666666659</v>
      </c>
      <c r="H283" s="36">
        <v>4257.4666666666662</v>
      </c>
      <c r="I283" s="36">
        <v>4307.3833333333323</v>
      </c>
      <c r="J283" s="36">
        <v>4364.7666666666664</v>
      </c>
      <c r="K283" s="31">
        <v>4250</v>
      </c>
      <c r="L283" s="31">
        <v>4142.7</v>
      </c>
      <c r="M283" s="31">
        <v>1.61467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324.60000000000002</v>
      </c>
      <c r="D284" s="36">
        <v>331.7</v>
      </c>
      <c r="E284" s="36">
        <v>314.5</v>
      </c>
      <c r="F284" s="36">
        <v>304.40000000000003</v>
      </c>
      <c r="G284" s="36">
        <v>287.20000000000005</v>
      </c>
      <c r="H284" s="36">
        <v>341.79999999999995</v>
      </c>
      <c r="I284" s="36">
        <v>358.99999999999989</v>
      </c>
      <c r="J284" s="36">
        <v>369.09999999999991</v>
      </c>
      <c r="K284" s="31">
        <v>348.9</v>
      </c>
      <c r="L284" s="31">
        <v>321.60000000000002</v>
      </c>
      <c r="M284" s="31">
        <v>53.532850000000003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1444.2</v>
      </c>
      <c r="D285" s="36">
        <v>1471.3999999999999</v>
      </c>
      <c r="E285" s="36">
        <v>1412.7999999999997</v>
      </c>
      <c r="F285" s="36">
        <v>1381.3999999999999</v>
      </c>
      <c r="G285" s="36">
        <v>1322.7999999999997</v>
      </c>
      <c r="H285" s="36">
        <v>1502.7999999999997</v>
      </c>
      <c r="I285" s="36">
        <v>1561.3999999999996</v>
      </c>
      <c r="J285" s="36">
        <v>1592.7999999999997</v>
      </c>
      <c r="K285" s="31">
        <v>1530</v>
      </c>
      <c r="L285" s="31">
        <v>1440</v>
      </c>
      <c r="M285" s="31">
        <v>7.9500900000000003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270.95</v>
      </c>
      <c r="D286" s="36">
        <v>274.35000000000002</v>
      </c>
      <c r="E286" s="36">
        <v>266.70000000000005</v>
      </c>
      <c r="F286" s="36">
        <v>262.45000000000005</v>
      </c>
      <c r="G286" s="36">
        <v>254.80000000000007</v>
      </c>
      <c r="H286" s="36">
        <v>278.60000000000002</v>
      </c>
      <c r="I286" s="36">
        <v>286.25</v>
      </c>
      <c r="J286" s="36">
        <v>290.5</v>
      </c>
      <c r="K286" s="31">
        <v>282</v>
      </c>
      <c r="L286" s="31">
        <v>270.10000000000002</v>
      </c>
      <c r="M286" s="31">
        <v>4.61374</v>
      </c>
      <c r="N286" s="1"/>
      <c r="O286" s="1"/>
    </row>
    <row r="287" spans="1:15" ht="12.75" customHeight="1">
      <c r="A287" s="33">
        <v>277</v>
      </c>
      <c r="B287" s="53" t="s">
        <v>800</v>
      </c>
      <c r="C287" s="31">
        <v>4794.6000000000004</v>
      </c>
      <c r="D287" s="36">
        <v>4796.583333333333</v>
      </c>
      <c r="E287" s="36">
        <v>4733.1666666666661</v>
      </c>
      <c r="F287" s="36">
        <v>4671.7333333333327</v>
      </c>
      <c r="G287" s="36">
        <v>4608.3166666666657</v>
      </c>
      <c r="H287" s="36">
        <v>4858.0166666666664</v>
      </c>
      <c r="I287" s="36">
        <v>4921.4333333333325</v>
      </c>
      <c r="J287" s="36">
        <v>4982.8666666666668</v>
      </c>
      <c r="K287" s="31">
        <v>4860</v>
      </c>
      <c r="L287" s="31">
        <v>4735.1499999999996</v>
      </c>
      <c r="M287" s="31">
        <v>0.30447999999999997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1215.6500000000001</v>
      </c>
      <c r="D288" s="36">
        <v>1226.7333333333333</v>
      </c>
      <c r="E288" s="36">
        <v>1189.0166666666667</v>
      </c>
      <c r="F288" s="36">
        <v>1162.3833333333332</v>
      </c>
      <c r="G288" s="36">
        <v>1124.6666666666665</v>
      </c>
      <c r="H288" s="36">
        <v>1253.3666666666668</v>
      </c>
      <c r="I288" s="36">
        <v>1291.0833333333335</v>
      </c>
      <c r="J288" s="36">
        <v>1317.7166666666669</v>
      </c>
      <c r="K288" s="31">
        <v>1264.45</v>
      </c>
      <c r="L288" s="31">
        <v>1200.0999999999999</v>
      </c>
      <c r="M288" s="31">
        <v>1.25848</v>
      </c>
      <c r="N288" s="1"/>
      <c r="O288" s="1"/>
    </row>
    <row r="289" spans="1:15" ht="12.75" customHeight="1">
      <c r="A289" s="33">
        <v>279</v>
      </c>
      <c r="B289" s="53" t="s">
        <v>788</v>
      </c>
      <c r="C289" s="31">
        <v>1222.9000000000001</v>
      </c>
      <c r="D289" s="36">
        <v>1228.9166666666667</v>
      </c>
      <c r="E289" s="36">
        <v>1193.9833333333336</v>
      </c>
      <c r="F289" s="36">
        <v>1165.0666666666668</v>
      </c>
      <c r="G289" s="36">
        <v>1130.1333333333337</v>
      </c>
      <c r="H289" s="36">
        <v>1257.8333333333335</v>
      </c>
      <c r="I289" s="36">
        <v>1292.7666666666664</v>
      </c>
      <c r="J289" s="36">
        <v>1321.6833333333334</v>
      </c>
      <c r="K289" s="31">
        <v>1263.8499999999999</v>
      </c>
      <c r="L289" s="31">
        <v>1200</v>
      </c>
      <c r="M289" s="31">
        <v>5.6497599999999997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390.95</v>
      </c>
      <c r="D290" s="36">
        <v>393.98333333333335</v>
      </c>
      <c r="E290" s="36">
        <v>384.9666666666667</v>
      </c>
      <c r="F290" s="36">
        <v>378.98333333333335</v>
      </c>
      <c r="G290" s="36">
        <v>369.9666666666667</v>
      </c>
      <c r="H290" s="36">
        <v>399.9666666666667</v>
      </c>
      <c r="I290" s="36">
        <v>408.98333333333335</v>
      </c>
      <c r="J290" s="36">
        <v>414.9666666666667</v>
      </c>
      <c r="K290" s="31">
        <v>403</v>
      </c>
      <c r="L290" s="31">
        <v>388</v>
      </c>
      <c r="M290" s="31">
        <v>12.33765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270.5</v>
      </c>
      <c r="D291" s="36">
        <v>271.5</v>
      </c>
      <c r="E291" s="36">
        <v>268.60000000000002</v>
      </c>
      <c r="F291" s="36">
        <v>266.70000000000005</v>
      </c>
      <c r="G291" s="36">
        <v>263.80000000000007</v>
      </c>
      <c r="H291" s="36">
        <v>273.39999999999998</v>
      </c>
      <c r="I291" s="36">
        <v>276.29999999999995</v>
      </c>
      <c r="J291" s="36">
        <v>278.19999999999993</v>
      </c>
      <c r="K291" s="31">
        <v>274.39999999999998</v>
      </c>
      <c r="L291" s="31">
        <v>269.60000000000002</v>
      </c>
      <c r="M291" s="31">
        <v>2.4904000000000002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198.85</v>
      </c>
      <c r="D292" s="36">
        <v>199.11666666666667</v>
      </c>
      <c r="E292" s="36">
        <v>196.23333333333335</v>
      </c>
      <c r="F292" s="36">
        <v>193.61666666666667</v>
      </c>
      <c r="G292" s="36">
        <v>190.73333333333335</v>
      </c>
      <c r="H292" s="36">
        <v>201.73333333333335</v>
      </c>
      <c r="I292" s="36">
        <v>204.61666666666667</v>
      </c>
      <c r="J292" s="36">
        <v>207.23333333333335</v>
      </c>
      <c r="K292" s="31">
        <v>202</v>
      </c>
      <c r="L292" s="31">
        <v>196.5</v>
      </c>
      <c r="M292" s="31">
        <v>25.101500000000001</v>
      </c>
      <c r="N292" s="1"/>
      <c r="O292" s="1"/>
    </row>
    <row r="293" spans="1:15" ht="12.75" customHeight="1">
      <c r="A293" s="33">
        <v>283</v>
      </c>
      <c r="B293" s="53" t="s">
        <v>834</v>
      </c>
      <c r="C293" s="31">
        <v>3517.5</v>
      </c>
      <c r="D293" s="36">
        <v>3505.6166666666663</v>
      </c>
      <c r="E293" s="36">
        <v>3437.3333333333326</v>
      </c>
      <c r="F293" s="36">
        <v>3357.1666666666661</v>
      </c>
      <c r="G293" s="36">
        <v>3288.8833333333323</v>
      </c>
      <c r="H293" s="36">
        <v>3585.7833333333328</v>
      </c>
      <c r="I293" s="36">
        <v>3654.0666666666666</v>
      </c>
      <c r="J293" s="36">
        <v>3734.2333333333331</v>
      </c>
      <c r="K293" s="31">
        <v>3573.9</v>
      </c>
      <c r="L293" s="31">
        <v>3425.45</v>
      </c>
      <c r="M293" s="31">
        <v>2.7025399999999999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775</v>
      </c>
      <c r="D294" s="36">
        <v>771.33333333333337</v>
      </c>
      <c r="E294" s="36">
        <v>758.66666666666674</v>
      </c>
      <c r="F294" s="36">
        <v>742.33333333333337</v>
      </c>
      <c r="G294" s="36">
        <v>729.66666666666674</v>
      </c>
      <c r="H294" s="36">
        <v>787.66666666666674</v>
      </c>
      <c r="I294" s="36">
        <v>800.33333333333348</v>
      </c>
      <c r="J294" s="36">
        <v>816.66666666666674</v>
      </c>
      <c r="K294" s="31">
        <v>784</v>
      </c>
      <c r="L294" s="31">
        <v>755</v>
      </c>
      <c r="M294" s="31">
        <v>3.5012300000000001</v>
      </c>
      <c r="N294" s="1"/>
      <c r="O294" s="1"/>
    </row>
    <row r="295" spans="1:15" ht="12.75" customHeight="1">
      <c r="A295" s="33">
        <v>285</v>
      </c>
      <c r="B295" s="53" t="s">
        <v>799</v>
      </c>
      <c r="C295" s="31">
        <v>719.55</v>
      </c>
      <c r="D295" s="36">
        <v>709.13333333333321</v>
      </c>
      <c r="E295" s="36">
        <v>695.46666666666647</v>
      </c>
      <c r="F295" s="36">
        <v>671.38333333333321</v>
      </c>
      <c r="G295" s="36">
        <v>657.71666666666647</v>
      </c>
      <c r="H295" s="36">
        <v>733.21666666666647</v>
      </c>
      <c r="I295" s="36">
        <v>746.88333333333321</v>
      </c>
      <c r="J295" s="36">
        <v>770.96666666666647</v>
      </c>
      <c r="K295" s="31">
        <v>722.8</v>
      </c>
      <c r="L295" s="31">
        <v>685.05</v>
      </c>
      <c r="M295" s="31">
        <v>15.00142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1718.05</v>
      </c>
      <c r="D296" s="36">
        <v>1719</v>
      </c>
      <c r="E296" s="36">
        <v>1699.15</v>
      </c>
      <c r="F296" s="36">
        <v>1680.25</v>
      </c>
      <c r="G296" s="36">
        <v>1660.4</v>
      </c>
      <c r="H296" s="36">
        <v>1737.9</v>
      </c>
      <c r="I296" s="36">
        <v>1757.75</v>
      </c>
      <c r="J296" s="36">
        <v>1776.65</v>
      </c>
      <c r="K296" s="31">
        <v>1738.85</v>
      </c>
      <c r="L296" s="31">
        <v>1700.1</v>
      </c>
      <c r="M296" s="31">
        <v>98.010710000000003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1832.9</v>
      </c>
      <c r="D297" s="36">
        <v>1839.6166666666668</v>
      </c>
      <c r="E297" s="36">
        <v>1798.2833333333335</v>
      </c>
      <c r="F297" s="36">
        <v>1763.6666666666667</v>
      </c>
      <c r="G297" s="36">
        <v>1722.3333333333335</v>
      </c>
      <c r="H297" s="36">
        <v>1874.2333333333336</v>
      </c>
      <c r="I297" s="36">
        <v>1915.5666666666666</v>
      </c>
      <c r="J297" s="36">
        <v>1950.1833333333336</v>
      </c>
      <c r="K297" s="31">
        <v>1880.95</v>
      </c>
      <c r="L297" s="31">
        <v>1805</v>
      </c>
      <c r="M297" s="31">
        <v>0.94355999999999995</v>
      </c>
      <c r="N297" s="1"/>
      <c r="O297" s="1"/>
    </row>
    <row r="298" spans="1:15" ht="12.75" customHeight="1">
      <c r="A298" s="33">
        <v>288</v>
      </c>
      <c r="B298" s="53" t="s">
        <v>849</v>
      </c>
      <c r="C298" s="31">
        <v>159.69999999999999</v>
      </c>
      <c r="D298" s="36">
        <v>158.71666666666667</v>
      </c>
      <c r="E298" s="36">
        <v>157.23333333333335</v>
      </c>
      <c r="F298" s="36">
        <v>154.76666666666668</v>
      </c>
      <c r="G298" s="36">
        <v>153.28333333333336</v>
      </c>
      <c r="H298" s="36">
        <v>161.18333333333334</v>
      </c>
      <c r="I298" s="36">
        <v>162.66666666666663</v>
      </c>
      <c r="J298" s="36">
        <v>165.13333333333333</v>
      </c>
      <c r="K298" s="31">
        <v>160.19999999999999</v>
      </c>
      <c r="L298" s="31">
        <v>156.25</v>
      </c>
      <c r="M298" s="31">
        <v>51.831449999999997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4481.2</v>
      </c>
      <c r="D299" s="36">
        <v>4521.2</v>
      </c>
      <c r="E299" s="36">
        <v>4427.3999999999996</v>
      </c>
      <c r="F299" s="36">
        <v>4373.5999999999995</v>
      </c>
      <c r="G299" s="36">
        <v>4279.7999999999993</v>
      </c>
      <c r="H299" s="36">
        <v>4575</v>
      </c>
      <c r="I299" s="36">
        <v>4668.8000000000011</v>
      </c>
      <c r="J299" s="36">
        <v>4722.6000000000004</v>
      </c>
      <c r="K299" s="31">
        <v>4615</v>
      </c>
      <c r="L299" s="31">
        <v>4467.3999999999996</v>
      </c>
      <c r="M299" s="31">
        <v>1.7724800000000001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680.95</v>
      </c>
      <c r="D300" s="36">
        <v>672.66666666666663</v>
      </c>
      <c r="E300" s="36">
        <v>659.83333333333326</v>
      </c>
      <c r="F300" s="36">
        <v>638.71666666666658</v>
      </c>
      <c r="G300" s="36">
        <v>625.88333333333321</v>
      </c>
      <c r="H300" s="36">
        <v>693.7833333333333</v>
      </c>
      <c r="I300" s="36">
        <v>706.61666666666656</v>
      </c>
      <c r="J300" s="36">
        <v>727.73333333333335</v>
      </c>
      <c r="K300" s="31">
        <v>685.5</v>
      </c>
      <c r="L300" s="31">
        <v>651.54999999999995</v>
      </c>
      <c r="M300" s="31">
        <v>59.545200000000001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4649.3999999999996</v>
      </c>
      <c r="D301" s="36">
        <v>4704.7333333333336</v>
      </c>
      <c r="E301" s="36">
        <v>4584.4666666666672</v>
      </c>
      <c r="F301" s="36">
        <v>4519.5333333333338</v>
      </c>
      <c r="G301" s="36">
        <v>4399.2666666666673</v>
      </c>
      <c r="H301" s="36">
        <v>4769.666666666667</v>
      </c>
      <c r="I301" s="36">
        <v>4889.9333333333334</v>
      </c>
      <c r="J301" s="36">
        <v>4954.8666666666668</v>
      </c>
      <c r="K301" s="31">
        <v>4825</v>
      </c>
      <c r="L301" s="31">
        <v>4639.8</v>
      </c>
      <c r="M301" s="31">
        <v>4.4813799999999997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3897.15</v>
      </c>
      <c r="D302" s="36">
        <v>3872.7166666666667</v>
      </c>
      <c r="E302" s="36">
        <v>3825.5333333333333</v>
      </c>
      <c r="F302" s="36">
        <v>3753.9166666666665</v>
      </c>
      <c r="G302" s="36">
        <v>3706.7333333333331</v>
      </c>
      <c r="H302" s="36">
        <v>3944.3333333333335</v>
      </c>
      <c r="I302" s="36">
        <v>3991.5166666666669</v>
      </c>
      <c r="J302" s="36">
        <v>4063.1333333333337</v>
      </c>
      <c r="K302" s="31">
        <v>3919.9</v>
      </c>
      <c r="L302" s="31">
        <v>3801.1</v>
      </c>
      <c r="M302" s="31">
        <v>57.676659999999998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476.35</v>
      </c>
      <c r="D303" s="36">
        <v>477.33333333333331</v>
      </c>
      <c r="E303" s="36">
        <v>464.66666666666663</v>
      </c>
      <c r="F303" s="36">
        <v>452.98333333333329</v>
      </c>
      <c r="G303" s="36">
        <v>440.31666666666661</v>
      </c>
      <c r="H303" s="36">
        <v>489.01666666666665</v>
      </c>
      <c r="I303" s="36">
        <v>501.68333333333328</v>
      </c>
      <c r="J303" s="36">
        <v>513.36666666666667</v>
      </c>
      <c r="K303" s="31">
        <v>490</v>
      </c>
      <c r="L303" s="31">
        <v>465.65</v>
      </c>
      <c r="M303" s="31">
        <v>1.4539200000000001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427.35</v>
      </c>
      <c r="D304" s="36">
        <v>425</v>
      </c>
      <c r="E304" s="36">
        <v>420.6</v>
      </c>
      <c r="F304" s="36">
        <v>413.85</v>
      </c>
      <c r="G304" s="36">
        <v>409.45000000000005</v>
      </c>
      <c r="H304" s="36">
        <v>431.75</v>
      </c>
      <c r="I304" s="36">
        <v>436.15</v>
      </c>
      <c r="J304" s="36">
        <v>442.9</v>
      </c>
      <c r="K304" s="31">
        <v>429.4</v>
      </c>
      <c r="L304" s="31">
        <v>418.25</v>
      </c>
      <c r="M304" s="31">
        <v>30.839130000000001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240.55</v>
      </c>
      <c r="D305" s="36">
        <v>241.35</v>
      </c>
      <c r="E305" s="36">
        <v>237.7</v>
      </c>
      <c r="F305" s="36">
        <v>234.85</v>
      </c>
      <c r="G305" s="36">
        <v>231.2</v>
      </c>
      <c r="H305" s="36">
        <v>244.2</v>
      </c>
      <c r="I305" s="36">
        <v>247.85000000000002</v>
      </c>
      <c r="J305" s="36">
        <v>250.7</v>
      </c>
      <c r="K305" s="31">
        <v>245</v>
      </c>
      <c r="L305" s="31">
        <v>238.5</v>
      </c>
      <c r="M305" s="31">
        <v>6.8003299999999998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140.44999999999999</v>
      </c>
      <c r="D306" s="36">
        <v>141.15</v>
      </c>
      <c r="E306" s="36">
        <v>138.5</v>
      </c>
      <c r="F306" s="36">
        <v>136.54999999999998</v>
      </c>
      <c r="G306" s="36">
        <v>133.89999999999998</v>
      </c>
      <c r="H306" s="36">
        <v>143.10000000000002</v>
      </c>
      <c r="I306" s="36">
        <v>145.75000000000006</v>
      </c>
      <c r="J306" s="36">
        <v>147.70000000000005</v>
      </c>
      <c r="K306" s="31">
        <v>143.80000000000001</v>
      </c>
      <c r="L306" s="31">
        <v>139.19999999999999</v>
      </c>
      <c r="M306" s="31">
        <v>34.247880000000002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1067.6500000000001</v>
      </c>
      <c r="D307" s="36">
        <v>1059.5666666666666</v>
      </c>
      <c r="E307" s="36">
        <v>1040.3333333333333</v>
      </c>
      <c r="F307" s="36">
        <v>1013.0166666666667</v>
      </c>
      <c r="G307" s="36">
        <v>993.7833333333333</v>
      </c>
      <c r="H307" s="36">
        <v>1086.8833333333332</v>
      </c>
      <c r="I307" s="36">
        <v>1106.1166666666668</v>
      </c>
      <c r="J307" s="36">
        <v>1133.4333333333332</v>
      </c>
      <c r="K307" s="31">
        <v>1078.8</v>
      </c>
      <c r="L307" s="31">
        <v>1032.25</v>
      </c>
      <c r="M307" s="31">
        <v>86.803780000000003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8916.9500000000007</v>
      </c>
      <c r="D308" s="36">
        <v>8863.9499999999989</v>
      </c>
      <c r="E308" s="36">
        <v>8727.9999999999982</v>
      </c>
      <c r="F308" s="36">
        <v>8539.0499999999993</v>
      </c>
      <c r="G308" s="36">
        <v>8403.0999999999985</v>
      </c>
      <c r="H308" s="36">
        <v>9052.8999999999978</v>
      </c>
      <c r="I308" s="36">
        <v>9188.8499999999985</v>
      </c>
      <c r="J308" s="36">
        <v>9377.7999999999975</v>
      </c>
      <c r="K308" s="31">
        <v>8999.9</v>
      </c>
      <c r="L308" s="31">
        <v>8675</v>
      </c>
      <c r="M308" s="31">
        <v>1.2294499999999999</v>
      </c>
      <c r="N308" s="1"/>
      <c r="O308" s="1"/>
    </row>
    <row r="309" spans="1:15" ht="12.75" customHeight="1">
      <c r="A309" s="33">
        <v>299</v>
      </c>
      <c r="B309" s="53" t="s">
        <v>888</v>
      </c>
      <c r="C309" s="31">
        <v>692.4</v>
      </c>
      <c r="D309" s="36">
        <v>701.18333333333339</v>
      </c>
      <c r="E309" s="36">
        <v>674.36666666666679</v>
      </c>
      <c r="F309" s="36">
        <v>656.33333333333337</v>
      </c>
      <c r="G309" s="36">
        <v>629.51666666666677</v>
      </c>
      <c r="H309" s="36">
        <v>719.21666666666681</v>
      </c>
      <c r="I309" s="36">
        <v>746.03333333333342</v>
      </c>
      <c r="J309" s="36">
        <v>764.06666666666683</v>
      </c>
      <c r="K309" s="31">
        <v>728</v>
      </c>
      <c r="L309" s="31">
        <v>683.15</v>
      </c>
      <c r="M309" s="31">
        <v>3.5015999999999998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1583.95</v>
      </c>
      <c r="D310" s="36">
        <v>1595.4333333333334</v>
      </c>
      <c r="E310" s="36">
        <v>1564.5666666666668</v>
      </c>
      <c r="F310" s="36">
        <v>1545.1833333333334</v>
      </c>
      <c r="G310" s="36">
        <v>1514.3166666666668</v>
      </c>
      <c r="H310" s="36">
        <v>1614.8166666666668</v>
      </c>
      <c r="I310" s="36">
        <v>1645.6833333333336</v>
      </c>
      <c r="J310" s="36">
        <v>1665.0666666666668</v>
      </c>
      <c r="K310" s="31">
        <v>1626.3</v>
      </c>
      <c r="L310" s="31">
        <v>1576.05</v>
      </c>
      <c r="M310" s="31">
        <v>16.729310000000002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73.25</v>
      </c>
      <c r="D311" s="36">
        <v>73.566666666666663</v>
      </c>
      <c r="E311" s="36">
        <v>72.033333333333331</v>
      </c>
      <c r="F311" s="36">
        <v>70.816666666666663</v>
      </c>
      <c r="G311" s="36">
        <v>69.283333333333331</v>
      </c>
      <c r="H311" s="36">
        <v>74.783333333333331</v>
      </c>
      <c r="I311" s="36">
        <v>76.316666666666663</v>
      </c>
      <c r="J311" s="36">
        <v>77.533333333333331</v>
      </c>
      <c r="K311" s="31">
        <v>75.099999999999994</v>
      </c>
      <c r="L311" s="31">
        <v>72.349999999999994</v>
      </c>
      <c r="M311" s="31">
        <v>24.479369999999999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126970.4</v>
      </c>
      <c r="D312" s="36">
        <v>127523.51666666666</v>
      </c>
      <c r="E312" s="36">
        <v>126147.03333333333</v>
      </c>
      <c r="F312" s="36">
        <v>125323.66666666666</v>
      </c>
      <c r="G312" s="36">
        <v>123947.18333333332</v>
      </c>
      <c r="H312" s="36">
        <v>128346.88333333333</v>
      </c>
      <c r="I312" s="36">
        <v>129723.36666666667</v>
      </c>
      <c r="J312" s="36">
        <v>130546.73333333334</v>
      </c>
      <c r="K312" s="31">
        <v>128900</v>
      </c>
      <c r="L312" s="31">
        <v>126700.15</v>
      </c>
      <c r="M312" s="31">
        <v>0.17641999999999999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1816.15</v>
      </c>
      <c r="D313" s="36">
        <v>1835.3833333333332</v>
      </c>
      <c r="E313" s="36">
        <v>1790.7666666666664</v>
      </c>
      <c r="F313" s="36">
        <v>1765.3833333333332</v>
      </c>
      <c r="G313" s="36">
        <v>1720.7666666666664</v>
      </c>
      <c r="H313" s="36">
        <v>1860.7666666666664</v>
      </c>
      <c r="I313" s="36">
        <v>1905.3833333333332</v>
      </c>
      <c r="J313" s="36">
        <v>1930.7666666666664</v>
      </c>
      <c r="K313" s="31">
        <v>1880</v>
      </c>
      <c r="L313" s="31">
        <v>1810</v>
      </c>
      <c r="M313" s="31">
        <v>2.4433500000000001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1433.7</v>
      </c>
      <c r="D314" s="36">
        <v>1429.8</v>
      </c>
      <c r="E314" s="36">
        <v>1400.35</v>
      </c>
      <c r="F314" s="36">
        <v>1367</v>
      </c>
      <c r="G314" s="36">
        <v>1337.55</v>
      </c>
      <c r="H314" s="36">
        <v>1463.1499999999999</v>
      </c>
      <c r="I314" s="36">
        <v>1492.6000000000001</v>
      </c>
      <c r="J314" s="36">
        <v>1525.9499999999998</v>
      </c>
      <c r="K314" s="31">
        <v>1459.25</v>
      </c>
      <c r="L314" s="31">
        <v>1396.45</v>
      </c>
      <c r="M314" s="31">
        <v>13.974909999999999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1378.6</v>
      </c>
      <c r="D315" s="36">
        <v>1362.8333333333333</v>
      </c>
      <c r="E315" s="36">
        <v>1335.5166666666664</v>
      </c>
      <c r="F315" s="36">
        <v>1292.4333333333332</v>
      </c>
      <c r="G315" s="36">
        <v>1265.1166666666663</v>
      </c>
      <c r="H315" s="36">
        <v>1405.9166666666665</v>
      </c>
      <c r="I315" s="36">
        <v>1433.2333333333336</v>
      </c>
      <c r="J315" s="36">
        <v>1476.3166666666666</v>
      </c>
      <c r="K315" s="31">
        <v>1390.15</v>
      </c>
      <c r="L315" s="31">
        <v>1319.75</v>
      </c>
      <c r="M315" s="31">
        <v>13.36228</v>
      </c>
      <c r="N315" s="1"/>
      <c r="O315" s="1"/>
    </row>
    <row r="316" spans="1:15" ht="12.75" customHeight="1">
      <c r="A316" s="33">
        <v>306</v>
      </c>
      <c r="B316" s="53" t="s">
        <v>889</v>
      </c>
      <c r="C316" s="31">
        <v>674.4</v>
      </c>
      <c r="D316" s="36">
        <v>670.96666666666658</v>
      </c>
      <c r="E316" s="36">
        <v>657.63333333333321</v>
      </c>
      <c r="F316" s="36">
        <v>640.86666666666667</v>
      </c>
      <c r="G316" s="36">
        <v>627.5333333333333</v>
      </c>
      <c r="H316" s="36">
        <v>687.73333333333312</v>
      </c>
      <c r="I316" s="36">
        <v>701.06666666666638</v>
      </c>
      <c r="J316" s="36">
        <v>717.83333333333303</v>
      </c>
      <c r="K316" s="31">
        <v>684.3</v>
      </c>
      <c r="L316" s="31">
        <v>654.20000000000005</v>
      </c>
      <c r="M316" s="31">
        <v>5.3011900000000001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273.3</v>
      </c>
      <c r="D317" s="36">
        <v>272.51666666666665</v>
      </c>
      <c r="E317" s="36">
        <v>270.7833333333333</v>
      </c>
      <c r="F317" s="36">
        <v>268.26666666666665</v>
      </c>
      <c r="G317" s="36">
        <v>266.5333333333333</v>
      </c>
      <c r="H317" s="36">
        <v>275.0333333333333</v>
      </c>
      <c r="I317" s="36">
        <v>276.76666666666665</v>
      </c>
      <c r="J317" s="36">
        <v>279.2833333333333</v>
      </c>
      <c r="K317" s="31">
        <v>274.25</v>
      </c>
      <c r="L317" s="31">
        <v>270</v>
      </c>
      <c r="M317" s="31">
        <v>25.225249999999999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2634</v>
      </c>
      <c r="D318" s="36">
        <v>2619.5833333333335</v>
      </c>
      <c r="E318" s="36">
        <v>2584.8166666666671</v>
      </c>
      <c r="F318" s="36">
        <v>2535.6333333333337</v>
      </c>
      <c r="G318" s="36">
        <v>2500.8666666666672</v>
      </c>
      <c r="H318" s="36">
        <v>2668.7666666666669</v>
      </c>
      <c r="I318" s="36">
        <v>2703.5333333333333</v>
      </c>
      <c r="J318" s="36">
        <v>2752.7166666666667</v>
      </c>
      <c r="K318" s="31">
        <v>2654.35</v>
      </c>
      <c r="L318" s="31">
        <v>2570.4</v>
      </c>
      <c r="M318" s="31">
        <v>27.011569999999999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399.25</v>
      </c>
      <c r="D319" s="36">
        <v>404.81666666666666</v>
      </c>
      <c r="E319" s="36">
        <v>392.63333333333333</v>
      </c>
      <c r="F319" s="36">
        <v>386.01666666666665</v>
      </c>
      <c r="G319" s="36">
        <v>373.83333333333331</v>
      </c>
      <c r="H319" s="36">
        <v>411.43333333333334</v>
      </c>
      <c r="I319" s="36">
        <v>423.61666666666662</v>
      </c>
      <c r="J319" s="36">
        <v>430.23333333333335</v>
      </c>
      <c r="K319" s="31">
        <v>417</v>
      </c>
      <c r="L319" s="31">
        <v>398.2</v>
      </c>
      <c r="M319" s="31">
        <v>2.23773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585.15</v>
      </c>
      <c r="D320" s="36">
        <v>586.7166666666667</v>
      </c>
      <c r="E320" s="36">
        <v>579.43333333333339</v>
      </c>
      <c r="F320" s="36">
        <v>573.7166666666667</v>
      </c>
      <c r="G320" s="36">
        <v>566.43333333333339</v>
      </c>
      <c r="H320" s="36">
        <v>592.43333333333339</v>
      </c>
      <c r="I320" s="36">
        <v>599.7166666666667</v>
      </c>
      <c r="J320" s="36">
        <v>605.43333333333339</v>
      </c>
      <c r="K320" s="31">
        <v>594</v>
      </c>
      <c r="L320" s="31">
        <v>581</v>
      </c>
      <c r="M320" s="31">
        <v>3.0116200000000002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173.45</v>
      </c>
      <c r="D321" s="36">
        <v>173.86666666666665</v>
      </c>
      <c r="E321" s="36">
        <v>172.1333333333333</v>
      </c>
      <c r="F321" s="36">
        <v>170.81666666666666</v>
      </c>
      <c r="G321" s="36">
        <v>169.08333333333331</v>
      </c>
      <c r="H321" s="36">
        <v>175.18333333333328</v>
      </c>
      <c r="I321" s="36">
        <v>176.91666666666663</v>
      </c>
      <c r="J321" s="36">
        <v>178.23333333333326</v>
      </c>
      <c r="K321" s="31">
        <v>175.6</v>
      </c>
      <c r="L321" s="31">
        <v>172.55</v>
      </c>
      <c r="M321" s="31">
        <v>88.689269999999993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212.6</v>
      </c>
      <c r="D322" s="36">
        <v>211.91666666666666</v>
      </c>
      <c r="E322" s="36">
        <v>207.33333333333331</v>
      </c>
      <c r="F322" s="36">
        <v>202.06666666666666</v>
      </c>
      <c r="G322" s="36">
        <v>197.48333333333332</v>
      </c>
      <c r="H322" s="36">
        <v>217.18333333333331</v>
      </c>
      <c r="I322" s="36">
        <v>221.76666666666662</v>
      </c>
      <c r="J322" s="36">
        <v>227.0333333333333</v>
      </c>
      <c r="K322" s="31">
        <v>216.5</v>
      </c>
      <c r="L322" s="31">
        <v>206.65</v>
      </c>
      <c r="M322" s="31">
        <v>46.3735</v>
      </c>
      <c r="N322" s="1"/>
      <c r="O322" s="1"/>
    </row>
    <row r="323" spans="1:15" ht="12.75" customHeight="1">
      <c r="A323" s="33">
        <v>313</v>
      </c>
      <c r="B323" s="53" t="s">
        <v>805</v>
      </c>
      <c r="C323" s="31">
        <v>2125.5</v>
      </c>
      <c r="D323" s="36">
        <v>2144.75</v>
      </c>
      <c r="E323" s="36">
        <v>2090.75</v>
      </c>
      <c r="F323" s="36">
        <v>2056</v>
      </c>
      <c r="G323" s="36">
        <v>2002</v>
      </c>
      <c r="H323" s="36">
        <v>2179.5</v>
      </c>
      <c r="I323" s="36">
        <v>2233.5</v>
      </c>
      <c r="J323" s="36">
        <v>2268.25</v>
      </c>
      <c r="K323" s="31">
        <v>2198.75</v>
      </c>
      <c r="L323" s="31">
        <v>2110</v>
      </c>
      <c r="M323" s="31">
        <v>3.9379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594.1</v>
      </c>
      <c r="D324" s="36">
        <v>598.36666666666667</v>
      </c>
      <c r="E324" s="36">
        <v>587.73333333333335</v>
      </c>
      <c r="F324" s="36">
        <v>581.36666666666667</v>
      </c>
      <c r="G324" s="36">
        <v>570.73333333333335</v>
      </c>
      <c r="H324" s="36">
        <v>604.73333333333335</v>
      </c>
      <c r="I324" s="36">
        <v>615.36666666666679</v>
      </c>
      <c r="J324" s="36">
        <v>621.73333333333335</v>
      </c>
      <c r="K324" s="31">
        <v>609</v>
      </c>
      <c r="L324" s="31">
        <v>592</v>
      </c>
      <c r="M324" s="31">
        <v>18.590299999999999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12476.15</v>
      </c>
      <c r="D325" s="36">
        <v>12567.9</v>
      </c>
      <c r="E325" s="36">
        <v>12310.8</v>
      </c>
      <c r="F325" s="36">
        <v>12145.449999999999</v>
      </c>
      <c r="G325" s="36">
        <v>11888.349999999999</v>
      </c>
      <c r="H325" s="36">
        <v>12733.25</v>
      </c>
      <c r="I325" s="36">
        <v>12990.350000000002</v>
      </c>
      <c r="J325" s="36">
        <v>13155.7</v>
      </c>
      <c r="K325" s="31">
        <v>12825</v>
      </c>
      <c r="L325" s="31">
        <v>12402.55</v>
      </c>
      <c r="M325" s="31">
        <v>4.8593599999999997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2368.25</v>
      </c>
      <c r="D326" s="36">
        <v>2407.7666666666669</v>
      </c>
      <c r="E326" s="36">
        <v>2315.5333333333338</v>
      </c>
      <c r="F326" s="36">
        <v>2262.8166666666671</v>
      </c>
      <c r="G326" s="36">
        <v>2170.5833333333339</v>
      </c>
      <c r="H326" s="36">
        <v>2460.4833333333336</v>
      </c>
      <c r="I326" s="36">
        <v>2552.7166666666662</v>
      </c>
      <c r="J326" s="36">
        <v>2605.4333333333334</v>
      </c>
      <c r="K326" s="31">
        <v>2500</v>
      </c>
      <c r="L326" s="31">
        <v>2355.0500000000002</v>
      </c>
      <c r="M326" s="31">
        <v>0.42853000000000002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937.35</v>
      </c>
      <c r="D327" s="36">
        <v>935.51666666666677</v>
      </c>
      <c r="E327" s="36">
        <v>926.68333333333351</v>
      </c>
      <c r="F327" s="36">
        <v>916.01666666666677</v>
      </c>
      <c r="G327" s="36">
        <v>907.18333333333351</v>
      </c>
      <c r="H327" s="36">
        <v>946.18333333333351</v>
      </c>
      <c r="I327" s="36">
        <v>955.01666666666677</v>
      </c>
      <c r="J327" s="36">
        <v>965.68333333333351</v>
      </c>
      <c r="K327" s="31">
        <v>944.35</v>
      </c>
      <c r="L327" s="31">
        <v>924.85</v>
      </c>
      <c r="M327" s="31">
        <v>8.1939499999999992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765.2</v>
      </c>
      <c r="D328" s="36">
        <v>763.16666666666663</v>
      </c>
      <c r="E328" s="36">
        <v>749.33333333333326</v>
      </c>
      <c r="F328" s="36">
        <v>733.46666666666658</v>
      </c>
      <c r="G328" s="36">
        <v>719.63333333333321</v>
      </c>
      <c r="H328" s="36">
        <v>779.0333333333333</v>
      </c>
      <c r="I328" s="36">
        <v>792.86666666666656</v>
      </c>
      <c r="J328" s="36">
        <v>808.73333333333335</v>
      </c>
      <c r="K328" s="31">
        <v>777</v>
      </c>
      <c r="L328" s="31">
        <v>747.3</v>
      </c>
      <c r="M328" s="31">
        <v>19.610600000000002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3257.6</v>
      </c>
      <c r="D329" s="36">
        <v>3309.1</v>
      </c>
      <c r="E329" s="36">
        <v>3178.5</v>
      </c>
      <c r="F329" s="36">
        <v>3099.4</v>
      </c>
      <c r="G329" s="36">
        <v>2968.8</v>
      </c>
      <c r="H329" s="36">
        <v>3388.2</v>
      </c>
      <c r="I329" s="36">
        <v>3518.7999999999993</v>
      </c>
      <c r="J329" s="36">
        <v>3597.8999999999996</v>
      </c>
      <c r="K329" s="31">
        <v>3439.7</v>
      </c>
      <c r="L329" s="31">
        <v>3230</v>
      </c>
      <c r="M329" s="31">
        <v>25.966480000000001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722.05</v>
      </c>
      <c r="D330" s="36">
        <v>728.51666666666677</v>
      </c>
      <c r="E330" s="36">
        <v>702.03333333333353</v>
      </c>
      <c r="F330" s="36">
        <v>682.01666666666677</v>
      </c>
      <c r="G330" s="36">
        <v>655.53333333333353</v>
      </c>
      <c r="H330" s="36">
        <v>748.53333333333353</v>
      </c>
      <c r="I330" s="36">
        <v>775.01666666666688</v>
      </c>
      <c r="J330" s="36">
        <v>795.03333333333353</v>
      </c>
      <c r="K330" s="31">
        <v>755</v>
      </c>
      <c r="L330" s="31">
        <v>708.5</v>
      </c>
      <c r="M330" s="31">
        <v>1.57805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1150.7</v>
      </c>
      <c r="D331" s="36">
        <v>1153.5</v>
      </c>
      <c r="E331" s="36">
        <v>1132.2</v>
      </c>
      <c r="F331" s="36">
        <v>1113.7</v>
      </c>
      <c r="G331" s="36">
        <v>1092.4000000000001</v>
      </c>
      <c r="H331" s="36">
        <v>1172</v>
      </c>
      <c r="I331" s="36">
        <v>1193.3000000000002</v>
      </c>
      <c r="J331" s="36">
        <v>1211.8</v>
      </c>
      <c r="K331" s="31">
        <v>1174.8</v>
      </c>
      <c r="L331" s="31">
        <v>1135</v>
      </c>
      <c r="M331" s="31">
        <v>0.87777000000000005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1921.8</v>
      </c>
      <c r="D332" s="36">
        <v>1926.3499999999997</v>
      </c>
      <c r="E332" s="36">
        <v>1904.0999999999995</v>
      </c>
      <c r="F332" s="36">
        <v>1886.3999999999999</v>
      </c>
      <c r="G332" s="36">
        <v>1864.1499999999996</v>
      </c>
      <c r="H332" s="36">
        <v>1944.0499999999993</v>
      </c>
      <c r="I332" s="36">
        <v>1966.2999999999997</v>
      </c>
      <c r="J332" s="36">
        <v>1983.9999999999991</v>
      </c>
      <c r="K332" s="31">
        <v>1948.6</v>
      </c>
      <c r="L332" s="31">
        <v>1908.65</v>
      </c>
      <c r="M332" s="31">
        <v>0.60821999999999998</v>
      </c>
      <c r="N332" s="1"/>
      <c r="O332" s="1"/>
    </row>
    <row r="333" spans="1:15" ht="12.75" customHeight="1">
      <c r="A333" s="33">
        <v>323</v>
      </c>
      <c r="B333" s="53" t="s">
        <v>804</v>
      </c>
      <c r="C333" s="31">
        <v>440.35</v>
      </c>
      <c r="D333" s="36">
        <v>433.43333333333334</v>
      </c>
      <c r="E333" s="36">
        <v>421.9666666666667</v>
      </c>
      <c r="F333" s="36">
        <v>403.58333333333337</v>
      </c>
      <c r="G333" s="36">
        <v>392.11666666666673</v>
      </c>
      <c r="H333" s="36">
        <v>451.81666666666666</v>
      </c>
      <c r="I333" s="36">
        <v>463.28333333333325</v>
      </c>
      <c r="J333" s="36">
        <v>481.66666666666663</v>
      </c>
      <c r="K333" s="31">
        <v>444.9</v>
      </c>
      <c r="L333" s="31">
        <v>415.05</v>
      </c>
      <c r="M333" s="31">
        <v>17.69501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67.650000000000006</v>
      </c>
      <c r="D334" s="36">
        <v>68.38333333333334</v>
      </c>
      <c r="E334" s="36">
        <v>66.416666666666686</v>
      </c>
      <c r="F334" s="36">
        <v>65.183333333333351</v>
      </c>
      <c r="G334" s="36">
        <v>63.216666666666697</v>
      </c>
      <c r="H334" s="36">
        <v>69.616666666666674</v>
      </c>
      <c r="I334" s="36">
        <v>71.583333333333343</v>
      </c>
      <c r="J334" s="36">
        <v>72.816666666666663</v>
      </c>
      <c r="K334" s="31">
        <v>70.349999999999994</v>
      </c>
      <c r="L334" s="31">
        <v>67.150000000000006</v>
      </c>
      <c r="M334" s="31">
        <v>79.10136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2374</v>
      </c>
      <c r="D335" s="36">
        <v>2357.4500000000003</v>
      </c>
      <c r="E335" s="36">
        <v>2303.4000000000005</v>
      </c>
      <c r="F335" s="36">
        <v>2232.8000000000002</v>
      </c>
      <c r="G335" s="36">
        <v>2178.7500000000005</v>
      </c>
      <c r="H335" s="36">
        <v>2428.0500000000006</v>
      </c>
      <c r="I335" s="36">
        <v>2482.1000000000008</v>
      </c>
      <c r="J335" s="36">
        <v>2552.7000000000007</v>
      </c>
      <c r="K335" s="31">
        <v>2411.5</v>
      </c>
      <c r="L335" s="31">
        <v>2286.85</v>
      </c>
      <c r="M335" s="31">
        <v>4.4502199999999998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2289.9499999999998</v>
      </c>
      <c r="D336" s="36">
        <v>2309.7999999999997</v>
      </c>
      <c r="E336" s="36">
        <v>2249.5999999999995</v>
      </c>
      <c r="F336" s="36">
        <v>2209.2499999999995</v>
      </c>
      <c r="G336" s="36">
        <v>2149.0499999999993</v>
      </c>
      <c r="H336" s="36">
        <v>2350.1499999999996</v>
      </c>
      <c r="I336" s="36">
        <v>2410.3499999999995</v>
      </c>
      <c r="J336" s="36">
        <v>2450.6999999999998</v>
      </c>
      <c r="K336" s="31">
        <v>2370</v>
      </c>
      <c r="L336" s="31">
        <v>2269.4499999999998</v>
      </c>
      <c r="M336" s="31">
        <v>4.6155299999999997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3647.3</v>
      </c>
      <c r="D337" s="36">
        <v>3699.75</v>
      </c>
      <c r="E337" s="36">
        <v>3584.55</v>
      </c>
      <c r="F337" s="36">
        <v>3521.8</v>
      </c>
      <c r="G337" s="36">
        <v>3406.6000000000004</v>
      </c>
      <c r="H337" s="36">
        <v>3762.5</v>
      </c>
      <c r="I337" s="36">
        <v>3877.7</v>
      </c>
      <c r="J337" s="36">
        <v>3940.45</v>
      </c>
      <c r="K337" s="31">
        <v>3814.95</v>
      </c>
      <c r="L337" s="31">
        <v>3637</v>
      </c>
      <c r="M337" s="31">
        <v>9.07531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1705.7</v>
      </c>
      <c r="D338" s="36">
        <v>1723.2166666666665</v>
      </c>
      <c r="E338" s="36">
        <v>1679.383333333333</v>
      </c>
      <c r="F338" s="36">
        <v>1653.0666666666666</v>
      </c>
      <c r="G338" s="36">
        <v>1609.2333333333331</v>
      </c>
      <c r="H338" s="36">
        <v>1749.5333333333328</v>
      </c>
      <c r="I338" s="36">
        <v>1793.3666666666663</v>
      </c>
      <c r="J338" s="36">
        <v>1819.6833333333327</v>
      </c>
      <c r="K338" s="31">
        <v>1767.05</v>
      </c>
      <c r="L338" s="31">
        <v>1696.9</v>
      </c>
      <c r="M338" s="31">
        <v>7.60677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1000.35</v>
      </c>
      <c r="D339" s="36">
        <v>1012.4499999999999</v>
      </c>
      <c r="E339" s="36">
        <v>985.89999999999986</v>
      </c>
      <c r="F339" s="36">
        <v>971.44999999999993</v>
      </c>
      <c r="G339" s="36">
        <v>944.89999999999986</v>
      </c>
      <c r="H339" s="36">
        <v>1026.8999999999999</v>
      </c>
      <c r="I339" s="36">
        <v>1053.4499999999998</v>
      </c>
      <c r="J339" s="36">
        <v>1067.8999999999999</v>
      </c>
      <c r="K339" s="31">
        <v>1039</v>
      </c>
      <c r="L339" s="31">
        <v>998</v>
      </c>
      <c r="M339" s="31">
        <v>14.10126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150.65</v>
      </c>
      <c r="D340" s="36">
        <v>151.21666666666667</v>
      </c>
      <c r="E340" s="36">
        <v>146.43333333333334</v>
      </c>
      <c r="F340" s="36">
        <v>142.21666666666667</v>
      </c>
      <c r="G340" s="36">
        <v>137.43333333333334</v>
      </c>
      <c r="H340" s="36">
        <v>155.43333333333334</v>
      </c>
      <c r="I340" s="36">
        <v>160.2166666666667</v>
      </c>
      <c r="J340" s="36">
        <v>164.43333333333334</v>
      </c>
      <c r="K340" s="31">
        <v>156</v>
      </c>
      <c r="L340" s="31">
        <v>147</v>
      </c>
      <c r="M340" s="31">
        <v>357.29216000000002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312.85000000000002</v>
      </c>
      <c r="D341" s="36">
        <v>307.43333333333334</v>
      </c>
      <c r="E341" s="36">
        <v>299.91666666666669</v>
      </c>
      <c r="F341" s="36">
        <v>286.98333333333335</v>
      </c>
      <c r="G341" s="36">
        <v>279.4666666666667</v>
      </c>
      <c r="H341" s="36">
        <v>320.36666666666667</v>
      </c>
      <c r="I341" s="36">
        <v>327.88333333333333</v>
      </c>
      <c r="J341" s="36">
        <v>340.81666666666666</v>
      </c>
      <c r="K341" s="31">
        <v>314.95</v>
      </c>
      <c r="L341" s="31">
        <v>294.5</v>
      </c>
      <c r="M341" s="31">
        <v>142.68599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113.15</v>
      </c>
      <c r="D342" s="36">
        <v>113.91666666666667</v>
      </c>
      <c r="E342" s="36">
        <v>109.83333333333334</v>
      </c>
      <c r="F342" s="36">
        <v>106.51666666666667</v>
      </c>
      <c r="G342" s="36">
        <v>102.43333333333334</v>
      </c>
      <c r="H342" s="36">
        <v>117.23333333333335</v>
      </c>
      <c r="I342" s="36">
        <v>121.31666666666669</v>
      </c>
      <c r="J342" s="36">
        <v>124.63333333333335</v>
      </c>
      <c r="K342" s="31">
        <v>118</v>
      </c>
      <c r="L342" s="31">
        <v>110.6</v>
      </c>
      <c r="M342" s="31">
        <v>1604.15834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241.3</v>
      </c>
      <c r="D343" s="36">
        <v>242.5</v>
      </c>
      <c r="E343" s="36">
        <v>236.3</v>
      </c>
      <c r="F343" s="36">
        <v>231.3</v>
      </c>
      <c r="G343" s="36">
        <v>225.10000000000002</v>
      </c>
      <c r="H343" s="36">
        <v>247.5</v>
      </c>
      <c r="I343" s="36">
        <v>253.7</v>
      </c>
      <c r="J343" s="36">
        <v>258.7</v>
      </c>
      <c r="K343" s="31">
        <v>248.7</v>
      </c>
      <c r="L343" s="31">
        <v>237.5</v>
      </c>
      <c r="M343" s="31">
        <v>82.332970000000003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267.89999999999998</v>
      </c>
      <c r="D344" s="36">
        <v>267.93333333333334</v>
      </c>
      <c r="E344" s="36">
        <v>262.76666666666665</v>
      </c>
      <c r="F344" s="36">
        <v>257.63333333333333</v>
      </c>
      <c r="G344" s="36">
        <v>252.46666666666664</v>
      </c>
      <c r="H344" s="36">
        <v>273.06666666666666</v>
      </c>
      <c r="I344" s="36">
        <v>278.23333333333329</v>
      </c>
      <c r="J344" s="36">
        <v>283.36666666666667</v>
      </c>
      <c r="K344" s="31">
        <v>273.10000000000002</v>
      </c>
      <c r="L344" s="31">
        <v>262.8</v>
      </c>
      <c r="M344" s="31">
        <v>153.43724</v>
      </c>
      <c r="N344" s="1"/>
      <c r="O344" s="1"/>
    </row>
    <row r="345" spans="1:15" ht="12.75" customHeight="1">
      <c r="A345" s="33">
        <v>335</v>
      </c>
      <c r="B345" s="53" t="s">
        <v>802</v>
      </c>
      <c r="C345" s="31">
        <v>62.35</v>
      </c>
      <c r="D345" s="36">
        <v>62.716666666666669</v>
      </c>
      <c r="E345" s="36">
        <v>61.233333333333334</v>
      </c>
      <c r="F345" s="36">
        <v>60.116666666666667</v>
      </c>
      <c r="G345" s="36">
        <v>58.633333333333333</v>
      </c>
      <c r="H345" s="36">
        <v>63.833333333333336</v>
      </c>
      <c r="I345" s="36">
        <v>65.316666666666663</v>
      </c>
      <c r="J345" s="36">
        <v>66.433333333333337</v>
      </c>
      <c r="K345" s="31">
        <v>64.2</v>
      </c>
      <c r="L345" s="31">
        <v>61.6</v>
      </c>
      <c r="M345" s="31">
        <v>110.67035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391.8</v>
      </c>
      <c r="D346" s="36">
        <v>386.15000000000003</v>
      </c>
      <c r="E346" s="36">
        <v>379.10000000000008</v>
      </c>
      <c r="F346" s="36">
        <v>366.40000000000003</v>
      </c>
      <c r="G346" s="36">
        <v>359.35000000000008</v>
      </c>
      <c r="H346" s="36">
        <v>398.85000000000008</v>
      </c>
      <c r="I346" s="36">
        <v>405.90000000000003</v>
      </c>
      <c r="J346" s="36">
        <v>418.60000000000008</v>
      </c>
      <c r="K346" s="31">
        <v>393.2</v>
      </c>
      <c r="L346" s="31">
        <v>373.45</v>
      </c>
      <c r="M346" s="31">
        <v>392.61174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1182.55</v>
      </c>
      <c r="D347" s="36">
        <v>1192.5166666666667</v>
      </c>
      <c r="E347" s="36">
        <v>1165.0333333333333</v>
      </c>
      <c r="F347" s="36">
        <v>1147.5166666666667</v>
      </c>
      <c r="G347" s="36">
        <v>1120.0333333333333</v>
      </c>
      <c r="H347" s="36">
        <v>1210.0333333333333</v>
      </c>
      <c r="I347" s="36">
        <v>1237.5166666666664</v>
      </c>
      <c r="J347" s="36">
        <v>1255.0333333333333</v>
      </c>
      <c r="K347" s="31">
        <v>1220</v>
      </c>
      <c r="L347" s="31">
        <v>1175</v>
      </c>
      <c r="M347" s="31">
        <v>8.8981499999999993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196.2</v>
      </c>
      <c r="D348" s="36">
        <v>197.5333333333333</v>
      </c>
      <c r="E348" s="36">
        <v>193.46666666666661</v>
      </c>
      <c r="F348" s="36">
        <v>190.73333333333332</v>
      </c>
      <c r="G348" s="36">
        <v>186.66666666666663</v>
      </c>
      <c r="H348" s="36">
        <v>200.26666666666659</v>
      </c>
      <c r="I348" s="36">
        <v>204.33333333333331</v>
      </c>
      <c r="J348" s="36">
        <v>207.06666666666658</v>
      </c>
      <c r="K348" s="31">
        <v>201.6</v>
      </c>
      <c r="L348" s="31">
        <v>194.8</v>
      </c>
      <c r="M348" s="31">
        <v>244.24876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3303.4</v>
      </c>
      <c r="D349" s="36">
        <v>3285.6333333333332</v>
      </c>
      <c r="E349" s="36">
        <v>3177.7666666666664</v>
      </c>
      <c r="F349" s="36">
        <v>3052.1333333333332</v>
      </c>
      <c r="G349" s="36">
        <v>2944.2666666666664</v>
      </c>
      <c r="H349" s="36">
        <v>3411.2666666666664</v>
      </c>
      <c r="I349" s="36">
        <v>3519.1333333333332</v>
      </c>
      <c r="J349" s="36">
        <v>3644.7666666666664</v>
      </c>
      <c r="K349" s="31">
        <v>3393.5</v>
      </c>
      <c r="L349" s="31">
        <v>3160</v>
      </c>
      <c r="M349" s="31">
        <v>4.1002000000000001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2355.0500000000002</v>
      </c>
      <c r="D350" s="36">
        <v>2364.6666666666665</v>
      </c>
      <c r="E350" s="36">
        <v>2340.3833333333332</v>
      </c>
      <c r="F350" s="36">
        <v>2325.7166666666667</v>
      </c>
      <c r="G350" s="36">
        <v>2301.4333333333334</v>
      </c>
      <c r="H350" s="36">
        <v>2379.333333333333</v>
      </c>
      <c r="I350" s="36">
        <v>2403.6166666666668</v>
      </c>
      <c r="J350" s="36">
        <v>2418.2833333333328</v>
      </c>
      <c r="K350" s="31">
        <v>2388.9499999999998</v>
      </c>
      <c r="L350" s="31">
        <v>2350</v>
      </c>
      <c r="M350" s="31">
        <v>10.725149999999999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79.55</v>
      </c>
      <c r="D351" s="36">
        <v>80.516666666666666</v>
      </c>
      <c r="E351" s="36">
        <v>78.083333333333329</v>
      </c>
      <c r="F351" s="36">
        <v>76.61666666666666</v>
      </c>
      <c r="G351" s="36">
        <v>74.183333333333323</v>
      </c>
      <c r="H351" s="36">
        <v>81.983333333333334</v>
      </c>
      <c r="I351" s="36">
        <v>84.416666666666671</v>
      </c>
      <c r="J351" s="36">
        <v>85.88333333333334</v>
      </c>
      <c r="K351" s="31">
        <v>82.95</v>
      </c>
      <c r="L351" s="31">
        <v>79.05</v>
      </c>
      <c r="M351" s="31">
        <v>14.14423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623.70000000000005</v>
      </c>
      <c r="D352" s="36">
        <v>626.16666666666663</v>
      </c>
      <c r="E352" s="36">
        <v>616.13333333333321</v>
      </c>
      <c r="F352" s="36">
        <v>608.56666666666661</v>
      </c>
      <c r="G352" s="36">
        <v>598.53333333333319</v>
      </c>
      <c r="H352" s="36">
        <v>633.73333333333323</v>
      </c>
      <c r="I352" s="36">
        <v>643.76666666666677</v>
      </c>
      <c r="J352" s="36">
        <v>651.33333333333326</v>
      </c>
      <c r="K352" s="31">
        <v>636.20000000000005</v>
      </c>
      <c r="L352" s="31">
        <v>618.6</v>
      </c>
      <c r="M352" s="31">
        <v>16.264289999999999</v>
      </c>
      <c r="N352" s="1"/>
      <c r="O352" s="1"/>
    </row>
    <row r="353" spans="1:15" ht="12.75" customHeight="1">
      <c r="A353" s="33">
        <v>343</v>
      </c>
      <c r="B353" s="53" t="s">
        <v>890</v>
      </c>
      <c r="C353" s="31">
        <v>5034.8</v>
      </c>
      <c r="D353" s="36">
        <v>4989.6499999999996</v>
      </c>
      <c r="E353" s="36">
        <v>4879.2999999999993</v>
      </c>
      <c r="F353" s="36">
        <v>4723.7999999999993</v>
      </c>
      <c r="G353" s="36">
        <v>4613.4499999999989</v>
      </c>
      <c r="H353" s="36">
        <v>5145.1499999999996</v>
      </c>
      <c r="I353" s="36">
        <v>5255.5</v>
      </c>
      <c r="J353" s="36">
        <v>5411</v>
      </c>
      <c r="K353" s="31">
        <v>5100</v>
      </c>
      <c r="L353" s="31">
        <v>4834.1499999999996</v>
      </c>
      <c r="M353" s="31">
        <v>0.72894000000000003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330.05</v>
      </c>
      <c r="D354" s="36">
        <v>327.06666666666666</v>
      </c>
      <c r="E354" s="36">
        <v>320.13333333333333</v>
      </c>
      <c r="F354" s="36">
        <v>310.21666666666664</v>
      </c>
      <c r="G354" s="36">
        <v>303.2833333333333</v>
      </c>
      <c r="H354" s="36">
        <v>336.98333333333335</v>
      </c>
      <c r="I354" s="36">
        <v>343.91666666666663</v>
      </c>
      <c r="J354" s="36">
        <v>353.83333333333337</v>
      </c>
      <c r="K354" s="31">
        <v>334</v>
      </c>
      <c r="L354" s="31">
        <v>317.14999999999998</v>
      </c>
      <c r="M354" s="31">
        <v>4.3468600000000004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1883.95</v>
      </c>
      <c r="D355" s="36">
        <v>1886.6333333333332</v>
      </c>
      <c r="E355" s="36">
        <v>1848.3166666666664</v>
      </c>
      <c r="F355" s="36">
        <v>1812.6833333333332</v>
      </c>
      <c r="G355" s="36">
        <v>1774.3666666666663</v>
      </c>
      <c r="H355" s="36">
        <v>1922.2666666666664</v>
      </c>
      <c r="I355" s="36">
        <v>1960.583333333333</v>
      </c>
      <c r="J355" s="36">
        <v>1996.2166666666665</v>
      </c>
      <c r="K355" s="31">
        <v>1924.95</v>
      </c>
      <c r="L355" s="31">
        <v>1851</v>
      </c>
      <c r="M355" s="31">
        <v>9.6854499999999994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284.10000000000002</v>
      </c>
      <c r="D356" s="36">
        <v>281.28333333333336</v>
      </c>
      <c r="E356" s="36">
        <v>276.01666666666671</v>
      </c>
      <c r="F356" s="36">
        <v>267.93333333333334</v>
      </c>
      <c r="G356" s="36">
        <v>262.66666666666669</v>
      </c>
      <c r="H356" s="36">
        <v>289.36666666666673</v>
      </c>
      <c r="I356" s="36">
        <v>294.63333333333338</v>
      </c>
      <c r="J356" s="36">
        <v>302.71666666666675</v>
      </c>
      <c r="K356" s="31">
        <v>286.55</v>
      </c>
      <c r="L356" s="31">
        <v>273.2</v>
      </c>
      <c r="M356" s="31">
        <v>301.95397000000003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669.35</v>
      </c>
      <c r="D357" s="36">
        <v>668.94999999999993</v>
      </c>
      <c r="E357" s="36">
        <v>648.04999999999984</v>
      </c>
      <c r="F357" s="36">
        <v>626.74999999999989</v>
      </c>
      <c r="G357" s="36">
        <v>605.8499999999998</v>
      </c>
      <c r="H357" s="36">
        <v>690.24999999999989</v>
      </c>
      <c r="I357" s="36">
        <v>711.15</v>
      </c>
      <c r="J357" s="36">
        <v>732.44999999999993</v>
      </c>
      <c r="K357" s="31">
        <v>689.85</v>
      </c>
      <c r="L357" s="31">
        <v>647.65</v>
      </c>
      <c r="M357" s="31">
        <v>49.264569999999999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1804.85</v>
      </c>
      <c r="D358" s="36">
        <v>1822.4333333333334</v>
      </c>
      <c r="E358" s="36">
        <v>1768.7166666666667</v>
      </c>
      <c r="F358" s="36">
        <v>1732.5833333333333</v>
      </c>
      <c r="G358" s="36">
        <v>1678.8666666666666</v>
      </c>
      <c r="H358" s="36">
        <v>1858.5666666666668</v>
      </c>
      <c r="I358" s="36">
        <v>1912.2833333333335</v>
      </c>
      <c r="J358" s="36">
        <v>1948.416666666667</v>
      </c>
      <c r="K358" s="31">
        <v>1876.15</v>
      </c>
      <c r="L358" s="31">
        <v>1786.3</v>
      </c>
      <c r="M358" s="31">
        <v>8.1073500000000003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376.2</v>
      </c>
      <c r="D359" s="36">
        <v>374.98333333333335</v>
      </c>
      <c r="E359" s="36">
        <v>371.2166666666667</v>
      </c>
      <c r="F359" s="36">
        <v>366.23333333333335</v>
      </c>
      <c r="G359" s="36">
        <v>362.4666666666667</v>
      </c>
      <c r="H359" s="36">
        <v>379.9666666666667</v>
      </c>
      <c r="I359" s="36">
        <v>383.73333333333335</v>
      </c>
      <c r="J359" s="36">
        <v>388.7166666666667</v>
      </c>
      <c r="K359" s="31">
        <v>378.75</v>
      </c>
      <c r="L359" s="31">
        <v>370</v>
      </c>
      <c r="M359" s="31">
        <v>76.85575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7563.3</v>
      </c>
      <c r="D360" s="36">
        <v>7537</v>
      </c>
      <c r="E360" s="36">
        <v>7452.05</v>
      </c>
      <c r="F360" s="36">
        <v>7340.8</v>
      </c>
      <c r="G360" s="36">
        <v>7255.85</v>
      </c>
      <c r="H360" s="36">
        <v>7648.25</v>
      </c>
      <c r="I360" s="36">
        <v>7733.2000000000007</v>
      </c>
      <c r="J360" s="36">
        <v>7844.45</v>
      </c>
      <c r="K360" s="31">
        <v>7621.95</v>
      </c>
      <c r="L360" s="31">
        <v>7425.75</v>
      </c>
      <c r="M360" s="31">
        <v>0.88251000000000002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1284.75</v>
      </c>
      <c r="D361" s="36">
        <v>1297</v>
      </c>
      <c r="E361" s="36">
        <v>1265.1500000000001</v>
      </c>
      <c r="F361" s="36">
        <v>1245.5500000000002</v>
      </c>
      <c r="G361" s="36">
        <v>1213.7000000000003</v>
      </c>
      <c r="H361" s="36">
        <v>1316.6</v>
      </c>
      <c r="I361" s="36">
        <v>1348.4499999999998</v>
      </c>
      <c r="J361" s="36">
        <v>1368.0499999999997</v>
      </c>
      <c r="K361" s="31">
        <v>1328.85</v>
      </c>
      <c r="L361" s="31">
        <v>1277.4000000000001</v>
      </c>
      <c r="M361" s="31">
        <v>12.46729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234.25</v>
      </c>
      <c r="D362" s="36">
        <v>235.06666666666669</v>
      </c>
      <c r="E362" s="36">
        <v>229.18333333333339</v>
      </c>
      <c r="F362" s="36">
        <v>224.1166666666667</v>
      </c>
      <c r="G362" s="36">
        <v>218.23333333333341</v>
      </c>
      <c r="H362" s="36">
        <v>240.13333333333338</v>
      </c>
      <c r="I362" s="36">
        <v>246.01666666666665</v>
      </c>
      <c r="J362" s="36">
        <v>251.08333333333337</v>
      </c>
      <c r="K362" s="31">
        <v>240.95</v>
      </c>
      <c r="L362" s="31">
        <v>230</v>
      </c>
      <c r="M362" s="31">
        <v>35.076180000000001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3645.75</v>
      </c>
      <c r="D363" s="36">
        <v>3630.25</v>
      </c>
      <c r="E363" s="36">
        <v>3580.5</v>
      </c>
      <c r="F363" s="36">
        <v>3515.25</v>
      </c>
      <c r="G363" s="36">
        <v>3465.5</v>
      </c>
      <c r="H363" s="36">
        <v>3695.5</v>
      </c>
      <c r="I363" s="36">
        <v>3745.25</v>
      </c>
      <c r="J363" s="36">
        <v>3810.5</v>
      </c>
      <c r="K363" s="31">
        <v>3680</v>
      </c>
      <c r="L363" s="31">
        <v>3565</v>
      </c>
      <c r="M363" s="31">
        <v>4.3792299999999997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729.15</v>
      </c>
      <c r="D364" s="36">
        <v>735.06666666666661</v>
      </c>
      <c r="E364" s="36">
        <v>718.13333333333321</v>
      </c>
      <c r="F364" s="36">
        <v>707.11666666666656</v>
      </c>
      <c r="G364" s="36">
        <v>690.18333333333317</v>
      </c>
      <c r="H364" s="36">
        <v>746.08333333333326</v>
      </c>
      <c r="I364" s="36">
        <v>763.01666666666665</v>
      </c>
      <c r="J364" s="36">
        <v>774.0333333333333</v>
      </c>
      <c r="K364" s="31">
        <v>752</v>
      </c>
      <c r="L364" s="31">
        <v>724.05</v>
      </c>
      <c r="M364" s="31">
        <v>22.266269999999999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546</v>
      </c>
      <c r="D365" s="36">
        <v>545.35</v>
      </c>
      <c r="E365" s="36">
        <v>533.75</v>
      </c>
      <c r="F365" s="36">
        <v>521.5</v>
      </c>
      <c r="G365" s="36">
        <v>509.9</v>
      </c>
      <c r="H365" s="36">
        <v>557.6</v>
      </c>
      <c r="I365" s="36">
        <v>569.20000000000016</v>
      </c>
      <c r="J365" s="36">
        <v>581.45000000000005</v>
      </c>
      <c r="K365" s="31">
        <v>556.95000000000005</v>
      </c>
      <c r="L365" s="31">
        <v>533.1</v>
      </c>
      <c r="M365" s="31">
        <v>16.482790000000001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1328.4</v>
      </c>
      <c r="D366" s="36">
        <v>1329.9166666666667</v>
      </c>
      <c r="E366" s="36">
        <v>1316.5833333333335</v>
      </c>
      <c r="F366" s="36">
        <v>1304.7666666666667</v>
      </c>
      <c r="G366" s="36">
        <v>1291.4333333333334</v>
      </c>
      <c r="H366" s="36">
        <v>1341.7333333333336</v>
      </c>
      <c r="I366" s="36">
        <v>1355.0666666666671</v>
      </c>
      <c r="J366" s="36">
        <v>1366.8833333333337</v>
      </c>
      <c r="K366" s="31">
        <v>1343.25</v>
      </c>
      <c r="L366" s="31">
        <v>1318.1</v>
      </c>
      <c r="M366" s="31">
        <v>2.7206899999999998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36338.400000000001</v>
      </c>
      <c r="D367" s="36">
        <v>36346.466666666667</v>
      </c>
      <c r="E367" s="36">
        <v>35893.083333333336</v>
      </c>
      <c r="F367" s="36">
        <v>35447.76666666667</v>
      </c>
      <c r="G367" s="36">
        <v>34994.383333333339</v>
      </c>
      <c r="H367" s="36">
        <v>36791.783333333333</v>
      </c>
      <c r="I367" s="36">
        <v>37245.166666666664</v>
      </c>
      <c r="J367" s="36">
        <v>37690.48333333333</v>
      </c>
      <c r="K367" s="31">
        <v>36799.85</v>
      </c>
      <c r="L367" s="31">
        <v>35901.15</v>
      </c>
      <c r="M367" s="31">
        <v>0.33981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1462.4</v>
      </c>
      <c r="D368" s="36">
        <v>1466.8333333333333</v>
      </c>
      <c r="E368" s="36">
        <v>1445.6666666666665</v>
      </c>
      <c r="F368" s="36">
        <v>1428.9333333333332</v>
      </c>
      <c r="G368" s="36">
        <v>1407.7666666666664</v>
      </c>
      <c r="H368" s="36">
        <v>1483.5666666666666</v>
      </c>
      <c r="I368" s="36">
        <v>1504.7333333333331</v>
      </c>
      <c r="J368" s="36">
        <v>1521.4666666666667</v>
      </c>
      <c r="K368" s="31">
        <v>1488</v>
      </c>
      <c r="L368" s="31">
        <v>1450.1</v>
      </c>
      <c r="M368" s="31">
        <v>7.1694899999999997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3425.85</v>
      </c>
      <c r="D369" s="36">
        <v>3437.1166666666668</v>
      </c>
      <c r="E369" s="36">
        <v>3363.7333333333336</v>
      </c>
      <c r="F369" s="36">
        <v>3301.6166666666668</v>
      </c>
      <c r="G369" s="36">
        <v>3228.2333333333336</v>
      </c>
      <c r="H369" s="36">
        <v>3499.2333333333336</v>
      </c>
      <c r="I369" s="36">
        <v>3572.6166666666668</v>
      </c>
      <c r="J369" s="36">
        <v>3634.7333333333336</v>
      </c>
      <c r="K369" s="31">
        <v>3510.5</v>
      </c>
      <c r="L369" s="31">
        <v>3375</v>
      </c>
      <c r="M369" s="31">
        <v>8.5531500000000005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316.75</v>
      </c>
      <c r="D370" s="36">
        <v>312.23333333333335</v>
      </c>
      <c r="E370" s="36">
        <v>306.76666666666671</v>
      </c>
      <c r="F370" s="36">
        <v>296.78333333333336</v>
      </c>
      <c r="G370" s="36">
        <v>291.31666666666672</v>
      </c>
      <c r="H370" s="36">
        <v>322.2166666666667</v>
      </c>
      <c r="I370" s="36">
        <v>327.68333333333339</v>
      </c>
      <c r="J370" s="36">
        <v>337.66666666666669</v>
      </c>
      <c r="K370" s="31">
        <v>317.7</v>
      </c>
      <c r="L370" s="31">
        <v>302.25</v>
      </c>
      <c r="M370" s="31">
        <v>92.081159999999997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3342.9</v>
      </c>
      <c r="D371" s="36">
        <v>3297.5666666666671</v>
      </c>
      <c r="E371" s="36">
        <v>3205.3333333333339</v>
      </c>
      <c r="F371" s="36">
        <v>3067.7666666666669</v>
      </c>
      <c r="G371" s="36">
        <v>2975.5333333333338</v>
      </c>
      <c r="H371" s="36">
        <v>3435.1333333333341</v>
      </c>
      <c r="I371" s="36">
        <v>3527.3666666666668</v>
      </c>
      <c r="J371" s="36">
        <v>3664.9333333333343</v>
      </c>
      <c r="K371" s="31">
        <v>3389.8</v>
      </c>
      <c r="L371" s="31">
        <v>3160</v>
      </c>
      <c r="M371" s="31">
        <v>7.5953400000000002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2984.6</v>
      </c>
      <c r="D372" s="36">
        <v>2991.4666666666672</v>
      </c>
      <c r="E372" s="36">
        <v>2947.9333333333343</v>
      </c>
      <c r="F372" s="36">
        <v>2911.2666666666673</v>
      </c>
      <c r="G372" s="36">
        <v>2867.7333333333345</v>
      </c>
      <c r="H372" s="36">
        <v>3028.1333333333341</v>
      </c>
      <c r="I372" s="36">
        <v>3071.666666666667</v>
      </c>
      <c r="J372" s="36">
        <v>3108.3333333333339</v>
      </c>
      <c r="K372" s="31">
        <v>3035</v>
      </c>
      <c r="L372" s="31">
        <v>2954.8</v>
      </c>
      <c r="M372" s="31">
        <v>4.1913999999999998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817.3</v>
      </c>
      <c r="D373" s="36">
        <v>815.43333333333328</v>
      </c>
      <c r="E373" s="36">
        <v>805.96666666666658</v>
      </c>
      <c r="F373" s="36">
        <v>794.63333333333333</v>
      </c>
      <c r="G373" s="36">
        <v>785.16666666666663</v>
      </c>
      <c r="H373" s="36">
        <v>826.76666666666654</v>
      </c>
      <c r="I373" s="36">
        <v>836.23333333333323</v>
      </c>
      <c r="J373" s="36">
        <v>847.56666666666649</v>
      </c>
      <c r="K373" s="31">
        <v>824.9</v>
      </c>
      <c r="L373" s="31">
        <v>804.1</v>
      </c>
      <c r="M373" s="31">
        <v>11.43688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149.6</v>
      </c>
      <c r="D374" s="36">
        <v>150.08333333333334</v>
      </c>
      <c r="E374" s="36">
        <v>147.56666666666669</v>
      </c>
      <c r="F374" s="36">
        <v>145.53333333333336</v>
      </c>
      <c r="G374" s="36">
        <v>143.01666666666671</v>
      </c>
      <c r="H374" s="36">
        <v>152.11666666666667</v>
      </c>
      <c r="I374" s="36">
        <v>154.63333333333333</v>
      </c>
      <c r="J374" s="36">
        <v>156.66666666666666</v>
      </c>
      <c r="K374" s="31">
        <v>152.6</v>
      </c>
      <c r="L374" s="31">
        <v>148.05000000000001</v>
      </c>
      <c r="M374" s="31">
        <v>51.287579999999998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1793.75</v>
      </c>
      <c r="D375" s="36">
        <v>1811.3166666666666</v>
      </c>
      <c r="E375" s="36">
        <v>1772.6333333333332</v>
      </c>
      <c r="F375" s="36">
        <v>1751.5166666666667</v>
      </c>
      <c r="G375" s="36">
        <v>1712.8333333333333</v>
      </c>
      <c r="H375" s="36">
        <v>1832.4333333333332</v>
      </c>
      <c r="I375" s="36">
        <v>1871.1166666666666</v>
      </c>
      <c r="J375" s="36">
        <v>1892.2333333333331</v>
      </c>
      <c r="K375" s="31">
        <v>1850</v>
      </c>
      <c r="L375" s="31">
        <v>1790.2</v>
      </c>
      <c r="M375" s="31">
        <v>0.22519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6929.15</v>
      </c>
      <c r="D376" s="36">
        <v>6963.583333333333</v>
      </c>
      <c r="E376" s="36">
        <v>6810.9666666666662</v>
      </c>
      <c r="F376" s="36">
        <v>6692.7833333333328</v>
      </c>
      <c r="G376" s="36">
        <v>6540.1666666666661</v>
      </c>
      <c r="H376" s="36">
        <v>7081.7666666666664</v>
      </c>
      <c r="I376" s="36">
        <v>7234.3833333333332</v>
      </c>
      <c r="J376" s="36">
        <v>7352.5666666666666</v>
      </c>
      <c r="K376" s="31">
        <v>7116.2</v>
      </c>
      <c r="L376" s="31">
        <v>6845.4</v>
      </c>
      <c r="M376" s="31">
        <v>5.7107099999999997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450.95</v>
      </c>
      <c r="D377" s="36">
        <v>455.55</v>
      </c>
      <c r="E377" s="36">
        <v>442.1</v>
      </c>
      <c r="F377" s="36">
        <v>433.25</v>
      </c>
      <c r="G377" s="36">
        <v>419.8</v>
      </c>
      <c r="H377" s="36">
        <v>464.40000000000003</v>
      </c>
      <c r="I377" s="36">
        <v>477.84999999999997</v>
      </c>
      <c r="J377" s="36">
        <v>486.70000000000005</v>
      </c>
      <c r="K377" s="31">
        <v>469</v>
      </c>
      <c r="L377" s="31">
        <v>446.7</v>
      </c>
      <c r="M377" s="31">
        <v>14.056990000000001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554.79999999999995</v>
      </c>
      <c r="D378" s="36">
        <v>544.6</v>
      </c>
      <c r="E378" s="36">
        <v>530.20000000000005</v>
      </c>
      <c r="F378" s="36">
        <v>505.6</v>
      </c>
      <c r="G378" s="36">
        <v>491.20000000000005</v>
      </c>
      <c r="H378" s="36">
        <v>569.20000000000005</v>
      </c>
      <c r="I378" s="36">
        <v>583.59999999999991</v>
      </c>
      <c r="J378" s="36">
        <v>608.20000000000005</v>
      </c>
      <c r="K378" s="31">
        <v>559</v>
      </c>
      <c r="L378" s="31">
        <v>520</v>
      </c>
      <c r="M378" s="31">
        <v>442.87988000000001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337.65</v>
      </c>
      <c r="D379" s="36">
        <v>337.31666666666666</v>
      </c>
      <c r="E379" s="36">
        <v>325.93333333333334</v>
      </c>
      <c r="F379" s="36">
        <v>314.2166666666667</v>
      </c>
      <c r="G379" s="36">
        <v>302.83333333333337</v>
      </c>
      <c r="H379" s="36">
        <v>349.0333333333333</v>
      </c>
      <c r="I379" s="36">
        <v>360.41666666666663</v>
      </c>
      <c r="J379" s="36">
        <v>372.13333333333327</v>
      </c>
      <c r="K379" s="31">
        <v>348.7</v>
      </c>
      <c r="L379" s="31">
        <v>325.60000000000002</v>
      </c>
      <c r="M379" s="31">
        <v>552.18939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549.04999999999995</v>
      </c>
      <c r="D380" s="36">
        <v>544.94999999999993</v>
      </c>
      <c r="E380" s="36">
        <v>537.69999999999982</v>
      </c>
      <c r="F380" s="36">
        <v>526.34999999999991</v>
      </c>
      <c r="G380" s="36">
        <v>519.0999999999998</v>
      </c>
      <c r="H380" s="36">
        <v>556.29999999999984</v>
      </c>
      <c r="I380" s="36">
        <v>563.55000000000007</v>
      </c>
      <c r="J380" s="36">
        <v>574.89999999999986</v>
      </c>
      <c r="K380" s="31">
        <v>552.20000000000005</v>
      </c>
      <c r="L380" s="31">
        <v>533.6</v>
      </c>
      <c r="M380" s="31">
        <v>22.052579999999999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1735.2</v>
      </c>
      <c r="D381" s="36">
        <v>1728.0999999999997</v>
      </c>
      <c r="E381" s="36">
        <v>1671.1999999999994</v>
      </c>
      <c r="F381" s="36">
        <v>1607.1999999999996</v>
      </c>
      <c r="G381" s="36">
        <v>1550.2999999999993</v>
      </c>
      <c r="H381" s="36">
        <v>1792.0999999999995</v>
      </c>
      <c r="I381" s="36">
        <v>1848.9999999999995</v>
      </c>
      <c r="J381" s="36">
        <v>1912.9999999999995</v>
      </c>
      <c r="K381" s="31">
        <v>1785</v>
      </c>
      <c r="L381" s="31">
        <v>1664.1</v>
      </c>
      <c r="M381" s="31">
        <v>21.486319999999999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614.20000000000005</v>
      </c>
      <c r="D382" s="36">
        <v>618.2166666666667</v>
      </c>
      <c r="E382" s="36">
        <v>607.48333333333335</v>
      </c>
      <c r="F382" s="36">
        <v>600.76666666666665</v>
      </c>
      <c r="G382" s="36">
        <v>590.0333333333333</v>
      </c>
      <c r="H382" s="36">
        <v>624.93333333333339</v>
      </c>
      <c r="I382" s="36">
        <v>635.66666666666674</v>
      </c>
      <c r="J382" s="36">
        <v>642.38333333333344</v>
      </c>
      <c r="K382" s="31">
        <v>628.95000000000005</v>
      </c>
      <c r="L382" s="31">
        <v>611.5</v>
      </c>
      <c r="M382" s="31">
        <v>0.97128000000000003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154</v>
      </c>
      <c r="D383" s="36">
        <v>152.98333333333332</v>
      </c>
      <c r="E383" s="36">
        <v>151.06666666666663</v>
      </c>
      <c r="F383" s="36">
        <v>148.13333333333333</v>
      </c>
      <c r="G383" s="36">
        <v>146.21666666666664</v>
      </c>
      <c r="H383" s="36">
        <v>155.91666666666663</v>
      </c>
      <c r="I383" s="36">
        <v>157.83333333333331</v>
      </c>
      <c r="J383" s="36">
        <v>160.76666666666662</v>
      </c>
      <c r="K383" s="31">
        <v>154.9</v>
      </c>
      <c r="L383" s="31">
        <v>150.05000000000001</v>
      </c>
      <c r="M383" s="31">
        <v>2.2688799999999998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16015.25</v>
      </c>
      <c r="D384" s="36">
        <v>16053.933333333334</v>
      </c>
      <c r="E384" s="36">
        <v>15761.366666666669</v>
      </c>
      <c r="F384" s="36">
        <v>15507.483333333334</v>
      </c>
      <c r="G384" s="36">
        <v>15214.916666666668</v>
      </c>
      <c r="H384" s="36">
        <v>16307.816666666669</v>
      </c>
      <c r="I384" s="36">
        <v>16600.383333333335</v>
      </c>
      <c r="J384" s="36">
        <v>16854.26666666667</v>
      </c>
      <c r="K384" s="31">
        <v>16346.5</v>
      </c>
      <c r="L384" s="31">
        <v>15800.05</v>
      </c>
      <c r="M384" s="31">
        <v>5.4719999999999998E-2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137</v>
      </c>
      <c r="D385" s="36">
        <v>136.08333333333334</v>
      </c>
      <c r="E385" s="36">
        <v>133.56666666666669</v>
      </c>
      <c r="F385" s="36">
        <v>130.13333333333335</v>
      </c>
      <c r="G385" s="36">
        <v>127.6166666666667</v>
      </c>
      <c r="H385" s="36">
        <v>139.51666666666668</v>
      </c>
      <c r="I385" s="36">
        <v>142.03333333333333</v>
      </c>
      <c r="J385" s="36">
        <v>145.46666666666667</v>
      </c>
      <c r="K385" s="31">
        <v>138.6</v>
      </c>
      <c r="L385" s="31">
        <v>132.65</v>
      </c>
      <c r="M385" s="31">
        <v>959.48402999999996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564.5</v>
      </c>
      <c r="D386" s="36">
        <v>571.44999999999993</v>
      </c>
      <c r="E386" s="36">
        <v>555.94999999999982</v>
      </c>
      <c r="F386" s="36">
        <v>547.39999999999986</v>
      </c>
      <c r="G386" s="36">
        <v>531.89999999999975</v>
      </c>
      <c r="H386" s="36">
        <v>579.99999999999989</v>
      </c>
      <c r="I386" s="36">
        <v>595.50000000000011</v>
      </c>
      <c r="J386" s="36">
        <v>604.04999999999995</v>
      </c>
      <c r="K386" s="31">
        <v>586.95000000000005</v>
      </c>
      <c r="L386" s="31">
        <v>562.9</v>
      </c>
      <c r="M386" s="31">
        <v>2.64513</v>
      </c>
      <c r="N386" s="1"/>
      <c r="O386" s="1"/>
    </row>
    <row r="387" spans="1:15" ht="12.75" customHeight="1">
      <c r="A387" s="33">
        <v>377</v>
      </c>
      <c r="B387" s="53" t="s">
        <v>891</v>
      </c>
      <c r="C387" s="31">
        <v>1725</v>
      </c>
      <c r="D387" s="36">
        <v>1725.6166666666668</v>
      </c>
      <c r="E387" s="36">
        <v>1696.3833333333337</v>
      </c>
      <c r="F387" s="36">
        <v>1667.7666666666669</v>
      </c>
      <c r="G387" s="36">
        <v>1638.5333333333338</v>
      </c>
      <c r="H387" s="36">
        <v>1754.2333333333336</v>
      </c>
      <c r="I387" s="36">
        <v>1783.4666666666667</v>
      </c>
      <c r="J387" s="36">
        <v>1812.0833333333335</v>
      </c>
      <c r="K387" s="31">
        <v>1754.85</v>
      </c>
      <c r="L387" s="31">
        <v>1697</v>
      </c>
      <c r="M387" s="31">
        <v>3.6065399999999999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261.25</v>
      </c>
      <c r="D388" s="36">
        <v>260.53333333333336</v>
      </c>
      <c r="E388" s="36">
        <v>254.31666666666672</v>
      </c>
      <c r="F388" s="36">
        <v>247.38333333333335</v>
      </c>
      <c r="G388" s="36">
        <v>241.16666666666671</v>
      </c>
      <c r="H388" s="36">
        <v>267.4666666666667</v>
      </c>
      <c r="I388" s="36">
        <v>273.68333333333328</v>
      </c>
      <c r="J388" s="36">
        <v>280.61666666666673</v>
      </c>
      <c r="K388" s="31">
        <v>266.75</v>
      </c>
      <c r="L388" s="31">
        <v>253.6</v>
      </c>
      <c r="M388" s="31">
        <v>195.52284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604.5</v>
      </c>
      <c r="D389" s="36">
        <v>593.61666666666667</v>
      </c>
      <c r="E389" s="36">
        <v>579.43333333333339</v>
      </c>
      <c r="F389" s="36">
        <v>554.36666666666667</v>
      </c>
      <c r="G389" s="36">
        <v>540.18333333333339</v>
      </c>
      <c r="H389" s="36">
        <v>618.68333333333339</v>
      </c>
      <c r="I389" s="36">
        <v>632.86666666666656</v>
      </c>
      <c r="J389" s="36">
        <v>657.93333333333339</v>
      </c>
      <c r="K389" s="31">
        <v>607.79999999999995</v>
      </c>
      <c r="L389" s="31">
        <v>568.54999999999995</v>
      </c>
      <c r="M389" s="31">
        <v>424.63763999999998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712.8</v>
      </c>
      <c r="D390" s="36">
        <v>716.4</v>
      </c>
      <c r="E390" s="36">
        <v>702.8</v>
      </c>
      <c r="F390" s="36">
        <v>692.8</v>
      </c>
      <c r="G390" s="36">
        <v>679.19999999999993</v>
      </c>
      <c r="H390" s="36">
        <v>726.4</v>
      </c>
      <c r="I390" s="36">
        <v>740.00000000000011</v>
      </c>
      <c r="J390" s="36">
        <v>750</v>
      </c>
      <c r="K390" s="31">
        <v>730</v>
      </c>
      <c r="L390" s="31">
        <v>706.4</v>
      </c>
      <c r="M390" s="31">
        <v>4.7073700000000001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724.6</v>
      </c>
      <c r="D391" s="36">
        <v>729.5</v>
      </c>
      <c r="E391" s="36">
        <v>710.5</v>
      </c>
      <c r="F391" s="36">
        <v>696.4</v>
      </c>
      <c r="G391" s="36">
        <v>677.4</v>
      </c>
      <c r="H391" s="36">
        <v>743.6</v>
      </c>
      <c r="I391" s="36">
        <v>762.6</v>
      </c>
      <c r="J391" s="36">
        <v>776.7</v>
      </c>
      <c r="K391" s="31">
        <v>748.5</v>
      </c>
      <c r="L391" s="31">
        <v>715.4</v>
      </c>
      <c r="M391" s="31">
        <v>14.21072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1616.75</v>
      </c>
      <c r="D392" s="36">
        <v>1607.0333333333335</v>
      </c>
      <c r="E392" s="36">
        <v>1593.0666666666671</v>
      </c>
      <c r="F392" s="36">
        <v>1569.3833333333334</v>
      </c>
      <c r="G392" s="36">
        <v>1555.416666666667</v>
      </c>
      <c r="H392" s="36">
        <v>1630.7166666666672</v>
      </c>
      <c r="I392" s="36">
        <v>1644.6833333333338</v>
      </c>
      <c r="J392" s="36">
        <v>1668.3666666666672</v>
      </c>
      <c r="K392" s="31">
        <v>1621</v>
      </c>
      <c r="L392" s="31">
        <v>1583.35</v>
      </c>
      <c r="M392" s="31">
        <v>1.4848699999999999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404.55</v>
      </c>
      <c r="D393" s="36">
        <v>404.51666666666665</v>
      </c>
      <c r="E393" s="36">
        <v>384.0333333333333</v>
      </c>
      <c r="F393" s="36">
        <v>363.51666666666665</v>
      </c>
      <c r="G393" s="36">
        <v>343.0333333333333</v>
      </c>
      <c r="H393" s="36">
        <v>425.0333333333333</v>
      </c>
      <c r="I393" s="36">
        <v>445.51666666666665</v>
      </c>
      <c r="J393" s="36">
        <v>466.0333333333333</v>
      </c>
      <c r="K393" s="31">
        <v>425</v>
      </c>
      <c r="L393" s="31">
        <v>384</v>
      </c>
      <c r="M393" s="31">
        <v>635.11113</v>
      </c>
      <c r="N393" s="1"/>
      <c r="O393" s="1"/>
    </row>
    <row r="394" spans="1:15" ht="12.75" customHeight="1">
      <c r="A394" s="33">
        <v>384</v>
      </c>
      <c r="B394" s="53" t="s">
        <v>892</v>
      </c>
      <c r="C394" s="31">
        <v>429.55</v>
      </c>
      <c r="D394" s="36">
        <v>431.33333333333331</v>
      </c>
      <c r="E394" s="36">
        <v>420.66666666666663</v>
      </c>
      <c r="F394" s="36">
        <v>411.7833333333333</v>
      </c>
      <c r="G394" s="36">
        <v>401.11666666666662</v>
      </c>
      <c r="H394" s="36">
        <v>440.21666666666664</v>
      </c>
      <c r="I394" s="36">
        <v>450.88333333333327</v>
      </c>
      <c r="J394" s="36">
        <v>459.76666666666665</v>
      </c>
      <c r="K394" s="31">
        <v>442</v>
      </c>
      <c r="L394" s="31">
        <v>422.45</v>
      </c>
      <c r="M394" s="31">
        <v>55.721850000000003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1282.6500000000001</v>
      </c>
      <c r="D395" s="36">
        <v>1300</v>
      </c>
      <c r="E395" s="36">
        <v>1250</v>
      </c>
      <c r="F395" s="36">
        <v>1217.3499999999999</v>
      </c>
      <c r="G395" s="36">
        <v>1167.3499999999999</v>
      </c>
      <c r="H395" s="36">
        <v>1332.65</v>
      </c>
      <c r="I395" s="36">
        <v>1382.65</v>
      </c>
      <c r="J395" s="36">
        <v>1415.3000000000002</v>
      </c>
      <c r="K395" s="31">
        <v>1350</v>
      </c>
      <c r="L395" s="31">
        <v>1267.3499999999999</v>
      </c>
      <c r="M395" s="31">
        <v>1.9593400000000001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288.35000000000002</v>
      </c>
      <c r="D396" s="36">
        <v>293.2</v>
      </c>
      <c r="E396" s="36">
        <v>282.45</v>
      </c>
      <c r="F396" s="36">
        <v>276.55</v>
      </c>
      <c r="G396" s="36">
        <v>265.8</v>
      </c>
      <c r="H396" s="36">
        <v>299.09999999999997</v>
      </c>
      <c r="I396" s="36">
        <v>309.84999999999997</v>
      </c>
      <c r="J396" s="36">
        <v>315.74999999999994</v>
      </c>
      <c r="K396" s="31">
        <v>303.95</v>
      </c>
      <c r="L396" s="31">
        <v>287.3</v>
      </c>
      <c r="M396" s="31">
        <v>6.2694700000000001</v>
      </c>
      <c r="N396" s="1"/>
      <c r="O396" s="1"/>
    </row>
    <row r="397" spans="1:15" ht="12.75" customHeight="1">
      <c r="A397" s="33">
        <v>387</v>
      </c>
      <c r="B397" s="53" t="s">
        <v>806</v>
      </c>
      <c r="C397" s="31">
        <v>709.3</v>
      </c>
      <c r="D397" s="36">
        <v>705.30000000000007</v>
      </c>
      <c r="E397" s="36">
        <v>689.00000000000011</v>
      </c>
      <c r="F397" s="36">
        <v>668.7</v>
      </c>
      <c r="G397" s="36">
        <v>652.40000000000009</v>
      </c>
      <c r="H397" s="36">
        <v>725.60000000000014</v>
      </c>
      <c r="I397" s="36">
        <v>741.90000000000009</v>
      </c>
      <c r="J397" s="36">
        <v>762.20000000000016</v>
      </c>
      <c r="K397" s="31">
        <v>721.6</v>
      </c>
      <c r="L397" s="31">
        <v>685</v>
      </c>
      <c r="M397" s="31">
        <v>9.3625900000000009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161.9</v>
      </c>
      <c r="D398" s="36">
        <v>161.03333333333333</v>
      </c>
      <c r="E398" s="36">
        <v>157.51666666666665</v>
      </c>
      <c r="F398" s="36">
        <v>153.13333333333333</v>
      </c>
      <c r="G398" s="36">
        <v>149.61666666666665</v>
      </c>
      <c r="H398" s="36">
        <v>165.41666666666666</v>
      </c>
      <c r="I398" s="36">
        <v>168.93333333333337</v>
      </c>
      <c r="J398" s="36">
        <v>173.31666666666666</v>
      </c>
      <c r="K398" s="31">
        <v>164.55</v>
      </c>
      <c r="L398" s="31">
        <v>156.65</v>
      </c>
      <c r="M398" s="31">
        <v>76.953329999999994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3371.35</v>
      </c>
      <c r="D399" s="36">
        <v>3406.1166666666668</v>
      </c>
      <c r="E399" s="36">
        <v>3290.2333333333336</v>
      </c>
      <c r="F399" s="36">
        <v>3209.1166666666668</v>
      </c>
      <c r="G399" s="36">
        <v>3093.2333333333336</v>
      </c>
      <c r="H399" s="36">
        <v>3487.2333333333336</v>
      </c>
      <c r="I399" s="36">
        <v>3603.1166666666668</v>
      </c>
      <c r="J399" s="36">
        <v>3684.2333333333336</v>
      </c>
      <c r="K399" s="31">
        <v>3522</v>
      </c>
      <c r="L399" s="31">
        <v>3325</v>
      </c>
      <c r="M399" s="31">
        <v>1.4731399999999999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73.95</v>
      </c>
      <c r="D400" s="36">
        <v>74.816666666666663</v>
      </c>
      <c r="E400" s="36">
        <v>72.633333333333326</v>
      </c>
      <c r="F400" s="36">
        <v>71.316666666666663</v>
      </c>
      <c r="G400" s="36">
        <v>69.133333333333326</v>
      </c>
      <c r="H400" s="36">
        <v>76.133333333333326</v>
      </c>
      <c r="I400" s="36">
        <v>78.316666666666663</v>
      </c>
      <c r="J400" s="36">
        <v>79.633333333333326</v>
      </c>
      <c r="K400" s="31">
        <v>77</v>
      </c>
      <c r="L400" s="31">
        <v>73.5</v>
      </c>
      <c r="M400" s="31">
        <v>33.096089999999997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2263.15</v>
      </c>
      <c r="D401" s="36">
        <v>2265.0499999999997</v>
      </c>
      <c r="E401" s="36">
        <v>2233.5999999999995</v>
      </c>
      <c r="F401" s="36">
        <v>2204.0499999999997</v>
      </c>
      <c r="G401" s="36">
        <v>2172.5999999999995</v>
      </c>
      <c r="H401" s="36">
        <v>2294.5999999999995</v>
      </c>
      <c r="I401" s="36">
        <v>2326.0499999999993</v>
      </c>
      <c r="J401" s="36">
        <v>2355.5999999999995</v>
      </c>
      <c r="K401" s="31">
        <v>2296.5</v>
      </c>
      <c r="L401" s="31">
        <v>2235.5</v>
      </c>
      <c r="M401" s="31">
        <v>1.8089200000000001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204</v>
      </c>
      <c r="D402" s="36">
        <v>202.83333333333334</v>
      </c>
      <c r="E402" s="36">
        <v>200.16666666666669</v>
      </c>
      <c r="F402" s="36">
        <v>196.33333333333334</v>
      </c>
      <c r="G402" s="36">
        <v>193.66666666666669</v>
      </c>
      <c r="H402" s="36">
        <v>206.66666666666669</v>
      </c>
      <c r="I402" s="36">
        <v>209.33333333333337</v>
      </c>
      <c r="J402" s="36">
        <v>213.16666666666669</v>
      </c>
      <c r="K402" s="31">
        <v>205.5</v>
      </c>
      <c r="L402" s="31">
        <v>199</v>
      </c>
      <c r="M402" s="31">
        <v>11.828329999999999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3020.65</v>
      </c>
      <c r="D403" s="36">
        <v>2989.2166666666667</v>
      </c>
      <c r="E403" s="36">
        <v>2949.4333333333334</v>
      </c>
      <c r="F403" s="36">
        <v>2878.2166666666667</v>
      </c>
      <c r="G403" s="36">
        <v>2838.4333333333334</v>
      </c>
      <c r="H403" s="36">
        <v>3060.4333333333334</v>
      </c>
      <c r="I403" s="36">
        <v>3100.2166666666672</v>
      </c>
      <c r="J403" s="36">
        <v>3171.4333333333334</v>
      </c>
      <c r="K403" s="31">
        <v>3029</v>
      </c>
      <c r="L403" s="31">
        <v>2918</v>
      </c>
      <c r="M403" s="31">
        <v>107.63970999999999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100.85</v>
      </c>
      <c r="D404" s="36">
        <v>101.98333333333333</v>
      </c>
      <c r="E404" s="36">
        <v>98.966666666666669</v>
      </c>
      <c r="F404" s="36">
        <v>97.083333333333329</v>
      </c>
      <c r="G404" s="36">
        <v>94.066666666666663</v>
      </c>
      <c r="H404" s="36">
        <v>103.86666666666667</v>
      </c>
      <c r="I404" s="36">
        <v>106.88333333333335</v>
      </c>
      <c r="J404" s="36">
        <v>108.76666666666668</v>
      </c>
      <c r="K404" s="31">
        <v>105</v>
      </c>
      <c r="L404" s="31">
        <v>100.1</v>
      </c>
      <c r="M404" s="31">
        <v>10.54115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1460.5</v>
      </c>
      <c r="D405" s="36">
        <v>1482.3833333333332</v>
      </c>
      <c r="E405" s="36">
        <v>1432.5666666666664</v>
      </c>
      <c r="F405" s="36">
        <v>1404.6333333333332</v>
      </c>
      <c r="G405" s="36">
        <v>1354.8166666666664</v>
      </c>
      <c r="H405" s="36">
        <v>1510.3166666666664</v>
      </c>
      <c r="I405" s="36">
        <v>1560.133333333333</v>
      </c>
      <c r="J405" s="36">
        <v>1588.0666666666664</v>
      </c>
      <c r="K405" s="31">
        <v>1532.2</v>
      </c>
      <c r="L405" s="31">
        <v>1454.45</v>
      </c>
      <c r="M405" s="31">
        <v>0.73409999999999997</v>
      </c>
      <c r="N405" s="1"/>
      <c r="O405" s="1"/>
    </row>
    <row r="406" spans="1:15" ht="12.75" customHeight="1">
      <c r="A406" s="33">
        <v>396</v>
      </c>
      <c r="B406" s="53" t="s">
        <v>893</v>
      </c>
      <c r="C406" s="31">
        <v>82.45</v>
      </c>
      <c r="D406" s="36">
        <v>83.9</v>
      </c>
      <c r="E406" s="36">
        <v>80.450000000000017</v>
      </c>
      <c r="F406" s="36">
        <v>78.450000000000017</v>
      </c>
      <c r="G406" s="36">
        <v>75.000000000000028</v>
      </c>
      <c r="H406" s="36">
        <v>85.9</v>
      </c>
      <c r="I406" s="36">
        <v>89.35</v>
      </c>
      <c r="J406" s="36">
        <v>91.35</v>
      </c>
      <c r="K406" s="31">
        <v>87.35</v>
      </c>
      <c r="L406" s="31">
        <v>81.900000000000006</v>
      </c>
      <c r="M406" s="31">
        <v>14.018969999999999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705.2</v>
      </c>
      <c r="D407" s="36">
        <v>704.35</v>
      </c>
      <c r="E407" s="36">
        <v>699.05000000000007</v>
      </c>
      <c r="F407" s="36">
        <v>692.90000000000009</v>
      </c>
      <c r="G407" s="36">
        <v>687.60000000000014</v>
      </c>
      <c r="H407" s="36">
        <v>710.5</v>
      </c>
      <c r="I407" s="36">
        <v>715.8</v>
      </c>
      <c r="J407" s="36">
        <v>721.94999999999993</v>
      </c>
      <c r="K407" s="31">
        <v>709.65</v>
      </c>
      <c r="L407" s="31">
        <v>698.2</v>
      </c>
      <c r="M407" s="31">
        <v>17.474599999999999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1391.5</v>
      </c>
      <c r="D408" s="36">
        <v>1405.0833333333333</v>
      </c>
      <c r="E408" s="36">
        <v>1373.7666666666664</v>
      </c>
      <c r="F408" s="36">
        <v>1356.0333333333331</v>
      </c>
      <c r="G408" s="36">
        <v>1324.7166666666662</v>
      </c>
      <c r="H408" s="36">
        <v>1422.8166666666666</v>
      </c>
      <c r="I408" s="36">
        <v>1454.1333333333337</v>
      </c>
      <c r="J408" s="36">
        <v>1471.8666666666668</v>
      </c>
      <c r="K408" s="31">
        <v>1436.4</v>
      </c>
      <c r="L408" s="31">
        <v>1387.35</v>
      </c>
      <c r="M408" s="31">
        <v>8.7069299999999998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143.15</v>
      </c>
      <c r="D409" s="36">
        <v>145.83333333333334</v>
      </c>
      <c r="E409" s="36">
        <v>138.66666666666669</v>
      </c>
      <c r="F409" s="36">
        <v>134.18333333333334</v>
      </c>
      <c r="G409" s="36">
        <v>127.01666666666668</v>
      </c>
      <c r="H409" s="36">
        <v>150.31666666666669</v>
      </c>
      <c r="I409" s="36">
        <v>157.48333333333338</v>
      </c>
      <c r="J409" s="36">
        <v>161.9666666666667</v>
      </c>
      <c r="K409" s="31">
        <v>153</v>
      </c>
      <c r="L409" s="31">
        <v>141.35</v>
      </c>
      <c r="M409" s="31">
        <v>471.19535000000002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6077.45</v>
      </c>
      <c r="D410" s="36">
        <v>6091.7</v>
      </c>
      <c r="E410" s="36">
        <v>5983.4</v>
      </c>
      <c r="F410" s="36">
        <v>5889.3499999999995</v>
      </c>
      <c r="G410" s="36">
        <v>5781.0499999999993</v>
      </c>
      <c r="H410" s="36">
        <v>6185.75</v>
      </c>
      <c r="I410" s="36">
        <v>6294.0500000000011</v>
      </c>
      <c r="J410" s="36">
        <v>6388.1</v>
      </c>
      <c r="K410" s="31">
        <v>6200</v>
      </c>
      <c r="L410" s="31">
        <v>5997.65</v>
      </c>
      <c r="M410" s="31">
        <v>0.26611000000000001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2265.5500000000002</v>
      </c>
      <c r="D411" s="36">
        <v>2251.4166666666665</v>
      </c>
      <c r="E411" s="36">
        <v>2230.833333333333</v>
      </c>
      <c r="F411" s="36">
        <v>2196.1166666666663</v>
      </c>
      <c r="G411" s="36">
        <v>2175.5333333333328</v>
      </c>
      <c r="H411" s="36">
        <v>2286.1333333333332</v>
      </c>
      <c r="I411" s="36">
        <v>2306.7166666666662</v>
      </c>
      <c r="J411" s="36">
        <v>2341.4333333333334</v>
      </c>
      <c r="K411" s="31">
        <v>2272</v>
      </c>
      <c r="L411" s="31">
        <v>2216.6999999999998</v>
      </c>
      <c r="M411" s="31">
        <v>4.1211599999999997</v>
      </c>
      <c r="N411" s="1"/>
      <c r="O411" s="1"/>
    </row>
    <row r="412" spans="1:15" ht="12.75" customHeight="1">
      <c r="A412" s="33">
        <v>402</v>
      </c>
      <c r="B412" s="53" t="s">
        <v>835</v>
      </c>
      <c r="C412" s="31">
        <v>1952.1</v>
      </c>
      <c r="D412" s="36">
        <v>1953.3500000000001</v>
      </c>
      <c r="E412" s="36">
        <v>1891.2000000000003</v>
      </c>
      <c r="F412" s="36">
        <v>1830.3000000000002</v>
      </c>
      <c r="G412" s="36">
        <v>1768.1500000000003</v>
      </c>
      <c r="H412" s="36">
        <v>2014.2500000000002</v>
      </c>
      <c r="I412" s="36">
        <v>2076.4000000000005</v>
      </c>
      <c r="J412" s="36">
        <v>2137.3000000000002</v>
      </c>
      <c r="K412" s="31">
        <v>2015.5</v>
      </c>
      <c r="L412" s="31">
        <v>1892.45</v>
      </c>
      <c r="M412" s="31">
        <v>1.11161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149.44999999999999</v>
      </c>
      <c r="D413" s="36">
        <v>152.71666666666667</v>
      </c>
      <c r="E413" s="36">
        <v>145.73333333333335</v>
      </c>
      <c r="F413" s="36">
        <v>142.01666666666668</v>
      </c>
      <c r="G413" s="36">
        <v>135.03333333333336</v>
      </c>
      <c r="H413" s="36">
        <v>156.43333333333334</v>
      </c>
      <c r="I413" s="36">
        <v>163.41666666666663</v>
      </c>
      <c r="J413" s="36">
        <v>167.13333333333333</v>
      </c>
      <c r="K413" s="31">
        <v>159.69999999999999</v>
      </c>
      <c r="L413" s="31">
        <v>149</v>
      </c>
      <c r="M413" s="31">
        <v>314.32107000000002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8782.9</v>
      </c>
      <c r="D414" s="36">
        <v>8721.6</v>
      </c>
      <c r="E414" s="36">
        <v>8611.3000000000011</v>
      </c>
      <c r="F414" s="36">
        <v>8439.7000000000007</v>
      </c>
      <c r="G414" s="36">
        <v>8329.4000000000015</v>
      </c>
      <c r="H414" s="36">
        <v>8893.2000000000007</v>
      </c>
      <c r="I414" s="36">
        <v>9003.5</v>
      </c>
      <c r="J414" s="36">
        <v>9175.1</v>
      </c>
      <c r="K414" s="31">
        <v>8831.9</v>
      </c>
      <c r="L414" s="31">
        <v>8550</v>
      </c>
      <c r="M414" s="31">
        <v>0.21210000000000001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1422.75</v>
      </c>
      <c r="D415" s="36">
        <v>1434.8833333333332</v>
      </c>
      <c r="E415" s="36">
        <v>1401.8666666666663</v>
      </c>
      <c r="F415" s="36">
        <v>1380.9833333333331</v>
      </c>
      <c r="G415" s="36">
        <v>1347.9666666666662</v>
      </c>
      <c r="H415" s="36">
        <v>1455.7666666666664</v>
      </c>
      <c r="I415" s="36">
        <v>1488.7833333333333</v>
      </c>
      <c r="J415" s="36">
        <v>1509.6666666666665</v>
      </c>
      <c r="K415" s="31">
        <v>1467.9</v>
      </c>
      <c r="L415" s="31">
        <v>1414</v>
      </c>
      <c r="M415" s="31">
        <v>0.53561000000000003</v>
      </c>
      <c r="N415" s="1"/>
      <c r="O415" s="1"/>
    </row>
    <row r="416" spans="1:15" ht="12.75" customHeight="1">
      <c r="A416" s="33">
        <v>406</v>
      </c>
      <c r="B416" s="53" t="s">
        <v>836</v>
      </c>
      <c r="C416" s="31">
        <v>523.79999999999995</v>
      </c>
      <c r="D416" s="36">
        <v>524.58333333333337</v>
      </c>
      <c r="E416" s="36">
        <v>514.2166666666667</v>
      </c>
      <c r="F416" s="36">
        <v>504.63333333333333</v>
      </c>
      <c r="G416" s="36">
        <v>494.26666666666665</v>
      </c>
      <c r="H416" s="36">
        <v>534.16666666666674</v>
      </c>
      <c r="I416" s="36">
        <v>544.5333333333333</v>
      </c>
      <c r="J416" s="36">
        <v>554.11666666666679</v>
      </c>
      <c r="K416" s="31">
        <v>534.95000000000005</v>
      </c>
      <c r="L416" s="31">
        <v>515</v>
      </c>
      <c r="M416" s="31">
        <v>6.6141699999999997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4509.3999999999996</v>
      </c>
      <c r="D417" s="36">
        <v>4457.7833333333328</v>
      </c>
      <c r="E417" s="36">
        <v>4351.6166666666659</v>
      </c>
      <c r="F417" s="36">
        <v>4193.833333333333</v>
      </c>
      <c r="G417" s="36">
        <v>4087.6666666666661</v>
      </c>
      <c r="H417" s="36">
        <v>4615.5666666666657</v>
      </c>
      <c r="I417" s="36">
        <v>4721.7333333333336</v>
      </c>
      <c r="J417" s="36">
        <v>4879.5166666666655</v>
      </c>
      <c r="K417" s="31">
        <v>4563.95</v>
      </c>
      <c r="L417" s="31">
        <v>4300</v>
      </c>
      <c r="M417" s="31">
        <v>1.8123899999999999</v>
      </c>
      <c r="N417" s="1"/>
      <c r="O417" s="1"/>
    </row>
    <row r="418" spans="1:15" ht="12.75" customHeight="1">
      <c r="A418" s="33">
        <v>408</v>
      </c>
      <c r="B418" s="53" t="s">
        <v>894</v>
      </c>
      <c r="C418" s="31">
        <v>719.7</v>
      </c>
      <c r="D418" s="36">
        <v>713.26666666666677</v>
      </c>
      <c r="E418" s="36">
        <v>706.83333333333348</v>
      </c>
      <c r="F418" s="36">
        <v>693.9666666666667</v>
      </c>
      <c r="G418" s="36">
        <v>687.53333333333342</v>
      </c>
      <c r="H418" s="36">
        <v>726.13333333333355</v>
      </c>
      <c r="I418" s="36">
        <v>732.56666666666672</v>
      </c>
      <c r="J418" s="36">
        <v>745.43333333333362</v>
      </c>
      <c r="K418" s="31">
        <v>719.7</v>
      </c>
      <c r="L418" s="31">
        <v>700.4</v>
      </c>
      <c r="M418" s="31">
        <v>3.6165400000000001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25309.25</v>
      </c>
      <c r="D419" s="36">
        <v>25340.883333333331</v>
      </c>
      <c r="E419" s="36">
        <v>25056.466666666664</v>
      </c>
      <c r="F419" s="36">
        <v>24803.683333333331</v>
      </c>
      <c r="G419" s="36">
        <v>24519.266666666663</v>
      </c>
      <c r="H419" s="36">
        <v>25593.666666666664</v>
      </c>
      <c r="I419" s="36">
        <v>25878.083333333336</v>
      </c>
      <c r="J419" s="36">
        <v>26130.866666666665</v>
      </c>
      <c r="K419" s="31">
        <v>25625.3</v>
      </c>
      <c r="L419" s="31">
        <v>25088.1</v>
      </c>
      <c r="M419" s="31">
        <v>0.42209000000000002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41</v>
      </c>
      <c r="D420" s="36">
        <v>41.15</v>
      </c>
      <c r="E420" s="36">
        <v>40.5</v>
      </c>
      <c r="F420" s="36">
        <v>40</v>
      </c>
      <c r="G420" s="36">
        <v>39.35</v>
      </c>
      <c r="H420" s="36">
        <v>41.65</v>
      </c>
      <c r="I420" s="36">
        <v>42.29999999999999</v>
      </c>
      <c r="J420" s="36">
        <v>42.8</v>
      </c>
      <c r="K420" s="31">
        <v>41.8</v>
      </c>
      <c r="L420" s="31">
        <v>40.65</v>
      </c>
      <c r="M420" s="31">
        <v>55.42324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2509.15</v>
      </c>
      <c r="D421" s="36">
        <v>2493.7833333333333</v>
      </c>
      <c r="E421" s="36">
        <v>2440.6166666666668</v>
      </c>
      <c r="F421" s="36">
        <v>2372.0833333333335</v>
      </c>
      <c r="G421" s="36">
        <v>2318.916666666667</v>
      </c>
      <c r="H421" s="36">
        <v>2562.3166666666666</v>
      </c>
      <c r="I421" s="36">
        <v>2615.4833333333336</v>
      </c>
      <c r="J421" s="36">
        <v>2684.0166666666664</v>
      </c>
      <c r="K421" s="31">
        <v>2546.9499999999998</v>
      </c>
      <c r="L421" s="31">
        <v>2425.25</v>
      </c>
      <c r="M421" s="31">
        <v>30.323589999999999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621.70000000000005</v>
      </c>
      <c r="D422" s="36">
        <v>625.6</v>
      </c>
      <c r="E422" s="36">
        <v>610.30000000000007</v>
      </c>
      <c r="F422" s="36">
        <v>598.90000000000009</v>
      </c>
      <c r="G422" s="36">
        <v>583.60000000000014</v>
      </c>
      <c r="H422" s="36">
        <v>637</v>
      </c>
      <c r="I422" s="36">
        <v>652.29999999999995</v>
      </c>
      <c r="J422" s="36">
        <v>663.69999999999993</v>
      </c>
      <c r="K422" s="31">
        <v>640.9</v>
      </c>
      <c r="L422" s="31">
        <v>614.20000000000005</v>
      </c>
      <c r="M422" s="31">
        <v>3.5873599999999999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7274</v>
      </c>
      <c r="D423" s="36">
        <v>7252.333333333333</v>
      </c>
      <c r="E423" s="36">
        <v>7159.7666666666664</v>
      </c>
      <c r="F423" s="36">
        <v>7045.5333333333338</v>
      </c>
      <c r="G423" s="36">
        <v>6952.9666666666672</v>
      </c>
      <c r="H423" s="36">
        <v>7366.5666666666657</v>
      </c>
      <c r="I423" s="36">
        <v>7459.1333333333332</v>
      </c>
      <c r="J423" s="36">
        <v>7573.366666666665</v>
      </c>
      <c r="K423" s="31">
        <v>7344.9</v>
      </c>
      <c r="L423" s="31">
        <v>7138.1</v>
      </c>
      <c r="M423" s="31">
        <v>6.6479999999999997</v>
      </c>
      <c r="N423" s="1"/>
      <c r="O423" s="1"/>
    </row>
    <row r="424" spans="1:15" ht="12.75" customHeight="1">
      <c r="A424" s="33">
        <v>414</v>
      </c>
      <c r="B424" s="53" t="s">
        <v>895</v>
      </c>
      <c r="C424" s="31">
        <v>1330</v>
      </c>
      <c r="D424" s="36">
        <v>1313</v>
      </c>
      <c r="E424" s="36">
        <v>1292</v>
      </c>
      <c r="F424" s="36">
        <v>1254</v>
      </c>
      <c r="G424" s="36">
        <v>1233</v>
      </c>
      <c r="H424" s="36">
        <v>1351</v>
      </c>
      <c r="I424" s="36">
        <v>1372</v>
      </c>
      <c r="J424" s="36">
        <v>1410</v>
      </c>
      <c r="K424" s="31">
        <v>1334</v>
      </c>
      <c r="L424" s="31">
        <v>1275</v>
      </c>
      <c r="M424" s="31">
        <v>12.935409999999999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1937</v>
      </c>
      <c r="D425" s="36">
        <v>1943.9833333333333</v>
      </c>
      <c r="E425" s="36">
        <v>1903.0166666666667</v>
      </c>
      <c r="F425" s="36">
        <v>1869.0333333333333</v>
      </c>
      <c r="G425" s="36">
        <v>1828.0666666666666</v>
      </c>
      <c r="H425" s="36">
        <v>1977.9666666666667</v>
      </c>
      <c r="I425" s="36">
        <v>2018.9333333333334</v>
      </c>
      <c r="J425" s="36">
        <v>2052.916666666667</v>
      </c>
      <c r="K425" s="31">
        <v>1984.95</v>
      </c>
      <c r="L425" s="31">
        <v>1910</v>
      </c>
      <c r="M425" s="31">
        <v>1.48766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9860.2999999999993</v>
      </c>
      <c r="D426" s="36">
        <v>9862.75</v>
      </c>
      <c r="E426" s="36">
        <v>9615.5</v>
      </c>
      <c r="F426" s="36">
        <v>9370.7000000000007</v>
      </c>
      <c r="G426" s="36">
        <v>9123.4500000000007</v>
      </c>
      <c r="H426" s="36">
        <v>10107.549999999999</v>
      </c>
      <c r="I426" s="36">
        <v>10354.799999999999</v>
      </c>
      <c r="J426" s="36">
        <v>10599.599999999999</v>
      </c>
      <c r="K426" s="31">
        <v>10110</v>
      </c>
      <c r="L426" s="31">
        <v>9617.9500000000007</v>
      </c>
      <c r="M426" s="31">
        <v>3.2456299999999998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658.55</v>
      </c>
      <c r="D427" s="36">
        <v>663.44999999999993</v>
      </c>
      <c r="E427" s="36">
        <v>650.89999999999986</v>
      </c>
      <c r="F427" s="36">
        <v>643.24999999999989</v>
      </c>
      <c r="G427" s="36">
        <v>630.69999999999982</v>
      </c>
      <c r="H427" s="36">
        <v>671.09999999999991</v>
      </c>
      <c r="I427" s="36">
        <v>683.64999999999986</v>
      </c>
      <c r="J427" s="36">
        <v>691.3</v>
      </c>
      <c r="K427" s="31">
        <v>676</v>
      </c>
      <c r="L427" s="31">
        <v>655.8</v>
      </c>
      <c r="M427" s="31">
        <v>14.00844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503.75</v>
      </c>
      <c r="D428" s="36">
        <v>513.48333333333323</v>
      </c>
      <c r="E428" s="36">
        <v>491.41666666666652</v>
      </c>
      <c r="F428" s="36">
        <v>479.08333333333326</v>
      </c>
      <c r="G428" s="36">
        <v>457.01666666666654</v>
      </c>
      <c r="H428" s="36">
        <v>525.81666666666649</v>
      </c>
      <c r="I428" s="36">
        <v>547.88333333333333</v>
      </c>
      <c r="J428" s="36">
        <v>560.21666666666647</v>
      </c>
      <c r="K428" s="31">
        <v>535.54999999999995</v>
      </c>
      <c r="L428" s="31">
        <v>501.15</v>
      </c>
      <c r="M428" s="31">
        <v>15.29224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513.29999999999995</v>
      </c>
      <c r="D429" s="36">
        <v>518.4666666666667</v>
      </c>
      <c r="E429" s="36">
        <v>506.93333333333339</v>
      </c>
      <c r="F429" s="36">
        <v>500.56666666666672</v>
      </c>
      <c r="G429" s="36">
        <v>489.03333333333342</v>
      </c>
      <c r="H429" s="36">
        <v>524.83333333333337</v>
      </c>
      <c r="I429" s="36">
        <v>536.36666666666667</v>
      </c>
      <c r="J429" s="36">
        <v>542.73333333333335</v>
      </c>
      <c r="K429" s="31">
        <v>530</v>
      </c>
      <c r="L429" s="31">
        <v>512.1</v>
      </c>
      <c r="M429" s="31">
        <v>15.87607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905.65</v>
      </c>
      <c r="D430" s="36">
        <v>891.4666666666667</v>
      </c>
      <c r="E430" s="36">
        <v>870.93333333333339</v>
      </c>
      <c r="F430" s="36">
        <v>836.2166666666667</v>
      </c>
      <c r="G430" s="36">
        <v>815.68333333333339</v>
      </c>
      <c r="H430" s="36">
        <v>926.18333333333339</v>
      </c>
      <c r="I430" s="36">
        <v>946.7166666666667</v>
      </c>
      <c r="J430" s="36">
        <v>981.43333333333339</v>
      </c>
      <c r="K430" s="31">
        <v>912</v>
      </c>
      <c r="L430" s="31">
        <v>856.75</v>
      </c>
      <c r="M430" s="31">
        <v>642.6902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166.35</v>
      </c>
      <c r="D431" s="36">
        <v>165.83333333333334</v>
      </c>
      <c r="E431" s="36">
        <v>163.66666666666669</v>
      </c>
      <c r="F431" s="36">
        <v>160.98333333333335</v>
      </c>
      <c r="G431" s="36">
        <v>158.81666666666669</v>
      </c>
      <c r="H431" s="36">
        <v>168.51666666666668</v>
      </c>
      <c r="I431" s="36">
        <v>170.68333333333337</v>
      </c>
      <c r="J431" s="36">
        <v>173.36666666666667</v>
      </c>
      <c r="K431" s="31">
        <v>168</v>
      </c>
      <c r="L431" s="31">
        <v>163.15</v>
      </c>
      <c r="M431" s="31">
        <v>331.54820000000001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736.9</v>
      </c>
      <c r="D432" s="36">
        <v>734.6</v>
      </c>
      <c r="E432" s="36">
        <v>732.30000000000007</v>
      </c>
      <c r="F432" s="36">
        <v>727.7</v>
      </c>
      <c r="G432" s="36">
        <v>725.40000000000009</v>
      </c>
      <c r="H432" s="36">
        <v>739.2</v>
      </c>
      <c r="I432" s="36">
        <v>741.5</v>
      </c>
      <c r="J432" s="36">
        <v>746.1</v>
      </c>
      <c r="K432" s="31">
        <v>736.9</v>
      </c>
      <c r="L432" s="31">
        <v>730</v>
      </c>
      <c r="M432" s="31">
        <v>3.7649599999999999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126.85</v>
      </c>
      <c r="D433" s="36">
        <v>127.63333333333333</v>
      </c>
      <c r="E433" s="36">
        <v>125.46666666666664</v>
      </c>
      <c r="F433" s="36">
        <v>124.08333333333331</v>
      </c>
      <c r="G433" s="36">
        <v>121.91666666666663</v>
      </c>
      <c r="H433" s="36">
        <v>129.01666666666665</v>
      </c>
      <c r="I433" s="36">
        <v>131.18333333333334</v>
      </c>
      <c r="J433" s="36">
        <v>132.56666666666666</v>
      </c>
      <c r="K433" s="31">
        <v>129.80000000000001</v>
      </c>
      <c r="L433" s="31">
        <v>126.25</v>
      </c>
      <c r="M433" s="31">
        <v>17.81363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464.2</v>
      </c>
      <c r="D434" s="36">
        <v>464.88333333333338</v>
      </c>
      <c r="E434" s="36">
        <v>451.31666666666678</v>
      </c>
      <c r="F434" s="36">
        <v>438.43333333333339</v>
      </c>
      <c r="G434" s="36">
        <v>424.86666666666679</v>
      </c>
      <c r="H434" s="36">
        <v>477.76666666666677</v>
      </c>
      <c r="I434" s="36">
        <v>491.33333333333337</v>
      </c>
      <c r="J434" s="36">
        <v>504.21666666666675</v>
      </c>
      <c r="K434" s="31">
        <v>478.45</v>
      </c>
      <c r="L434" s="31">
        <v>452</v>
      </c>
      <c r="M434" s="31">
        <v>14.9131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211.7</v>
      </c>
      <c r="D435" s="36">
        <v>211.66666666666666</v>
      </c>
      <c r="E435" s="36">
        <v>207.33333333333331</v>
      </c>
      <c r="F435" s="36">
        <v>202.96666666666667</v>
      </c>
      <c r="G435" s="36">
        <v>198.63333333333333</v>
      </c>
      <c r="H435" s="36">
        <v>216.0333333333333</v>
      </c>
      <c r="I435" s="36">
        <v>220.36666666666662</v>
      </c>
      <c r="J435" s="36">
        <v>224.73333333333329</v>
      </c>
      <c r="K435" s="31">
        <v>216</v>
      </c>
      <c r="L435" s="31">
        <v>207.3</v>
      </c>
      <c r="M435" s="31">
        <v>5.9595599999999997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1453.05</v>
      </c>
      <c r="D436" s="36">
        <v>1467.3500000000001</v>
      </c>
      <c r="E436" s="36">
        <v>1436.7000000000003</v>
      </c>
      <c r="F436" s="36">
        <v>1420.3500000000001</v>
      </c>
      <c r="G436" s="36">
        <v>1389.7000000000003</v>
      </c>
      <c r="H436" s="36">
        <v>1483.7000000000003</v>
      </c>
      <c r="I436" s="36">
        <v>1514.3500000000004</v>
      </c>
      <c r="J436" s="36">
        <v>1530.7000000000003</v>
      </c>
      <c r="K436" s="31">
        <v>1498</v>
      </c>
      <c r="L436" s="31">
        <v>1451</v>
      </c>
      <c r="M436" s="31">
        <v>18.553180000000001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672.6</v>
      </c>
      <c r="D437" s="36">
        <v>670.2833333333333</v>
      </c>
      <c r="E437" s="36">
        <v>657.56666666666661</v>
      </c>
      <c r="F437" s="36">
        <v>642.5333333333333</v>
      </c>
      <c r="G437" s="36">
        <v>629.81666666666661</v>
      </c>
      <c r="H437" s="36">
        <v>685.31666666666661</v>
      </c>
      <c r="I437" s="36">
        <v>698.0333333333333</v>
      </c>
      <c r="J437" s="36">
        <v>713.06666666666661</v>
      </c>
      <c r="K437" s="31">
        <v>683</v>
      </c>
      <c r="L437" s="31">
        <v>655.25</v>
      </c>
      <c r="M437" s="31">
        <v>9.9738799999999994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4437.6499999999996</v>
      </c>
      <c r="D438" s="36">
        <v>4477.7333333333336</v>
      </c>
      <c r="E438" s="36">
        <v>4367.916666666667</v>
      </c>
      <c r="F438" s="36">
        <v>4298.1833333333334</v>
      </c>
      <c r="G438" s="36">
        <v>4188.3666666666668</v>
      </c>
      <c r="H438" s="36">
        <v>4547.4666666666672</v>
      </c>
      <c r="I438" s="36">
        <v>4657.2833333333328</v>
      </c>
      <c r="J438" s="36">
        <v>4727.0166666666673</v>
      </c>
      <c r="K438" s="31">
        <v>4587.55</v>
      </c>
      <c r="L438" s="31">
        <v>4408</v>
      </c>
      <c r="M438" s="31">
        <v>2.88727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1225.0999999999999</v>
      </c>
      <c r="D439" s="36">
        <v>1237.1333333333334</v>
      </c>
      <c r="E439" s="36">
        <v>1188.3166666666668</v>
      </c>
      <c r="F439" s="36">
        <v>1151.5333333333333</v>
      </c>
      <c r="G439" s="36">
        <v>1102.7166666666667</v>
      </c>
      <c r="H439" s="36">
        <v>1273.916666666667</v>
      </c>
      <c r="I439" s="36">
        <v>1322.7333333333336</v>
      </c>
      <c r="J439" s="36">
        <v>1359.5166666666671</v>
      </c>
      <c r="K439" s="31">
        <v>1285.95</v>
      </c>
      <c r="L439" s="31">
        <v>1200.3499999999999</v>
      </c>
      <c r="M439" s="31">
        <v>2.16472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472.45</v>
      </c>
      <c r="D440" s="36">
        <v>475.4666666666667</v>
      </c>
      <c r="E440" s="36">
        <v>463.98333333333341</v>
      </c>
      <c r="F440" s="36">
        <v>455.51666666666671</v>
      </c>
      <c r="G440" s="36">
        <v>444.03333333333342</v>
      </c>
      <c r="H440" s="36">
        <v>483.93333333333339</v>
      </c>
      <c r="I440" s="36">
        <v>495.41666666666674</v>
      </c>
      <c r="J440" s="36">
        <v>503.88333333333338</v>
      </c>
      <c r="K440" s="31">
        <v>486.95</v>
      </c>
      <c r="L440" s="31">
        <v>467</v>
      </c>
      <c r="M440" s="31">
        <v>6.17936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5567.3</v>
      </c>
      <c r="D441" s="36">
        <v>5517.4333333333334</v>
      </c>
      <c r="E441" s="36">
        <v>5449.8666666666668</v>
      </c>
      <c r="F441" s="36">
        <v>5332.4333333333334</v>
      </c>
      <c r="G441" s="36">
        <v>5264.8666666666668</v>
      </c>
      <c r="H441" s="36">
        <v>5634.8666666666668</v>
      </c>
      <c r="I441" s="36">
        <v>5702.4333333333343</v>
      </c>
      <c r="J441" s="36">
        <v>5819.8666666666668</v>
      </c>
      <c r="K441" s="31">
        <v>5585</v>
      </c>
      <c r="L441" s="31">
        <v>5400</v>
      </c>
      <c r="M441" s="31">
        <v>1.3883700000000001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610.5</v>
      </c>
      <c r="D442" s="36">
        <v>611.11666666666667</v>
      </c>
      <c r="E442" s="36">
        <v>597.38333333333333</v>
      </c>
      <c r="F442" s="36">
        <v>584.26666666666665</v>
      </c>
      <c r="G442" s="36">
        <v>570.5333333333333</v>
      </c>
      <c r="H442" s="36">
        <v>624.23333333333335</v>
      </c>
      <c r="I442" s="36">
        <v>637.9666666666667</v>
      </c>
      <c r="J442" s="36">
        <v>651.08333333333337</v>
      </c>
      <c r="K442" s="31">
        <v>624.85</v>
      </c>
      <c r="L442" s="31">
        <v>598</v>
      </c>
      <c r="M442" s="31">
        <v>4.41486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50</v>
      </c>
      <c r="D443" s="36">
        <v>50</v>
      </c>
      <c r="E443" s="36">
        <v>50</v>
      </c>
      <c r="F443" s="36">
        <v>50</v>
      </c>
      <c r="G443" s="36">
        <v>50</v>
      </c>
      <c r="H443" s="36">
        <v>50</v>
      </c>
      <c r="I443" s="36">
        <v>50</v>
      </c>
      <c r="J443" s="36">
        <v>50</v>
      </c>
      <c r="K443" s="31">
        <v>50</v>
      </c>
      <c r="L443" s="31">
        <v>50</v>
      </c>
      <c r="M443" s="31">
        <v>628.76628000000005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597.20000000000005</v>
      </c>
      <c r="D444" s="36">
        <v>586.2166666666667</v>
      </c>
      <c r="E444" s="36">
        <v>568.98333333333335</v>
      </c>
      <c r="F444" s="36">
        <v>540.76666666666665</v>
      </c>
      <c r="G444" s="36">
        <v>523.5333333333333</v>
      </c>
      <c r="H444" s="36">
        <v>614.43333333333339</v>
      </c>
      <c r="I444" s="36">
        <v>631.66666666666674</v>
      </c>
      <c r="J444" s="36">
        <v>659.88333333333344</v>
      </c>
      <c r="K444" s="31">
        <v>603.45000000000005</v>
      </c>
      <c r="L444" s="31">
        <v>558</v>
      </c>
      <c r="M444" s="31">
        <v>43.237879999999997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665.9</v>
      </c>
      <c r="D445" s="36">
        <v>670.30000000000007</v>
      </c>
      <c r="E445" s="36">
        <v>658.20000000000016</v>
      </c>
      <c r="F445" s="36">
        <v>650.50000000000011</v>
      </c>
      <c r="G445" s="36">
        <v>638.4000000000002</v>
      </c>
      <c r="H445" s="36">
        <v>678.00000000000011</v>
      </c>
      <c r="I445" s="36">
        <v>690.1</v>
      </c>
      <c r="J445" s="36">
        <v>697.80000000000007</v>
      </c>
      <c r="K445" s="31">
        <v>682.4</v>
      </c>
      <c r="L445" s="31">
        <v>662.6</v>
      </c>
      <c r="M445" s="31">
        <v>11.422219999999999</v>
      </c>
      <c r="N445" s="1"/>
      <c r="O445" s="1"/>
    </row>
    <row r="446" spans="1:15" ht="12.75" customHeight="1">
      <c r="A446" s="33">
        <v>436</v>
      </c>
      <c r="B446" s="53" t="s">
        <v>837</v>
      </c>
      <c r="C446" s="31">
        <v>495.6</v>
      </c>
      <c r="D446" s="36">
        <v>494.86666666666662</v>
      </c>
      <c r="E446" s="36">
        <v>485.73333333333323</v>
      </c>
      <c r="F446" s="36">
        <v>475.86666666666662</v>
      </c>
      <c r="G446" s="36">
        <v>466.73333333333323</v>
      </c>
      <c r="H446" s="36">
        <v>504.73333333333323</v>
      </c>
      <c r="I446" s="36">
        <v>513.86666666666656</v>
      </c>
      <c r="J446" s="36">
        <v>523.73333333333323</v>
      </c>
      <c r="K446" s="31">
        <v>504</v>
      </c>
      <c r="L446" s="31">
        <v>485</v>
      </c>
      <c r="M446" s="31">
        <v>17.619340000000001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42.7</v>
      </c>
      <c r="D447" s="36">
        <v>42.85</v>
      </c>
      <c r="E447" s="36">
        <v>41.85</v>
      </c>
      <c r="F447" s="36">
        <v>41</v>
      </c>
      <c r="G447" s="36">
        <v>40</v>
      </c>
      <c r="H447" s="36">
        <v>43.7</v>
      </c>
      <c r="I447" s="36">
        <v>44.7</v>
      </c>
      <c r="J447" s="36">
        <v>45.550000000000004</v>
      </c>
      <c r="K447" s="31">
        <v>43.85</v>
      </c>
      <c r="L447" s="31">
        <v>42</v>
      </c>
      <c r="M447" s="31">
        <v>49.171390000000002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2250</v>
      </c>
      <c r="D448" s="36">
        <v>2237.4333333333334</v>
      </c>
      <c r="E448" s="36">
        <v>2219.8666666666668</v>
      </c>
      <c r="F448" s="36">
        <v>2189.7333333333336</v>
      </c>
      <c r="G448" s="36">
        <v>2172.166666666667</v>
      </c>
      <c r="H448" s="36">
        <v>2267.5666666666666</v>
      </c>
      <c r="I448" s="36">
        <v>2285.1333333333332</v>
      </c>
      <c r="J448" s="36">
        <v>2315.2666666666664</v>
      </c>
      <c r="K448" s="31">
        <v>2255</v>
      </c>
      <c r="L448" s="31">
        <v>2207.3000000000002</v>
      </c>
      <c r="M448" s="31">
        <v>8.9533400000000007</v>
      </c>
      <c r="N448" s="1"/>
      <c r="O448" s="1"/>
    </row>
    <row r="449" spans="1:15" ht="12.75" customHeight="1">
      <c r="A449" s="33">
        <v>439</v>
      </c>
      <c r="B449" s="53" t="s">
        <v>896</v>
      </c>
      <c r="C449" s="31">
        <v>172.55</v>
      </c>
      <c r="D449" s="36">
        <v>173.9</v>
      </c>
      <c r="E449" s="36">
        <v>170.4</v>
      </c>
      <c r="F449" s="36">
        <v>168.25</v>
      </c>
      <c r="G449" s="36">
        <v>164.75</v>
      </c>
      <c r="H449" s="36">
        <v>176.05</v>
      </c>
      <c r="I449" s="36">
        <v>179.55</v>
      </c>
      <c r="J449" s="36">
        <v>181.70000000000002</v>
      </c>
      <c r="K449" s="31">
        <v>177.4</v>
      </c>
      <c r="L449" s="31">
        <v>171.75</v>
      </c>
      <c r="M449" s="31">
        <v>5.7955699999999997</v>
      </c>
      <c r="N449" s="1"/>
      <c r="O449" s="1"/>
    </row>
    <row r="450" spans="1:15" ht="12.75" customHeight="1">
      <c r="A450" s="33">
        <v>440</v>
      </c>
      <c r="B450" s="53" t="s">
        <v>897</v>
      </c>
      <c r="C450" s="31">
        <v>457.4</v>
      </c>
      <c r="D450" s="36">
        <v>460.2833333333333</v>
      </c>
      <c r="E450" s="36">
        <v>451.86666666666662</v>
      </c>
      <c r="F450" s="36">
        <v>446.33333333333331</v>
      </c>
      <c r="G450" s="36">
        <v>437.91666666666663</v>
      </c>
      <c r="H450" s="36">
        <v>465.81666666666661</v>
      </c>
      <c r="I450" s="36">
        <v>474.23333333333335</v>
      </c>
      <c r="J450" s="36">
        <v>479.76666666666659</v>
      </c>
      <c r="K450" s="31">
        <v>468.7</v>
      </c>
      <c r="L450" s="31">
        <v>454.75</v>
      </c>
      <c r="M450" s="31">
        <v>1.3787199999999999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919.45</v>
      </c>
      <c r="D451" s="36">
        <v>927.9</v>
      </c>
      <c r="E451" s="36">
        <v>907.8</v>
      </c>
      <c r="F451" s="36">
        <v>896.15</v>
      </c>
      <c r="G451" s="36">
        <v>876.05</v>
      </c>
      <c r="H451" s="36">
        <v>939.55</v>
      </c>
      <c r="I451" s="36">
        <v>959.65000000000009</v>
      </c>
      <c r="J451" s="36">
        <v>971.3</v>
      </c>
      <c r="K451" s="31">
        <v>948</v>
      </c>
      <c r="L451" s="31">
        <v>916.25</v>
      </c>
      <c r="M451" s="31">
        <v>3.14995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1060.8499999999999</v>
      </c>
      <c r="D452" s="36">
        <v>1054.1666666666667</v>
      </c>
      <c r="E452" s="36">
        <v>1040.3333333333335</v>
      </c>
      <c r="F452" s="36">
        <v>1019.8166666666668</v>
      </c>
      <c r="G452" s="36">
        <v>1005.9833333333336</v>
      </c>
      <c r="H452" s="36">
        <v>1074.6833333333334</v>
      </c>
      <c r="I452" s="36">
        <v>1088.5166666666669</v>
      </c>
      <c r="J452" s="36">
        <v>1109.0333333333333</v>
      </c>
      <c r="K452" s="31">
        <v>1068</v>
      </c>
      <c r="L452" s="31">
        <v>1033.6500000000001</v>
      </c>
      <c r="M452" s="31">
        <v>14.08614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1775.25</v>
      </c>
      <c r="D453" s="36">
        <v>1788.5666666666666</v>
      </c>
      <c r="E453" s="36">
        <v>1755.7333333333331</v>
      </c>
      <c r="F453" s="36">
        <v>1736.2166666666665</v>
      </c>
      <c r="G453" s="36">
        <v>1703.383333333333</v>
      </c>
      <c r="H453" s="36">
        <v>1808.0833333333333</v>
      </c>
      <c r="I453" s="36">
        <v>1840.9166666666667</v>
      </c>
      <c r="J453" s="36">
        <v>1860.4333333333334</v>
      </c>
      <c r="K453" s="31">
        <v>1821.4</v>
      </c>
      <c r="L453" s="31">
        <v>1769.05</v>
      </c>
      <c r="M453" s="31">
        <v>10.165520000000001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3702.85</v>
      </c>
      <c r="D454" s="36">
        <v>3716.7999999999997</v>
      </c>
      <c r="E454" s="36">
        <v>3682.0499999999993</v>
      </c>
      <c r="F454" s="36">
        <v>3661.2499999999995</v>
      </c>
      <c r="G454" s="36">
        <v>3626.4999999999991</v>
      </c>
      <c r="H454" s="36">
        <v>3737.5999999999995</v>
      </c>
      <c r="I454" s="36">
        <v>3772.3500000000004</v>
      </c>
      <c r="J454" s="36">
        <v>3793.1499999999996</v>
      </c>
      <c r="K454" s="31">
        <v>3751.55</v>
      </c>
      <c r="L454" s="31">
        <v>3696</v>
      </c>
      <c r="M454" s="31">
        <v>21.567730000000001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1069.1500000000001</v>
      </c>
      <c r="D455" s="36">
        <v>1071.8</v>
      </c>
      <c r="E455" s="36">
        <v>1060.6999999999998</v>
      </c>
      <c r="F455" s="36">
        <v>1052.2499999999998</v>
      </c>
      <c r="G455" s="36">
        <v>1041.1499999999996</v>
      </c>
      <c r="H455" s="36">
        <v>1080.25</v>
      </c>
      <c r="I455" s="36">
        <v>1091.3499999999999</v>
      </c>
      <c r="J455" s="36">
        <v>1099.8000000000002</v>
      </c>
      <c r="K455" s="31">
        <v>1082.9000000000001</v>
      </c>
      <c r="L455" s="31">
        <v>1063.3499999999999</v>
      </c>
      <c r="M455" s="31">
        <v>13.237880000000001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6947.6</v>
      </c>
      <c r="D456" s="36">
        <v>7007.3499999999995</v>
      </c>
      <c r="E456" s="36">
        <v>6866.6999999999989</v>
      </c>
      <c r="F456" s="36">
        <v>6785.7999999999993</v>
      </c>
      <c r="G456" s="36">
        <v>6645.1499999999987</v>
      </c>
      <c r="H456" s="36">
        <v>7088.2499999999991</v>
      </c>
      <c r="I456" s="36">
        <v>7228.8999999999987</v>
      </c>
      <c r="J456" s="36">
        <v>7309.7999999999993</v>
      </c>
      <c r="K456" s="31">
        <v>7148</v>
      </c>
      <c r="L456" s="31">
        <v>6926.45</v>
      </c>
      <c r="M456" s="31">
        <v>1.89575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6425.3</v>
      </c>
      <c r="D457" s="36">
        <v>6521.9666666666672</v>
      </c>
      <c r="E457" s="36">
        <v>6303.3333333333339</v>
      </c>
      <c r="F457" s="36">
        <v>6181.3666666666668</v>
      </c>
      <c r="G457" s="36">
        <v>5962.7333333333336</v>
      </c>
      <c r="H457" s="36">
        <v>6643.9333333333343</v>
      </c>
      <c r="I457" s="36">
        <v>6862.5666666666675</v>
      </c>
      <c r="J457" s="36">
        <v>6984.5333333333347</v>
      </c>
      <c r="K457" s="31">
        <v>6740.6</v>
      </c>
      <c r="L457" s="31">
        <v>6400</v>
      </c>
      <c r="M457" s="31">
        <v>0.27479999999999999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635.65</v>
      </c>
      <c r="D458" s="36">
        <v>635.9</v>
      </c>
      <c r="E458" s="36">
        <v>626.79999999999995</v>
      </c>
      <c r="F458" s="36">
        <v>617.94999999999993</v>
      </c>
      <c r="G458" s="36">
        <v>608.84999999999991</v>
      </c>
      <c r="H458" s="36">
        <v>644.75</v>
      </c>
      <c r="I458" s="36">
        <v>653.85000000000014</v>
      </c>
      <c r="J458" s="36">
        <v>662.7</v>
      </c>
      <c r="K458" s="31">
        <v>645</v>
      </c>
      <c r="L458" s="31">
        <v>627.04999999999995</v>
      </c>
      <c r="M458" s="31">
        <v>18.180959999999999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950.45</v>
      </c>
      <c r="D459" s="36">
        <v>949.15</v>
      </c>
      <c r="E459" s="36">
        <v>935.3</v>
      </c>
      <c r="F459" s="36">
        <v>920.15</v>
      </c>
      <c r="G459" s="36">
        <v>906.3</v>
      </c>
      <c r="H459" s="36">
        <v>964.3</v>
      </c>
      <c r="I459" s="36">
        <v>978.15000000000009</v>
      </c>
      <c r="J459" s="36">
        <v>993.3</v>
      </c>
      <c r="K459" s="31">
        <v>963</v>
      </c>
      <c r="L459" s="31">
        <v>934</v>
      </c>
      <c r="M459" s="31">
        <v>123.14328999999999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456.55</v>
      </c>
      <c r="D460" s="36">
        <v>454.63333333333338</v>
      </c>
      <c r="E460" s="36">
        <v>449.26666666666677</v>
      </c>
      <c r="F460" s="36">
        <v>441.98333333333341</v>
      </c>
      <c r="G460" s="36">
        <v>436.61666666666679</v>
      </c>
      <c r="H460" s="36">
        <v>461.91666666666674</v>
      </c>
      <c r="I460" s="36">
        <v>467.28333333333342</v>
      </c>
      <c r="J460" s="36">
        <v>474.56666666666672</v>
      </c>
      <c r="K460" s="31">
        <v>460</v>
      </c>
      <c r="L460" s="31">
        <v>447.35</v>
      </c>
      <c r="M460" s="31">
        <v>250.3312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174.25</v>
      </c>
      <c r="D461" s="36">
        <v>172.70000000000002</v>
      </c>
      <c r="E461" s="36">
        <v>170.40000000000003</v>
      </c>
      <c r="F461" s="36">
        <v>166.55</v>
      </c>
      <c r="G461" s="36">
        <v>164.25000000000003</v>
      </c>
      <c r="H461" s="36">
        <v>176.55000000000004</v>
      </c>
      <c r="I461" s="36">
        <v>178.85000000000005</v>
      </c>
      <c r="J461" s="36">
        <v>182.70000000000005</v>
      </c>
      <c r="K461" s="31">
        <v>175</v>
      </c>
      <c r="L461" s="31">
        <v>168.85</v>
      </c>
      <c r="M461" s="31">
        <v>863.97540000000004</v>
      </c>
      <c r="N461" s="1"/>
      <c r="O461" s="1"/>
    </row>
    <row r="462" spans="1:15" ht="12.75" customHeight="1">
      <c r="A462" s="33">
        <v>452</v>
      </c>
      <c r="B462" s="53" t="s">
        <v>898</v>
      </c>
      <c r="C462" s="31">
        <v>1035.5</v>
      </c>
      <c r="D462" s="36">
        <v>1046.55</v>
      </c>
      <c r="E462" s="36">
        <v>1023.0999999999999</v>
      </c>
      <c r="F462" s="36">
        <v>1010.7</v>
      </c>
      <c r="G462" s="36">
        <v>987.25</v>
      </c>
      <c r="H462" s="36">
        <v>1058.9499999999998</v>
      </c>
      <c r="I462" s="36">
        <v>1082.4000000000001</v>
      </c>
      <c r="J462" s="36">
        <v>1094.7999999999997</v>
      </c>
      <c r="K462" s="31">
        <v>1070</v>
      </c>
      <c r="L462" s="31">
        <v>1034.1500000000001</v>
      </c>
      <c r="M462" s="31">
        <v>8.0619099999999992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75.25</v>
      </c>
      <c r="D463" s="36">
        <v>75.966666666666669</v>
      </c>
      <c r="E463" s="36">
        <v>74.13333333333334</v>
      </c>
      <c r="F463" s="36">
        <v>73.016666666666666</v>
      </c>
      <c r="G463" s="36">
        <v>71.183333333333337</v>
      </c>
      <c r="H463" s="36">
        <v>77.083333333333343</v>
      </c>
      <c r="I463" s="36">
        <v>78.916666666666657</v>
      </c>
      <c r="J463" s="36">
        <v>80.033333333333346</v>
      </c>
      <c r="K463" s="31">
        <v>77.8</v>
      </c>
      <c r="L463" s="31">
        <v>74.849999999999994</v>
      </c>
      <c r="M463" s="31">
        <v>24.950600000000001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1245.3499999999999</v>
      </c>
      <c r="D464" s="36">
        <v>1247.8999999999999</v>
      </c>
      <c r="E464" s="36">
        <v>1233.9999999999998</v>
      </c>
      <c r="F464" s="36">
        <v>1222.6499999999999</v>
      </c>
      <c r="G464" s="36">
        <v>1208.7499999999998</v>
      </c>
      <c r="H464" s="36">
        <v>1259.2499999999998</v>
      </c>
      <c r="I464" s="36">
        <v>1273.1499999999999</v>
      </c>
      <c r="J464" s="36">
        <v>1284.4999999999998</v>
      </c>
      <c r="K464" s="31">
        <v>1261.8</v>
      </c>
      <c r="L464" s="31">
        <v>1236.55</v>
      </c>
      <c r="M464" s="31">
        <v>10.91287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1169.25</v>
      </c>
      <c r="D465" s="36">
        <v>1165.6333333333334</v>
      </c>
      <c r="E465" s="36">
        <v>1131.2666666666669</v>
      </c>
      <c r="F465" s="36">
        <v>1093.2833333333335</v>
      </c>
      <c r="G465" s="36">
        <v>1058.916666666667</v>
      </c>
      <c r="H465" s="36">
        <v>1203.6166666666668</v>
      </c>
      <c r="I465" s="36">
        <v>1237.9833333333331</v>
      </c>
      <c r="J465" s="36">
        <v>1275.9666666666667</v>
      </c>
      <c r="K465" s="31">
        <v>1200</v>
      </c>
      <c r="L465" s="31">
        <v>1127.6500000000001</v>
      </c>
      <c r="M465" s="31">
        <v>5.7544300000000002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238.3</v>
      </c>
      <c r="D466" s="36">
        <v>238</v>
      </c>
      <c r="E466" s="36">
        <v>233.3</v>
      </c>
      <c r="F466" s="36">
        <v>228.3</v>
      </c>
      <c r="G466" s="36">
        <v>223.60000000000002</v>
      </c>
      <c r="H466" s="36">
        <v>243</v>
      </c>
      <c r="I466" s="36">
        <v>247.7</v>
      </c>
      <c r="J466" s="36">
        <v>252.7</v>
      </c>
      <c r="K466" s="31">
        <v>242.7</v>
      </c>
      <c r="L466" s="31">
        <v>233</v>
      </c>
      <c r="M466" s="31">
        <v>17.465299999999999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773.35</v>
      </c>
      <c r="D467" s="36">
        <v>770.61666666666667</v>
      </c>
      <c r="E467" s="36">
        <v>758.83333333333337</v>
      </c>
      <c r="F467" s="36">
        <v>744.31666666666672</v>
      </c>
      <c r="G467" s="36">
        <v>732.53333333333342</v>
      </c>
      <c r="H467" s="36">
        <v>785.13333333333333</v>
      </c>
      <c r="I467" s="36">
        <v>796.91666666666663</v>
      </c>
      <c r="J467" s="36">
        <v>811.43333333333328</v>
      </c>
      <c r="K467" s="31">
        <v>782.4</v>
      </c>
      <c r="L467" s="31">
        <v>756.1</v>
      </c>
      <c r="M467" s="31">
        <v>11.188190000000001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5658.6</v>
      </c>
      <c r="D468" s="36">
        <v>5637.5166666666664</v>
      </c>
      <c r="E468" s="36">
        <v>5575.1333333333332</v>
      </c>
      <c r="F468" s="36">
        <v>5491.666666666667</v>
      </c>
      <c r="G468" s="36">
        <v>5429.2833333333338</v>
      </c>
      <c r="H468" s="36">
        <v>5720.9833333333327</v>
      </c>
      <c r="I468" s="36">
        <v>5783.3666666666659</v>
      </c>
      <c r="J468" s="36">
        <v>5866.8333333333321</v>
      </c>
      <c r="K468" s="31">
        <v>5699.9</v>
      </c>
      <c r="L468" s="31">
        <v>5554.05</v>
      </c>
      <c r="M468" s="31">
        <v>2.7403300000000002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4081.45</v>
      </c>
      <c r="D469" s="36">
        <v>4076.0666666666671</v>
      </c>
      <c r="E469" s="36">
        <v>3977.4333333333343</v>
      </c>
      <c r="F469" s="36">
        <v>3873.4166666666674</v>
      </c>
      <c r="G469" s="36">
        <v>3774.7833333333347</v>
      </c>
      <c r="H469" s="36">
        <v>4180.0833333333339</v>
      </c>
      <c r="I469" s="36">
        <v>4278.7166666666662</v>
      </c>
      <c r="J469" s="36">
        <v>4382.7333333333336</v>
      </c>
      <c r="K469" s="31">
        <v>4174.7</v>
      </c>
      <c r="L469" s="31">
        <v>3972.05</v>
      </c>
      <c r="M469" s="31">
        <v>1.7523500000000001</v>
      </c>
      <c r="N469" s="1"/>
      <c r="O469" s="1"/>
    </row>
    <row r="470" spans="1:15" ht="12.75" customHeight="1">
      <c r="A470" s="33">
        <v>460</v>
      </c>
      <c r="B470" s="53" t="s">
        <v>899</v>
      </c>
      <c r="C470" s="31">
        <v>1492.5</v>
      </c>
      <c r="D470" s="36">
        <v>1516.9166666666667</v>
      </c>
      <c r="E470" s="36">
        <v>1439.5833333333335</v>
      </c>
      <c r="F470" s="36">
        <v>1386.6666666666667</v>
      </c>
      <c r="G470" s="36">
        <v>1309.3333333333335</v>
      </c>
      <c r="H470" s="36">
        <v>1569.8333333333335</v>
      </c>
      <c r="I470" s="36">
        <v>1647.166666666667</v>
      </c>
      <c r="J470" s="36">
        <v>1700.0833333333335</v>
      </c>
      <c r="K470" s="31">
        <v>1594.25</v>
      </c>
      <c r="L470" s="31">
        <v>1464</v>
      </c>
      <c r="M470" s="31">
        <v>26.503720000000001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3261.2</v>
      </c>
      <c r="D471" s="36">
        <v>3281.3833333333332</v>
      </c>
      <c r="E471" s="36">
        <v>3229.8166666666666</v>
      </c>
      <c r="F471" s="36">
        <v>3198.4333333333334</v>
      </c>
      <c r="G471" s="36">
        <v>3146.8666666666668</v>
      </c>
      <c r="H471" s="36">
        <v>3312.7666666666664</v>
      </c>
      <c r="I471" s="36">
        <v>3364.333333333333</v>
      </c>
      <c r="J471" s="36">
        <v>3395.7166666666662</v>
      </c>
      <c r="K471" s="31">
        <v>3332.95</v>
      </c>
      <c r="L471" s="31">
        <v>3250</v>
      </c>
      <c r="M471" s="31">
        <v>13.78542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2677.95</v>
      </c>
      <c r="D472" s="36">
        <v>2692.2833333333333</v>
      </c>
      <c r="E472" s="36">
        <v>2655.5166666666664</v>
      </c>
      <c r="F472" s="36">
        <v>2633.083333333333</v>
      </c>
      <c r="G472" s="36">
        <v>2596.3166666666662</v>
      </c>
      <c r="H472" s="36">
        <v>2714.7166666666667</v>
      </c>
      <c r="I472" s="36">
        <v>2751.483333333334</v>
      </c>
      <c r="J472" s="36">
        <v>2773.916666666667</v>
      </c>
      <c r="K472" s="31">
        <v>2729.05</v>
      </c>
      <c r="L472" s="31">
        <v>2669.85</v>
      </c>
      <c r="M472" s="31">
        <v>2.2486600000000001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1515.25</v>
      </c>
      <c r="D473" s="36">
        <v>1519.8500000000001</v>
      </c>
      <c r="E473" s="36">
        <v>1494.7000000000003</v>
      </c>
      <c r="F473" s="36">
        <v>1474.15</v>
      </c>
      <c r="G473" s="36">
        <v>1449.0000000000002</v>
      </c>
      <c r="H473" s="36">
        <v>1540.4000000000003</v>
      </c>
      <c r="I473" s="36">
        <v>1565.5500000000004</v>
      </c>
      <c r="J473" s="36">
        <v>1586.1000000000004</v>
      </c>
      <c r="K473" s="31">
        <v>1545</v>
      </c>
      <c r="L473" s="31">
        <v>1499.3</v>
      </c>
      <c r="M473" s="31">
        <v>7.8556699999999999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4662.2</v>
      </c>
      <c r="D474" s="36">
        <v>4670.833333333333</v>
      </c>
      <c r="E474" s="36">
        <v>4595.8666666666659</v>
      </c>
      <c r="F474" s="36">
        <v>4529.5333333333328</v>
      </c>
      <c r="G474" s="36">
        <v>4454.5666666666657</v>
      </c>
      <c r="H474" s="36">
        <v>4737.1666666666661</v>
      </c>
      <c r="I474" s="36">
        <v>4812.1333333333332</v>
      </c>
      <c r="J474" s="36">
        <v>4878.4666666666662</v>
      </c>
      <c r="K474" s="31">
        <v>4745.8</v>
      </c>
      <c r="L474" s="31">
        <v>4604.5</v>
      </c>
      <c r="M474" s="31">
        <v>4.5014000000000003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36.9</v>
      </c>
      <c r="D475" s="36">
        <v>37.333333333333329</v>
      </c>
      <c r="E475" s="36">
        <v>36.36666666666666</v>
      </c>
      <c r="F475" s="36">
        <v>35.833333333333329</v>
      </c>
      <c r="G475" s="36">
        <v>34.86666666666666</v>
      </c>
      <c r="H475" s="36">
        <v>37.86666666666666</v>
      </c>
      <c r="I475" s="36">
        <v>38.833333333333329</v>
      </c>
      <c r="J475" s="36">
        <v>39.36666666666666</v>
      </c>
      <c r="K475" s="31">
        <v>38.299999999999997</v>
      </c>
      <c r="L475" s="31">
        <v>36.799999999999997</v>
      </c>
      <c r="M475" s="31">
        <v>79.975030000000004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332.8</v>
      </c>
      <c r="D476" s="36">
        <v>333.38333333333338</v>
      </c>
      <c r="E476" s="36">
        <v>328.36666666666679</v>
      </c>
      <c r="F476" s="36">
        <v>323.93333333333339</v>
      </c>
      <c r="G476" s="36">
        <v>318.9166666666668</v>
      </c>
      <c r="H476" s="36">
        <v>337.81666666666678</v>
      </c>
      <c r="I476" s="36">
        <v>342.83333333333331</v>
      </c>
      <c r="J476" s="36">
        <v>347.26666666666677</v>
      </c>
      <c r="K476" s="31">
        <v>338.4</v>
      </c>
      <c r="L476" s="31">
        <v>328.95</v>
      </c>
      <c r="M476" s="31">
        <v>3.0194700000000001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583.25</v>
      </c>
      <c r="D477" s="36">
        <v>613.11666666666667</v>
      </c>
      <c r="E477" s="36">
        <v>550.13333333333333</v>
      </c>
      <c r="F477" s="36">
        <v>517.01666666666665</v>
      </c>
      <c r="G477" s="36">
        <v>454.0333333333333</v>
      </c>
      <c r="H477" s="36">
        <v>646.23333333333335</v>
      </c>
      <c r="I477" s="36">
        <v>709.2166666666667</v>
      </c>
      <c r="J477" s="31">
        <v>742.33333333333337</v>
      </c>
      <c r="K477" s="31">
        <v>676.1</v>
      </c>
      <c r="L477" s="31">
        <v>580</v>
      </c>
      <c r="M477" s="53">
        <v>10.150219999999999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3835.3</v>
      </c>
      <c r="D478" s="36">
        <v>3785.1</v>
      </c>
      <c r="E478" s="36">
        <v>3690.2</v>
      </c>
      <c r="F478" s="36">
        <v>3545.1</v>
      </c>
      <c r="G478" s="36">
        <v>3450.2</v>
      </c>
      <c r="H478" s="36">
        <v>3930.2</v>
      </c>
      <c r="I478" s="36">
        <v>4025.1000000000004</v>
      </c>
      <c r="J478" s="31">
        <v>4170.2</v>
      </c>
      <c r="K478" s="31">
        <v>3880</v>
      </c>
      <c r="L478" s="31">
        <v>3640</v>
      </c>
      <c r="M478" s="53">
        <v>2.66777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61.8</v>
      </c>
      <c r="D479" s="36">
        <v>60.733333333333327</v>
      </c>
      <c r="E479" s="36">
        <v>59.116666666666653</v>
      </c>
      <c r="F479" s="36">
        <v>56.433333333333323</v>
      </c>
      <c r="G479" s="36">
        <v>54.816666666666649</v>
      </c>
      <c r="H479" s="36">
        <v>63.416666666666657</v>
      </c>
      <c r="I479" s="36">
        <v>65.033333333333331</v>
      </c>
      <c r="J479" s="36">
        <v>67.716666666666669</v>
      </c>
      <c r="K479" s="31">
        <v>62.35</v>
      </c>
      <c r="L479" s="31">
        <v>58.05</v>
      </c>
      <c r="M479" s="31">
        <v>649.98905000000002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877.95</v>
      </c>
      <c r="D480" s="36">
        <v>870.91666666666663</v>
      </c>
      <c r="E480" s="36">
        <v>855.0333333333333</v>
      </c>
      <c r="F480" s="36">
        <v>832.11666666666667</v>
      </c>
      <c r="G480" s="36">
        <v>816.23333333333335</v>
      </c>
      <c r="H480" s="36">
        <v>893.83333333333326</v>
      </c>
      <c r="I480" s="36">
        <v>909.7166666666667</v>
      </c>
      <c r="J480" s="31">
        <v>932.63333333333321</v>
      </c>
      <c r="K480" s="31">
        <v>886.8</v>
      </c>
      <c r="L480" s="31">
        <v>848</v>
      </c>
      <c r="M480" s="53">
        <v>5.0048899999999996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528.15</v>
      </c>
      <c r="D481" s="36">
        <v>524.4666666666667</v>
      </c>
      <c r="E481" s="36">
        <v>517.68333333333339</v>
      </c>
      <c r="F481" s="36">
        <v>507.2166666666667</v>
      </c>
      <c r="G481" s="36">
        <v>500.43333333333339</v>
      </c>
      <c r="H481" s="36">
        <v>534.93333333333339</v>
      </c>
      <c r="I481" s="36">
        <v>541.7166666666667</v>
      </c>
      <c r="J481" s="36">
        <v>552.18333333333339</v>
      </c>
      <c r="K481" s="31">
        <v>531.25</v>
      </c>
      <c r="L481" s="31">
        <v>514</v>
      </c>
      <c r="M481" s="31">
        <v>52.974600000000002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925.25</v>
      </c>
      <c r="D482" s="36">
        <v>926.86666666666667</v>
      </c>
      <c r="E482" s="36">
        <v>916.73333333333335</v>
      </c>
      <c r="F482" s="36">
        <v>908.2166666666667</v>
      </c>
      <c r="G482" s="36">
        <v>898.08333333333337</v>
      </c>
      <c r="H482" s="36">
        <v>935.38333333333333</v>
      </c>
      <c r="I482" s="36">
        <v>945.51666666666677</v>
      </c>
      <c r="J482" s="36">
        <v>954.0333333333333</v>
      </c>
      <c r="K482" s="31">
        <v>937</v>
      </c>
      <c r="L482" s="31">
        <v>918.35</v>
      </c>
      <c r="M482" s="31">
        <v>1.0626199999999999</v>
      </c>
      <c r="N482" s="1"/>
      <c r="O482" s="1"/>
    </row>
    <row r="483" spans="1:15" ht="12.75" customHeight="1">
      <c r="A483" s="33">
        <v>473</v>
      </c>
      <c r="B483" s="31" t="s">
        <v>838</v>
      </c>
      <c r="C483" s="31">
        <v>49.8</v>
      </c>
      <c r="D483" s="36">
        <v>50.433333333333337</v>
      </c>
      <c r="E483" s="36">
        <v>48.866666666666674</v>
      </c>
      <c r="F483" s="36">
        <v>47.933333333333337</v>
      </c>
      <c r="G483" s="36">
        <v>46.366666666666674</v>
      </c>
      <c r="H483" s="36">
        <v>51.366666666666674</v>
      </c>
      <c r="I483" s="36">
        <v>52.933333333333337</v>
      </c>
      <c r="J483" s="36">
        <v>53.866666666666674</v>
      </c>
      <c r="K483" s="31">
        <v>52</v>
      </c>
      <c r="L483" s="31">
        <v>49.5</v>
      </c>
      <c r="M483" s="31">
        <v>167.71738999999999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10470.049999999999</v>
      </c>
      <c r="D484" s="36">
        <v>10402.066666666666</v>
      </c>
      <c r="E484" s="36">
        <v>10284.333333333332</v>
      </c>
      <c r="F484" s="36">
        <v>10098.616666666667</v>
      </c>
      <c r="G484" s="36">
        <v>9980.8833333333332</v>
      </c>
      <c r="H484" s="36">
        <v>10587.783333333331</v>
      </c>
      <c r="I484" s="36">
        <v>10705.516666666665</v>
      </c>
      <c r="J484" s="36">
        <v>10891.23333333333</v>
      </c>
      <c r="K484" s="31">
        <v>10519.8</v>
      </c>
      <c r="L484" s="31">
        <v>10216.35</v>
      </c>
      <c r="M484" s="31">
        <v>7.3263199999999999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170</v>
      </c>
      <c r="D485" s="36">
        <v>168.79999999999998</v>
      </c>
      <c r="E485" s="36">
        <v>165.09999999999997</v>
      </c>
      <c r="F485" s="36">
        <v>160.19999999999999</v>
      </c>
      <c r="G485" s="36">
        <v>156.49999999999997</v>
      </c>
      <c r="H485" s="36">
        <v>173.69999999999996</v>
      </c>
      <c r="I485" s="36">
        <v>177.39999999999995</v>
      </c>
      <c r="J485" s="36">
        <v>182.29999999999995</v>
      </c>
      <c r="K485" s="31">
        <v>172.5</v>
      </c>
      <c r="L485" s="31">
        <v>163.9</v>
      </c>
      <c r="M485" s="31">
        <v>371.82648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1876.3</v>
      </c>
      <c r="D486" s="36">
        <v>1875.8833333333332</v>
      </c>
      <c r="E486" s="36">
        <v>1857.7666666666664</v>
      </c>
      <c r="F486" s="36">
        <v>1839.2333333333331</v>
      </c>
      <c r="G486" s="36">
        <v>1821.1166666666663</v>
      </c>
      <c r="H486" s="36">
        <v>1894.4166666666665</v>
      </c>
      <c r="I486" s="36">
        <v>1912.5333333333333</v>
      </c>
      <c r="J486" s="36">
        <v>1931.0666666666666</v>
      </c>
      <c r="K486" s="31">
        <v>1894</v>
      </c>
      <c r="L486" s="31">
        <v>1857.35</v>
      </c>
      <c r="M486" s="31">
        <v>1.6391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1181.0999999999999</v>
      </c>
      <c r="D487" s="36">
        <v>1177.6666666666667</v>
      </c>
      <c r="E487" s="36">
        <v>1169.8333333333335</v>
      </c>
      <c r="F487" s="36">
        <v>1158.5666666666668</v>
      </c>
      <c r="G487" s="36">
        <v>1150.7333333333336</v>
      </c>
      <c r="H487" s="36">
        <v>1188.9333333333334</v>
      </c>
      <c r="I487" s="36">
        <v>1196.7666666666669</v>
      </c>
      <c r="J487" s="36">
        <v>1208.0333333333333</v>
      </c>
      <c r="K487" s="31">
        <v>1185.5</v>
      </c>
      <c r="L487" s="31">
        <v>1166.4000000000001</v>
      </c>
      <c r="M487" s="31">
        <v>13.225709999999999</v>
      </c>
      <c r="N487" s="1"/>
      <c r="O487" s="1"/>
    </row>
    <row r="488" spans="1:15" ht="12.75" customHeight="1">
      <c r="A488" s="33">
        <v>478</v>
      </c>
      <c r="B488" s="53" t="s">
        <v>839</v>
      </c>
      <c r="C488" s="36">
        <v>361.55</v>
      </c>
      <c r="D488" s="36">
        <v>367.7166666666667</v>
      </c>
      <c r="E488" s="36">
        <v>352.68333333333339</v>
      </c>
      <c r="F488" s="36">
        <v>343.81666666666672</v>
      </c>
      <c r="G488" s="36">
        <v>328.78333333333342</v>
      </c>
      <c r="H488" s="36">
        <v>376.58333333333337</v>
      </c>
      <c r="I488" s="36">
        <v>391.61666666666667</v>
      </c>
      <c r="J488" s="36">
        <v>400.48333333333335</v>
      </c>
      <c r="K488" s="31">
        <v>382.75</v>
      </c>
      <c r="L488" s="31">
        <v>358.85</v>
      </c>
      <c r="M488" s="31">
        <v>8.9064700000000006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375</v>
      </c>
      <c r="D489" s="36">
        <v>376.5</v>
      </c>
      <c r="E489" s="36">
        <v>368</v>
      </c>
      <c r="F489" s="36">
        <v>361</v>
      </c>
      <c r="G489" s="36">
        <v>352.5</v>
      </c>
      <c r="H489" s="36">
        <v>383.5</v>
      </c>
      <c r="I489" s="36">
        <v>392</v>
      </c>
      <c r="J489" s="36">
        <v>399</v>
      </c>
      <c r="K489" s="31">
        <v>385</v>
      </c>
      <c r="L489" s="31">
        <v>369.5</v>
      </c>
      <c r="M489" s="31">
        <v>12.93328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486.3</v>
      </c>
      <c r="D490" s="36">
        <v>490.43333333333334</v>
      </c>
      <c r="E490" s="36">
        <v>480.86666666666667</v>
      </c>
      <c r="F490" s="36">
        <v>475.43333333333334</v>
      </c>
      <c r="G490" s="36">
        <v>465.86666666666667</v>
      </c>
      <c r="H490" s="36">
        <v>495.86666666666667</v>
      </c>
      <c r="I490" s="36">
        <v>505.43333333333339</v>
      </c>
      <c r="J490" s="36">
        <v>510.86666666666667</v>
      </c>
      <c r="K490" s="31">
        <v>500</v>
      </c>
      <c r="L490" s="31">
        <v>485</v>
      </c>
      <c r="M490" s="31">
        <v>2.7159599999999999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328.3</v>
      </c>
      <c r="D491" s="36">
        <v>334.76666666666671</v>
      </c>
      <c r="E491" s="36">
        <v>319.63333333333344</v>
      </c>
      <c r="F491" s="36">
        <v>310.96666666666675</v>
      </c>
      <c r="G491" s="36">
        <v>295.83333333333348</v>
      </c>
      <c r="H491" s="36">
        <v>343.43333333333339</v>
      </c>
      <c r="I491" s="36">
        <v>358.56666666666672</v>
      </c>
      <c r="J491" s="36">
        <v>367.23333333333335</v>
      </c>
      <c r="K491" s="31">
        <v>349.9</v>
      </c>
      <c r="L491" s="31">
        <v>326.10000000000002</v>
      </c>
      <c r="M491" s="31">
        <v>6.2931400000000002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460.4</v>
      </c>
      <c r="D492" s="36">
        <v>458.93333333333334</v>
      </c>
      <c r="E492" s="36">
        <v>450.86666666666667</v>
      </c>
      <c r="F492" s="36">
        <v>441.33333333333331</v>
      </c>
      <c r="G492" s="36">
        <v>433.26666666666665</v>
      </c>
      <c r="H492" s="36">
        <v>468.4666666666667</v>
      </c>
      <c r="I492" s="36">
        <v>476.53333333333342</v>
      </c>
      <c r="J492" s="36">
        <v>486.06666666666672</v>
      </c>
      <c r="K492" s="31">
        <v>467</v>
      </c>
      <c r="L492" s="31">
        <v>449.4</v>
      </c>
      <c r="M492" s="31">
        <v>5.9894499999999997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559.85</v>
      </c>
      <c r="D493" s="36">
        <v>562.43333333333328</v>
      </c>
      <c r="E493" s="36">
        <v>549.96666666666658</v>
      </c>
      <c r="F493" s="36">
        <v>540.08333333333326</v>
      </c>
      <c r="G493" s="36">
        <v>527.61666666666656</v>
      </c>
      <c r="H493" s="36">
        <v>572.31666666666661</v>
      </c>
      <c r="I493" s="36">
        <v>584.7833333333333</v>
      </c>
      <c r="J493" s="36">
        <v>594.66666666666663</v>
      </c>
      <c r="K493" s="31">
        <v>574.9</v>
      </c>
      <c r="L493" s="31">
        <v>552.54999999999995</v>
      </c>
      <c r="M493" s="31">
        <v>2.2073299999999998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1464.05</v>
      </c>
      <c r="D494" s="36">
        <v>1457.1666666666667</v>
      </c>
      <c r="E494" s="36">
        <v>1439.3333333333335</v>
      </c>
      <c r="F494" s="36">
        <v>1414.6166666666668</v>
      </c>
      <c r="G494" s="36">
        <v>1396.7833333333335</v>
      </c>
      <c r="H494" s="36">
        <v>1481.8833333333334</v>
      </c>
      <c r="I494" s="36">
        <v>1499.7166666666669</v>
      </c>
      <c r="J494" s="36">
        <v>1524.4333333333334</v>
      </c>
      <c r="K494" s="31">
        <v>1475</v>
      </c>
      <c r="L494" s="31">
        <v>1432.45</v>
      </c>
      <c r="M494" s="31">
        <v>17.26623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1041.4000000000001</v>
      </c>
      <c r="D495" s="36">
        <v>1053.8000000000002</v>
      </c>
      <c r="E495" s="36">
        <v>1017.6500000000003</v>
      </c>
      <c r="F495" s="36">
        <v>993.90000000000009</v>
      </c>
      <c r="G495" s="36">
        <v>957.75000000000023</v>
      </c>
      <c r="H495" s="36">
        <v>1077.5500000000004</v>
      </c>
      <c r="I495" s="36">
        <v>1113.7</v>
      </c>
      <c r="J495" s="36">
        <v>1137.4500000000005</v>
      </c>
      <c r="K495" s="31">
        <v>1089.95</v>
      </c>
      <c r="L495" s="31">
        <v>1030.05</v>
      </c>
      <c r="M495" s="31">
        <v>1.38388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457.85</v>
      </c>
      <c r="D496" s="36">
        <v>460.81666666666661</v>
      </c>
      <c r="E496" s="36">
        <v>449.43333333333322</v>
      </c>
      <c r="F496" s="36">
        <v>441.01666666666659</v>
      </c>
      <c r="G496" s="36">
        <v>429.63333333333321</v>
      </c>
      <c r="H496" s="36">
        <v>469.23333333333323</v>
      </c>
      <c r="I496" s="36">
        <v>480.61666666666667</v>
      </c>
      <c r="J496" s="36">
        <v>489.03333333333325</v>
      </c>
      <c r="K496" s="31">
        <v>472.2</v>
      </c>
      <c r="L496" s="31">
        <v>452.4</v>
      </c>
      <c r="M496" s="31">
        <v>144.71274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808.7</v>
      </c>
      <c r="D497" s="36">
        <v>812.79999999999984</v>
      </c>
      <c r="E497" s="36">
        <v>793.9499999999997</v>
      </c>
      <c r="F497" s="36">
        <v>779.19999999999982</v>
      </c>
      <c r="G497" s="36">
        <v>760.34999999999968</v>
      </c>
      <c r="H497" s="36">
        <v>827.54999999999973</v>
      </c>
      <c r="I497" s="36">
        <v>846.39999999999986</v>
      </c>
      <c r="J497" s="36">
        <v>861.14999999999975</v>
      </c>
      <c r="K497" s="31">
        <v>831.65</v>
      </c>
      <c r="L497" s="31">
        <v>798.05</v>
      </c>
      <c r="M497" s="31">
        <v>1.3955299999999999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</v>
      </c>
      <c r="D498" s="36">
        <v>16.016666666666666</v>
      </c>
      <c r="E498" s="36">
        <v>15.633333333333333</v>
      </c>
      <c r="F498" s="36">
        <v>15.266666666666667</v>
      </c>
      <c r="G498" s="36">
        <v>14.883333333333335</v>
      </c>
      <c r="H498" s="36">
        <v>16.383333333333333</v>
      </c>
      <c r="I498" s="36">
        <v>16.766666666666666</v>
      </c>
      <c r="J498" s="36">
        <v>17.133333333333329</v>
      </c>
      <c r="K498" s="31">
        <v>16.399999999999999</v>
      </c>
      <c r="L498" s="31">
        <v>15.65</v>
      </c>
      <c r="M498" s="31">
        <v>13346.494350000001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1406.3</v>
      </c>
      <c r="D499" s="36">
        <v>1406.75</v>
      </c>
      <c r="E499" s="36">
        <v>1387.55</v>
      </c>
      <c r="F499" s="36">
        <v>1368.8</v>
      </c>
      <c r="G499" s="36">
        <v>1349.6</v>
      </c>
      <c r="H499" s="36">
        <v>1425.5</v>
      </c>
      <c r="I499" s="36">
        <v>1444.6999999999998</v>
      </c>
      <c r="J499" s="31">
        <v>1463.45</v>
      </c>
      <c r="K499" s="31">
        <v>1425.95</v>
      </c>
      <c r="L499" s="31">
        <v>1388</v>
      </c>
      <c r="M499" s="53">
        <v>16.845649999999999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550.15</v>
      </c>
      <c r="D500" s="36">
        <v>560.69999999999993</v>
      </c>
      <c r="E500" s="36">
        <v>537.44999999999982</v>
      </c>
      <c r="F500" s="36">
        <v>524.74999999999989</v>
      </c>
      <c r="G500" s="36">
        <v>501.49999999999977</v>
      </c>
      <c r="H500" s="36">
        <v>573.39999999999986</v>
      </c>
      <c r="I500" s="36">
        <v>596.65000000000009</v>
      </c>
      <c r="J500" s="31">
        <v>609.34999999999991</v>
      </c>
      <c r="K500" s="31">
        <v>583.95000000000005</v>
      </c>
      <c r="L500" s="31">
        <v>548</v>
      </c>
      <c r="M500" s="53">
        <v>26.60182</v>
      </c>
      <c r="N500" s="1"/>
      <c r="O500" s="1"/>
    </row>
    <row r="501" spans="1:15" ht="12.75" customHeight="1">
      <c r="A501" s="33">
        <v>491</v>
      </c>
      <c r="B501" s="53" t="s">
        <v>840</v>
      </c>
      <c r="C501" s="53">
        <v>137.05000000000001</v>
      </c>
      <c r="D501" s="36">
        <v>138.05000000000001</v>
      </c>
      <c r="E501" s="36">
        <v>135.20000000000002</v>
      </c>
      <c r="F501" s="36">
        <v>133.35</v>
      </c>
      <c r="G501" s="36">
        <v>130.5</v>
      </c>
      <c r="H501" s="36">
        <v>139.90000000000003</v>
      </c>
      <c r="I501" s="36">
        <v>142.75000000000006</v>
      </c>
      <c r="J501" s="36">
        <v>144.60000000000005</v>
      </c>
      <c r="K501" s="31">
        <v>140.9</v>
      </c>
      <c r="L501" s="31">
        <v>136.19999999999999</v>
      </c>
      <c r="M501" s="31">
        <v>9.1188900000000004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819.1</v>
      </c>
      <c r="D502" s="36">
        <v>828.0333333333333</v>
      </c>
      <c r="E502" s="36">
        <v>806.06666666666661</v>
      </c>
      <c r="F502" s="36">
        <v>793.0333333333333</v>
      </c>
      <c r="G502" s="36">
        <v>771.06666666666661</v>
      </c>
      <c r="H502" s="36">
        <v>841.06666666666661</v>
      </c>
      <c r="I502" s="36">
        <v>863.0333333333333</v>
      </c>
      <c r="J502" s="36">
        <v>876.06666666666661</v>
      </c>
      <c r="K502" s="31">
        <v>850</v>
      </c>
      <c r="L502" s="31">
        <v>815</v>
      </c>
      <c r="M502" s="31">
        <v>0.77107000000000003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1515.65</v>
      </c>
      <c r="D503" s="36">
        <v>1511.1166666666668</v>
      </c>
      <c r="E503" s="36">
        <v>1491.3833333333337</v>
      </c>
      <c r="F503" s="36">
        <v>1467.1166666666668</v>
      </c>
      <c r="G503" s="36">
        <v>1447.3833333333337</v>
      </c>
      <c r="H503" s="36">
        <v>1535.3833333333337</v>
      </c>
      <c r="I503" s="36">
        <v>1555.1166666666668</v>
      </c>
      <c r="J503" s="31">
        <v>1579.3833333333337</v>
      </c>
      <c r="K503" s="31">
        <v>1530.85</v>
      </c>
      <c r="L503" s="31">
        <v>1486.85</v>
      </c>
      <c r="M503" s="53">
        <v>8.1186600000000002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444.1</v>
      </c>
      <c r="D504" s="36">
        <v>445.40000000000003</v>
      </c>
      <c r="E504" s="36">
        <v>440.25000000000006</v>
      </c>
      <c r="F504" s="36">
        <v>436.40000000000003</v>
      </c>
      <c r="G504" s="36">
        <v>431.25000000000006</v>
      </c>
      <c r="H504" s="36">
        <v>449.25000000000006</v>
      </c>
      <c r="I504" s="36">
        <v>454.40000000000003</v>
      </c>
      <c r="J504" s="36">
        <v>458.25000000000006</v>
      </c>
      <c r="K504" s="31">
        <v>450.55</v>
      </c>
      <c r="L504" s="31">
        <v>441.55</v>
      </c>
      <c r="M504" s="31">
        <v>44.822119999999998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23.55</v>
      </c>
      <c r="D505" s="200">
        <v>23.866666666666664</v>
      </c>
      <c r="E505" s="200">
        <v>23.083333333333329</v>
      </c>
      <c r="F505" s="200">
        <v>22.616666666666664</v>
      </c>
      <c r="G505" s="200">
        <v>21.833333333333329</v>
      </c>
      <c r="H505" s="200">
        <v>24.333333333333329</v>
      </c>
      <c r="I505" s="200">
        <v>25.116666666666667</v>
      </c>
      <c r="J505" s="200">
        <v>25.583333333333329</v>
      </c>
      <c r="K505" s="201">
        <v>24.65</v>
      </c>
      <c r="L505" s="201">
        <v>23.4</v>
      </c>
      <c r="M505" s="201">
        <v>2589.4211799999998</v>
      </c>
      <c r="N505" s="1"/>
      <c r="O505" s="1"/>
    </row>
    <row r="506" spans="1:15" ht="12.75" customHeight="1">
      <c r="A506" s="33">
        <v>496</v>
      </c>
      <c r="B506" s="287" t="s">
        <v>517</v>
      </c>
      <c r="C506" s="287">
        <v>17386.7</v>
      </c>
      <c r="D506" s="288">
        <v>17547.033333333333</v>
      </c>
      <c r="E506" s="288">
        <v>16844.066666666666</v>
      </c>
      <c r="F506" s="288">
        <v>16301.433333333334</v>
      </c>
      <c r="G506" s="288">
        <v>15598.466666666667</v>
      </c>
      <c r="H506" s="288">
        <v>18089.666666666664</v>
      </c>
      <c r="I506" s="288">
        <v>18792.633333333331</v>
      </c>
      <c r="J506" s="288">
        <v>19335.266666666663</v>
      </c>
      <c r="K506" s="289">
        <v>18250</v>
      </c>
      <c r="L506" s="289">
        <v>17004.400000000001</v>
      </c>
      <c r="M506" s="289">
        <v>0.1053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156.30000000000001</v>
      </c>
      <c r="D507" s="215">
        <v>156.01666666666668</v>
      </c>
      <c r="E507" s="215">
        <v>151.83333333333337</v>
      </c>
      <c r="F507" s="215">
        <v>147.3666666666667</v>
      </c>
      <c r="G507" s="215">
        <v>143.18333333333339</v>
      </c>
      <c r="H507" s="215">
        <v>160.48333333333335</v>
      </c>
      <c r="I507" s="215">
        <v>164.66666666666669</v>
      </c>
      <c r="J507" s="215">
        <v>169.13333333333333</v>
      </c>
      <c r="K507" s="213">
        <v>160.19999999999999</v>
      </c>
      <c r="L507" s="213">
        <v>151.55000000000001</v>
      </c>
      <c r="M507" s="213">
        <v>301.85714999999999</v>
      </c>
      <c r="N507" s="198"/>
      <c r="O507" s="198"/>
    </row>
    <row r="508" spans="1:15" ht="12.75" customHeight="1">
      <c r="A508" s="33">
        <v>498</v>
      </c>
      <c r="B508" s="291" t="s">
        <v>518</v>
      </c>
      <c r="C508" s="291">
        <v>601.25</v>
      </c>
      <c r="D508" s="291">
        <v>610.41666666666663</v>
      </c>
      <c r="E508" s="291">
        <v>590.83333333333326</v>
      </c>
      <c r="F508" s="291">
        <v>580.41666666666663</v>
      </c>
      <c r="G508" s="291">
        <v>560.83333333333326</v>
      </c>
      <c r="H508" s="291">
        <v>620.83333333333326</v>
      </c>
      <c r="I508" s="291">
        <v>640.41666666666652</v>
      </c>
      <c r="J508" s="291">
        <v>650.83333333333326</v>
      </c>
      <c r="K508" s="291">
        <v>630</v>
      </c>
      <c r="L508" s="291">
        <v>600</v>
      </c>
      <c r="M508" s="291">
        <v>16.586790000000001</v>
      </c>
      <c r="N508" s="198"/>
      <c r="O508" s="198"/>
    </row>
    <row r="509" spans="1:15" ht="12.75" customHeight="1">
      <c r="A509" s="286">
        <v>499</v>
      </c>
      <c r="B509" s="293" t="s">
        <v>301</v>
      </c>
      <c r="C509" s="293">
        <v>175.45</v>
      </c>
      <c r="D509" s="293">
        <v>178.65</v>
      </c>
      <c r="E509" s="293">
        <v>171.8</v>
      </c>
      <c r="F509" s="293">
        <v>168.15</v>
      </c>
      <c r="G509" s="293">
        <v>161.30000000000001</v>
      </c>
      <c r="H509" s="293">
        <v>182.3</v>
      </c>
      <c r="I509" s="293">
        <v>189.14999999999998</v>
      </c>
      <c r="J509" s="293">
        <v>192.8</v>
      </c>
      <c r="K509" s="293">
        <v>185.5</v>
      </c>
      <c r="L509" s="293">
        <v>175</v>
      </c>
      <c r="M509" s="293">
        <v>534.37122999999997</v>
      </c>
      <c r="N509" s="198"/>
      <c r="O509" s="198"/>
    </row>
    <row r="510" spans="1:15" ht="12.75" customHeight="1">
      <c r="A510" s="290">
        <v>500</v>
      </c>
      <c r="B510" s="291" t="s">
        <v>237</v>
      </c>
      <c r="C510" s="291">
        <v>1032.25</v>
      </c>
      <c r="D510" s="291">
        <v>1028.75</v>
      </c>
      <c r="E510" s="291">
        <v>1012.5</v>
      </c>
      <c r="F510" s="291">
        <v>992.75</v>
      </c>
      <c r="G510" s="291">
        <v>976.5</v>
      </c>
      <c r="H510" s="291">
        <v>1048.5</v>
      </c>
      <c r="I510" s="291">
        <v>1064.75</v>
      </c>
      <c r="J510" s="291">
        <v>1084.5</v>
      </c>
      <c r="K510" s="291">
        <v>1045</v>
      </c>
      <c r="L510" s="291">
        <v>1009</v>
      </c>
      <c r="M510" s="291">
        <v>11.424709999999999</v>
      </c>
      <c r="N510" s="198"/>
      <c r="O510" s="198"/>
    </row>
    <row r="511" spans="1:15" ht="12.75" customHeight="1">
      <c r="A511" s="290">
        <v>501</v>
      </c>
      <c r="B511" s="294" t="s">
        <v>900</v>
      </c>
      <c r="C511" s="294">
        <v>2191.35</v>
      </c>
      <c r="D511" s="294">
        <v>2205.1166666666668</v>
      </c>
      <c r="E511" s="294">
        <v>2165.2333333333336</v>
      </c>
      <c r="F511" s="294">
        <v>2139.1166666666668</v>
      </c>
      <c r="G511" s="294">
        <v>2099.2333333333336</v>
      </c>
      <c r="H511" s="294">
        <v>2231.2333333333336</v>
      </c>
      <c r="I511" s="294">
        <v>2271.1166666666668</v>
      </c>
      <c r="J511" s="294">
        <v>2297.2333333333336</v>
      </c>
      <c r="K511" s="294">
        <v>2245</v>
      </c>
      <c r="L511" s="294">
        <v>2179</v>
      </c>
      <c r="M511" s="294">
        <v>0.47585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9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18"/>
      <c r="B5" s="319"/>
      <c r="C5" s="318"/>
      <c r="D5" s="31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320" t="s">
        <v>521</v>
      </c>
      <c r="C7" s="320"/>
      <c r="D7" s="7">
        <f>Main!B10</f>
        <v>45447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45446</v>
      </c>
      <c r="B10" s="32">
        <v>540829</v>
      </c>
      <c r="C10" s="31" t="s">
        <v>984</v>
      </c>
      <c r="D10" s="31" t="s">
        <v>985</v>
      </c>
      <c r="E10" s="31" t="s">
        <v>530</v>
      </c>
      <c r="F10" s="84">
        <v>29000</v>
      </c>
      <c r="G10" s="32">
        <v>15.26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45446</v>
      </c>
      <c r="B11" s="32">
        <v>540829</v>
      </c>
      <c r="C11" s="31" t="s">
        <v>984</v>
      </c>
      <c r="D11" s="31" t="s">
        <v>986</v>
      </c>
      <c r="E11" s="31" t="s">
        <v>531</v>
      </c>
      <c r="F11" s="84">
        <v>15908</v>
      </c>
      <c r="G11" s="32">
        <v>15.22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45446</v>
      </c>
      <c r="B12" s="32">
        <v>540829</v>
      </c>
      <c r="C12" s="31" t="s">
        <v>984</v>
      </c>
      <c r="D12" s="31" t="s">
        <v>987</v>
      </c>
      <c r="E12" s="31" t="s">
        <v>531</v>
      </c>
      <c r="F12" s="84">
        <v>16890</v>
      </c>
      <c r="G12" s="32">
        <v>15.26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45446</v>
      </c>
      <c r="B13" s="32">
        <v>522231</v>
      </c>
      <c r="C13" s="31" t="s">
        <v>988</v>
      </c>
      <c r="D13" s="31" t="s">
        <v>989</v>
      </c>
      <c r="E13" s="31" t="s">
        <v>531</v>
      </c>
      <c r="F13" s="84">
        <v>19108</v>
      </c>
      <c r="G13" s="32">
        <v>151.66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45446</v>
      </c>
      <c r="B14" s="32">
        <v>543765</v>
      </c>
      <c r="C14" s="31" t="s">
        <v>990</v>
      </c>
      <c r="D14" s="31" t="s">
        <v>991</v>
      </c>
      <c r="E14" s="31" t="s">
        <v>531</v>
      </c>
      <c r="F14" s="84">
        <v>114000</v>
      </c>
      <c r="G14" s="32">
        <v>44.13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45446</v>
      </c>
      <c r="B15" s="32">
        <v>504351</v>
      </c>
      <c r="C15" s="31" t="s">
        <v>992</v>
      </c>
      <c r="D15" s="31" t="s">
        <v>993</v>
      </c>
      <c r="E15" s="31" t="s">
        <v>531</v>
      </c>
      <c r="F15" s="84">
        <v>8000000</v>
      </c>
      <c r="G15" s="32">
        <v>2.38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45446</v>
      </c>
      <c r="B16" s="32">
        <v>532768</v>
      </c>
      <c r="C16" s="31" t="s">
        <v>662</v>
      </c>
      <c r="D16" s="31" t="s">
        <v>959</v>
      </c>
      <c r="E16" s="31" t="s">
        <v>531</v>
      </c>
      <c r="F16" s="84">
        <v>169553</v>
      </c>
      <c r="G16" s="32">
        <v>1172.31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45446</v>
      </c>
      <c r="B17" s="32">
        <v>532768</v>
      </c>
      <c r="C17" s="31" t="s">
        <v>662</v>
      </c>
      <c r="D17" s="31" t="s">
        <v>959</v>
      </c>
      <c r="E17" s="31" t="s">
        <v>530</v>
      </c>
      <c r="F17" s="84">
        <v>1203</v>
      </c>
      <c r="G17" s="32">
        <v>1287.06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45446</v>
      </c>
      <c r="B18" s="32">
        <v>544173</v>
      </c>
      <c r="C18" s="31" t="s">
        <v>918</v>
      </c>
      <c r="D18" s="31" t="s">
        <v>959</v>
      </c>
      <c r="E18" s="31" t="s">
        <v>531</v>
      </c>
      <c r="F18" s="84">
        <v>21000</v>
      </c>
      <c r="G18" s="32">
        <v>65.11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45446</v>
      </c>
      <c r="B19" s="32">
        <v>544173</v>
      </c>
      <c r="C19" s="31" t="s">
        <v>918</v>
      </c>
      <c r="D19" s="31" t="s">
        <v>959</v>
      </c>
      <c r="E19" s="31" t="s">
        <v>530</v>
      </c>
      <c r="F19" s="84">
        <v>18000</v>
      </c>
      <c r="G19" s="32">
        <v>64.739999999999995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45446</v>
      </c>
      <c r="B20" s="32">
        <v>544173</v>
      </c>
      <c r="C20" s="31" t="s">
        <v>918</v>
      </c>
      <c r="D20" s="31" t="s">
        <v>911</v>
      </c>
      <c r="E20" s="31" t="s">
        <v>530</v>
      </c>
      <c r="F20" s="84">
        <v>3000</v>
      </c>
      <c r="G20" s="32">
        <v>69.5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45446</v>
      </c>
      <c r="B21" s="32">
        <v>544173</v>
      </c>
      <c r="C21" s="31" t="s">
        <v>918</v>
      </c>
      <c r="D21" s="31" t="s">
        <v>911</v>
      </c>
      <c r="E21" s="31" t="s">
        <v>531</v>
      </c>
      <c r="F21" s="84">
        <v>58000</v>
      </c>
      <c r="G21" s="32">
        <v>65.37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45446</v>
      </c>
      <c r="B22" s="32">
        <v>544173</v>
      </c>
      <c r="C22" s="31" t="s">
        <v>918</v>
      </c>
      <c r="D22" s="31" t="s">
        <v>910</v>
      </c>
      <c r="E22" s="31" t="s">
        <v>531</v>
      </c>
      <c r="F22" s="84">
        <v>43000</v>
      </c>
      <c r="G22" s="32">
        <v>65.430000000000007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45446</v>
      </c>
      <c r="B23" s="32">
        <v>543372</v>
      </c>
      <c r="C23" s="31" t="s">
        <v>994</v>
      </c>
      <c r="D23" s="31" t="s">
        <v>995</v>
      </c>
      <c r="E23" s="31" t="s">
        <v>531</v>
      </c>
      <c r="F23" s="84">
        <v>11000</v>
      </c>
      <c r="G23" s="32">
        <v>192.86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45446</v>
      </c>
      <c r="B24" s="32">
        <v>543372</v>
      </c>
      <c r="C24" s="31" t="s">
        <v>994</v>
      </c>
      <c r="D24" s="31" t="s">
        <v>996</v>
      </c>
      <c r="E24" s="31" t="s">
        <v>530</v>
      </c>
      <c r="F24" s="84">
        <v>11000</v>
      </c>
      <c r="G24" s="32">
        <v>192.86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45446</v>
      </c>
      <c r="B25" s="32">
        <v>543520</v>
      </c>
      <c r="C25" s="31" t="s">
        <v>997</v>
      </c>
      <c r="D25" s="31" t="s">
        <v>998</v>
      </c>
      <c r="E25" s="31" t="s">
        <v>531</v>
      </c>
      <c r="F25" s="84">
        <v>171000</v>
      </c>
      <c r="G25" s="32">
        <v>32.36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45446</v>
      </c>
      <c r="B26" s="32">
        <v>513309</v>
      </c>
      <c r="C26" s="31" t="s">
        <v>999</v>
      </c>
      <c r="D26" s="31" t="s">
        <v>1000</v>
      </c>
      <c r="E26" s="31" t="s">
        <v>530</v>
      </c>
      <c r="F26" s="84">
        <v>52000</v>
      </c>
      <c r="G26" s="32">
        <v>17.23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45446</v>
      </c>
      <c r="B27" s="32">
        <v>513309</v>
      </c>
      <c r="C27" s="31" t="s">
        <v>999</v>
      </c>
      <c r="D27" s="31" t="s">
        <v>1001</v>
      </c>
      <c r="E27" s="31" t="s">
        <v>531</v>
      </c>
      <c r="F27" s="84">
        <v>51000</v>
      </c>
      <c r="G27" s="32">
        <v>17.23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45446</v>
      </c>
      <c r="B28" s="32">
        <v>530469</v>
      </c>
      <c r="C28" s="31" t="s">
        <v>1002</v>
      </c>
      <c r="D28" s="31" t="s">
        <v>1003</v>
      </c>
      <c r="E28" s="31" t="s">
        <v>531</v>
      </c>
      <c r="F28" s="84">
        <v>17748</v>
      </c>
      <c r="G28" s="32">
        <v>14.95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45446</v>
      </c>
      <c r="B29" s="32">
        <v>530469</v>
      </c>
      <c r="C29" s="31" t="s">
        <v>1002</v>
      </c>
      <c r="D29" s="31" t="s">
        <v>1004</v>
      </c>
      <c r="E29" s="31" t="s">
        <v>530</v>
      </c>
      <c r="F29" s="84">
        <v>29319</v>
      </c>
      <c r="G29" s="32">
        <v>14.95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45446</v>
      </c>
      <c r="B30" s="32">
        <v>513337</v>
      </c>
      <c r="C30" s="31" t="s">
        <v>1005</v>
      </c>
      <c r="D30" s="31" t="s">
        <v>1006</v>
      </c>
      <c r="E30" s="31" t="s">
        <v>531</v>
      </c>
      <c r="F30" s="84">
        <v>1038986</v>
      </c>
      <c r="G30" s="32">
        <v>18.07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45446</v>
      </c>
      <c r="B31" s="32">
        <v>513337</v>
      </c>
      <c r="C31" s="31" t="s">
        <v>1005</v>
      </c>
      <c r="D31" s="31" t="s">
        <v>1007</v>
      </c>
      <c r="E31" s="31" t="s">
        <v>530</v>
      </c>
      <c r="F31" s="84">
        <v>17656</v>
      </c>
      <c r="G31" s="32">
        <v>19.14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45446</v>
      </c>
      <c r="B32" s="32">
        <v>513337</v>
      </c>
      <c r="C32" s="31" t="s">
        <v>1005</v>
      </c>
      <c r="D32" s="31" t="s">
        <v>1007</v>
      </c>
      <c r="E32" s="31" t="s">
        <v>531</v>
      </c>
      <c r="F32" s="84">
        <v>404656</v>
      </c>
      <c r="G32" s="32">
        <v>17.7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45446</v>
      </c>
      <c r="B33" s="32">
        <v>513337</v>
      </c>
      <c r="C33" s="31" t="s">
        <v>1005</v>
      </c>
      <c r="D33" s="31" t="s">
        <v>1008</v>
      </c>
      <c r="E33" s="31" t="s">
        <v>531</v>
      </c>
      <c r="F33" s="84">
        <v>822719</v>
      </c>
      <c r="G33" s="32">
        <v>17.52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45446</v>
      </c>
      <c r="B34" s="32">
        <v>513337</v>
      </c>
      <c r="C34" s="31" t="s">
        <v>1005</v>
      </c>
      <c r="D34" s="31" t="s">
        <v>1009</v>
      </c>
      <c r="E34" s="31" t="s">
        <v>531</v>
      </c>
      <c r="F34" s="84">
        <v>545795</v>
      </c>
      <c r="G34" s="32">
        <v>17.38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45446</v>
      </c>
      <c r="B35" s="32">
        <v>513337</v>
      </c>
      <c r="C35" s="31" t="s">
        <v>1005</v>
      </c>
      <c r="D35" s="31" t="s">
        <v>1010</v>
      </c>
      <c r="E35" s="31" t="s">
        <v>531</v>
      </c>
      <c r="F35" s="84">
        <v>597868</v>
      </c>
      <c r="G35" s="32">
        <v>18.420000000000002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45446</v>
      </c>
      <c r="B36" s="32">
        <v>542592</v>
      </c>
      <c r="C36" s="31" t="s">
        <v>1011</v>
      </c>
      <c r="D36" s="31" t="s">
        <v>1012</v>
      </c>
      <c r="E36" s="31" t="s">
        <v>531</v>
      </c>
      <c r="F36" s="84">
        <v>5000</v>
      </c>
      <c r="G36" s="32">
        <v>598.5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45446</v>
      </c>
      <c r="B37" s="32">
        <v>540377</v>
      </c>
      <c r="C37" s="31" t="s">
        <v>1013</v>
      </c>
      <c r="D37" s="31" t="s">
        <v>1014</v>
      </c>
      <c r="E37" s="31" t="s">
        <v>530</v>
      </c>
      <c r="F37" s="84">
        <v>1260000</v>
      </c>
      <c r="G37" s="32">
        <v>1.83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45446</v>
      </c>
      <c r="B38" s="32">
        <v>539175</v>
      </c>
      <c r="C38" s="31" t="s">
        <v>912</v>
      </c>
      <c r="D38" s="31" t="s">
        <v>1015</v>
      </c>
      <c r="E38" s="31" t="s">
        <v>531</v>
      </c>
      <c r="F38" s="84">
        <v>40000</v>
      </c>
      <c r="G38" s="32">
        <v>13.67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45446</v>
      </c>
      <c r="B39" s="32">
        <v>539175</v>
      </c>
      <c r="C39" s="31" t="s">
        <v>912</v>
      </c>
      <c r="D39" s="31" t="s">
        <v>1016</v>
      </c>
      <c r="E39" s="31" t="s">
        <v>531</v>
      </c>
      <c r="F39" s="84">
        <v>90000</v>
      </c>
      <c r="G39" s="32">
        <v>13.49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45446</v>
      </c>
      <c r="B40" s="32">
        <v>539175</v>
      </c>
      <c r="C40" s="31" t="s">
        <v>912</v>
      </c>
      <c r="D40" s="31" t="s">
        <v>901</v>
      </c>
      <c r="E40" s="31" t="s">
        <v>530</v>
      </c>
      <c r="F40" s="84">
        <v>200000</v>
      </c>
      <c r="G40" s="32">
        <v>13.57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45446</v>
      </c>
      <c r="B41" s="32">
        <v>536709</v>
      </c>
      <c r="C41" s="31" t="s">
        <v>1017</v>
      </c>
      <c r="D41" s="31" t="s">
        <v>1018</v>
      </c>
      <c r="E41" s="31" t="s">
        <v>531</v>
      </c>
      <c r="F41" s="84">
        <v>102300</v>
      </c>
      <c r="G41" s="32">
        <v>16.38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45446</v>
      </c>
      <c r="B42" s="32">
        <v>530711</v>
      </c>
      <c r="C42" s="31" t="s">
        <v>1019</v>
      </c>
      <c r="D42" s="31" t="s">
        <v>1020</v>
      </c>
      <c r="E42" s="31" t="s">
        <v>531</v>
      </c>
      <c r="F42" s="84">
        <v>63800</v>
      </c>
      <c r="G42" s="32">
        <v>82.23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45446</v>
      </c>
      <c r="B43" s="32">
        <v>539910</v>
      </c>
      <c r="C43" s="31" t="s">
        <v>1021</v>
      </c>
      <c r="D43" s="31" t="s">
        <v>1022</v>
      </c>
      <c r="E43" s="31" t="s">
        <v>530</v>
      </c>
      <c r="F43" s="84">
        <v>78561</v>
      </c>
      <c r="G43" s="32">
        <v>1.7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45446</v>
      </c>
      <c r="B44" s="32">
        <v>539910</v>
      </c>
      <c r="C44" s="31" t="s">
        <v>1021</v>
      </c>
      <c r="D44" s="31" t="s">
        <v>1022</v>
      </c>
      <c r="E44" s="31" t="s">
        <v>531</v>
      </c>
      <c r="F44" s="84">
        <v>11779</v>
      </c>
      <c r="G44" s="32">
        <v>1.77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45446</v>
      </c>
      <c r="B45" s="32">
        <v>514240</v>
      </c>
      <c r="C45" s="31" t="s">
        <v>1023</v>
      </c>
      <c r="D45" s="31" t="s">
        <v>1024</v>
      </c>
      <c r="E45" s="31" t="s">
        <v>531</v>
      </c>
      <c r="F45" s="84">
        <v>87500</v>
      </c>
      <c r="G45" s="32">
        <v>14.04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45446</v>
      </c>
      <c r="B46" s="32">
        <v>526263</v>
      </c>
      <c r="C46" s="31" t="s">
        <v>1025</v>
      </c>
      <c r="D46" s="31" t="s">
        <v>1026</v>
      </c>
      <c r="E46" s="31" t="s">
        <v>531</v>
      </c>
      <c r="F46" s="84">
        <v>200000</v>
      </c>
      <c r="G46" s="32">
        <v>232.8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45446</v>
      </c>
      <c r="B47" s="32">
        <v>511535</v>
      </c>
      <c r="C47" s="31" t="s">
        <v>1027</v>
      </c>
      <c r="D47" s="31" t="s">
        <v>1028</v>
      </c>
      <c r="E47" s="31" t="s">
        <v>531</v>
      </c>
      <c r="F47" s="84">
        <v>31000</v>
      </c>
      <c r="G47" s="32">
        <v>53.99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45446</v>
      </c>
      <c r="B48" s="32">
        <v>543912</v>
      </c>
      <c r="C48" s="31" t="s">
        <v>1029</v>
      </c>
      <c r="D48" s="31" t="s">
        <v>1030</v>
      </c>
      <c r="E48" s="31" t="s">
        <v>531</v>
      </c>
      <c r="F48" s="84">
        <v>85000</v>
      </c>
      <c r="G48" s="32">
        <v>74.55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45446</v>
      </c>
      <c r="B49" s="32">
        <v>544178</v>
      </c>
      <c r="C49" s="31" t="s">
        <v>1031</v>
      </c>
      <c r="D49" s="31" t="s">
        <v>1032</v>
      </c>
      <c r="E49" s="31" t="s">
        <v>530</v>
      </c>
      <c r="F49" s="84">
        <v>50400</v>
      </c>
      <c r="G49" s="32">
        <v>93.98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45446</v>
      </c>
      <c r="B50" s="32">
        <v>539669</v>
      </c>
      <c r="C50" s="31" t="s">
        <v>1033</v>
      </c>
      <c r="D50" s="31" t="s">
        <v>1034</v>
      </c>
      <c r="E50" s="31" t="s">
        <v>530</v>
      </c>
      <c r="F50" s="84">
        <v>1127019</v>
      </c>
      <c r="G50" s="32">
        <v>0.82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45446</v>
      </c>
      <c r="B51" s="32">
        <v>530251</v>
      </c>
      <c r="C51" s="31" t="s">
        <v>1035</v>
      </c>
      <c r="D51" s="31" t="s">
        <v>1036</v>
      </c>
      <c r="E51" s="31" t="s">
        <v>531</v>
      </c>
      <c r="F51" s="84">
        <v>863440</v>
      </c>
      <c r="G51" s="32">
        <v>0.66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45446</v>
      </c>
      <c r="B52" s="32">
        <v>531893</v>
      </c>
      <c r="C52" s="31" t="s">
        <v>919</v>
      </c>
      <c r="D52" s="31" t="s">
        <v>921</v>
      </c>
      <c r="E52" s="31" t="s">
        <v>530</v>
      </c>
      <c r="F52" s="84">
        <v>14139395</v>
      </c>
      <c r="G52" s="32">
        <v>1.57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45446</v>
      </c>
      <c r="B53" s="32">
        <v>531893</v>
      </c>
      <c r="C53" s="31" t="s">
        <v>919</v>
      </c>
      <c r="D53" s="31" t="s">
        <v>1037</v>
      </c>
      <c r="E53" s="31" t="s">
        <v>530</v>
      </c>
      <c r="F53" s="84">
        <v>12356100</v>
      </c>
      <c r="G53" s="32">
        <v>1.63</v>
      </c>
      <c r="H53" s="32" t="s">
        <v>326</v>
      </c>
    </row>
    <row r="54" spans="1:28" ht="15" customHeight="1">
      <c r="A54" s="83">
        <v>45446</v>
      </c>
      <c r="B54" s="32">
        <v>531893</v>
      </c>
      <c r="C54" s="31" t="s">
        <v>919</v>
      </c>
      <c r="D54" s="31" t="s">
        <v>1038</v>
      </c>
      <c r="E54" s="31" t="s">
        <v>530</v>
      </c>
      <c r="F54" s="84">
        <v>18039345</v>
      </c>
      <c r="G54" s="32">
        <v>1.63</v>
      </c>
      <c r="H54" s="32" t="s">
        <v>326</v>
      </c>
    </row>
    <row r="55" spans="1:28" ht="15" customHeight="1">
      <c r="A55" s="83">
        <v>45446</v>
      </c>
      <c r="B55" s="32">
        <v>531893</v>
      </c>
      <c r="C55" s="31" t="s">
        <v>919</v>
      </c>
      <c r="D55" s="31" t="s">
        <v>931</v>
      </c>
      <c r="E55" s="31" t="s">
        <v>530</v>
      </c>
      <c r="F55" s="84">
        <v>31155837</v>
      </c>
      <c r="G55" s="32">
        <v>1.62</v>
      </c>
      <c r="H55" s="32" t="s">
        <v>326</v>
      </c>
    </row>
    <row r="56" spans="1:28" ht="15" customHeight="1">
      <c r="A56" s="83">
        <v>45446</v>
      </c>
      <c r="B56" s="32">
        <v>531893</v>
      </c>
      <c r="C56" s="31" t="s">
        <v>919</v>
      </c>
      <c r="D56" s="31" t="s">
        <v>921</v>
      </c>
      <c r="E56" s="31" t="s">
        <v>531</v>
      </c>
      <c r="F56" s="84">
        <v>14139395</v>
      </c>
      <c r="G56" s="32">
        <v>1.63</v>
      </c>
      <c r="H56" s="32" t="s">
        <v>326</v>
      </c>
    </row>
    <row r="57" spans="1:28" ht="15" customHeight="1">
      <c r="A57" s="83">
        <v>45446</v>
      </c>
      <c r="B57" s="32">
        <v>531893</v>
      </c>
      <c r="C57" s="31" t="s">
        <v>919</v>
      </c>
      <c r="D57" s="31" t="s">
        <v>1037</v>
      </c>
      <c r="E57" s="31" t="s">
        <v>531</v>
      </c>
      <c r="F57" s="84">
        <v>12355966</v>
      </c>
      <c r="G57" s="32">
        <v>1.63</v>
      </c>
      <c r="H57" s="32" t="s">
        <v>326</v>
      </c>
    </row>
    <row r="58" spans="1:28" ht="15" customHeight="1">
      <c r="A58" s="83">
        <v>45446</v>
      </c>
      <c r="B58" s="32">
        <v>531893</v>
      </c>
      <c r="C58" s="31" t="s">
        <v>919</v>
      </c>
      <c r="D58" s="31" t="s">
        <v>1038</v>
      </c>
      <c r="E58" s="31" t="s">
        <v>531</v>
      </c>
      <c r="F58" s="84">
        <v>18039938</v>
      </c>
      <c r="G58" s="32">
        <v>1.63</v>
      </c>
      <c r="H58" s="32" t="s">
        <v>326</v>
      </c>
    </row>
    <row r="59" spans="1:28" ht="15" customHeight="1">
      <c r="A59" s="83">
        <v>45446</v>
      </c>
      <c r="B59" s="32">
        <v>531893</v>
      </c>
      <c r="C59" s="31" t="s">
        <v>919</v>
      </c>
      <c r="D59" s="31" t="s">
        <v>931</v>
      </c>
      <c r="E59" s="31" t="s">
        <v>531</v>
      </c>
      <c r="F59" s="84">
        <v>31155837</v>
      </c>
      <c r="G59" s="32">
        <v>1.63</v>
      </c>
      <c r="H59" s="32" t="s">
        <v>326</v>
      </c>
    </row>
    <row r="60" spans="1:28" ht="15" customHeight="1">
      <c r="A60" s="83">
        <v>45446</v>
      </c>
      <c r="B60" s="32">
        <v>531893</v>
      </c>
      <c r="C60" s="31" t="s">
        <v>919</v>
      </c>
      <c r="D60" s="31" t="s">
        <v>920</v>
      </c>
      <c r="E60" s="31" t="s">
        <v>531</v>
      </c>
      <c r="F60" s="84">
        <v>10320617</v>
      </c>
      <c r="G60" s="32">
        <v>1.5</v>
      </c>
      <c r="H60" s="32" t="s">
        <v>326</v>
      </c>
    </row>
    <row r="61" spans="1:28" ht="15" customHeight="1">
      <c r="A61" s="83">
        <v>45446</v>
      </c>
      <c r="B61" s="32">
        <v>531893</v>
      </c>
      <c r="C61" s="31" t="s">
        <v>919</v>
      </c>
      <c r="D61" s="31" t="s">
        <v>910</v>
      </c>
      <c r="E61" s="31" t="s">
        <v>531</v>
      </c>
      <c r="F61" s="84">
        <v>10037081</v>
      </c>
      <c r="G61" s="32">
        <v>1.63</v>
      </c>
      <c r="H61" s="32" t="s">
        <v>326</v>
      </c>
    </row>
    <row r="62" spans="1:28" ht="15" customHeight="1">
      <c r="A62" s="83">
        <v>45446</v>
      </c>
      <c r="B62" s="32">
        <v>531893</v>
      </c>
      <c r="C62" s="31" t="s">
        <v>919</v>
      </c>
      <c r="D62" s="31" t="s">
        <v>910</v>
      </c>
      <c r="E62" s="31" t="s">
        <v>530</v>
      </c>
      <c r="F62" s="84">
        <v>10037081</v>
      </c>
      <c r="G62" s="32">
        <v>1.63</v>
      </c>
      <c r="H62" s="32" t="s">
        <v>326</v>
      </c>
    </row>
    <row r="63" spans="1:28" ht="15" customHeight="1">
      <c r="A63" s="83">
        <v>45446</v>
      </c>
      <c r="B63" s="32">
        <v>531893</v>
      </c>
      <c r="C63" s="31" t="s">
        <v>919</v>
      </c>
      <c r="D63" s="31" t="s">
        <v>911</v>
      </c>
      <c r="E63" s="31" t="s">
        <v>531</v>
      </c>
      <c r="F63" s="84">
        <v>21000000</v>
      </c>
      <c r="G63" s="32">
        <v>1.62</v>
      </c>
      <c r="H63" s="32" t="s">
        <v>326</v>
      </c>
    </row>
    <row r="64" spans="1:28" ht="15" customHeight="1">
      <c r="A64" s="83">
        <v>45446</v>
      </c>
      <c r="B64" s="32">
        <v>531893</v>
      </c>
      <c r="C64" s="31" t="s">
        <v>919</v>
      </c>
      <c r="D64" s="31" t="s">
        <v>911</v>
      </c>
      <c r="E64" s="31" t="s">
        <v>530</v>
      </c>
      <c r="F64" s="84">
        <v>21000000</v>
      </c>
      <c r="G64" s="32">
        <v>1.63</v>
      </c>
      <c r="H64" s="32" t="s">
        <v>326</v>
      </c>
    </row>
    <row r="65" spans="1:8" ht="15" customHeight="1">
      <c r="A65" s="83">
        <v>45446</v>
      </c>
      <c r="B65" s="32">
        <v>531893</v>
      </c>
      <c r="C65" s="31" t="s">
        <v>919</v>
      </c>
      <c r="D65" s="31" t="s">
        <v>842</v>
      </c>
      <c r="E65" s="31" t="s">
        <v>530</v>
      </c>
      <c r="F65" s="84">
        <v>6875501</v>
      </c>
      <c r="G65" s="32">
        <v>1.63</v>
      </c>
      <c r="H65" s="32" t="s">
        <v>326</v>
      </c>
    </row>
    <row r="66" spans="1:8" ht="15" customHeight="1">
      <c r="A66" s="83">
        <v>45446</v>
      </c>
      <c r="B66" s="32">
        <v>531893</v>
      </c>
      <c r="C66" s="31" t="s">
        <v>919</v>
      </c>
      <c r="D66" s="31" t="s">
        <v>959</v>
      </c>
      <c r="E66" s="31" t="s">
        <v>530</v>
      </c>
      <c r="F66" s="84">
        <v>10122825</v>
      </c>
      <c r="G66" s="32">
        <v>1.63</v>
      </c>
      <c r="H66" s="32" t="s">
        <v>326</v>
      </c>
    </row>
    <row r="67" spans="1:8" ht="15" customHeight="1">
      <c r="A67" s="83">
        <v>45446</v>
      </c>
      <c r="B67" s="32">
        <v>531893</v>
      </c>
      <c r="C67" s="31" t="s">
        <v>919</v>
      </c>
      <c r="D67" s="31" t="s">
        <v>842</v>
      </c>
      <c r="E67" s="31" t="s">
        <v>531</v>
      </c>
      <c r="F67" s="84">
        <v>6875501</v>
      </c>
      <c r="G67" s="32">
        <v>1.61</v>
      </c>
      <c r="H67" s="32" t="s">
        <v>326</v>
      </c>
    </row>
    <row r="68" spans="1:8" ht="15" customHeight="1">
      <c r="A68" s="83">
        <v>45446</v>
      </c>
      <c r="B68" s="32">
        <v>531893</v>
      </c>
      <c r="C68" s="31" t="s">
        <v>919</v>
      </c>
      <c r="D68" s="31" t="s">
        <v>959</v>
      </c>
      <c r="E68" s="31" t="s">
        <v>531</v>
      </c>
      <c r="F68" s="84">
        <v>10122825</v>
      </c>
      <c r="G68" s="32">
        <v>1.63</v>
      </c>
      <c r="H68" s="32" t="s">
        <v>326</v>
      </c>
    </row>
    <row r="69" spans="1:8" ht="15" customHeight="1">
      <c r="A69" s="83">
        <v>45446</v>
      </c>
      <c r="B69" s="32">
        <v>519242</v>
      </c>
      <c r="C69" s="31" t="s">
        <v>1039</v>
      </c>
      <c r="D69" s="31" t="s">
        <v>1040</v>
      </c>
      <c r="E69" s="31" t="s">
        <v>530</v>
      </c>
      <c r="F69" s="84">
        <v>13500</v>
      </c>
      <c r="G69" s="32">
        <v>88.8</v>
      </c>
      <c r="H69" s="32" t="s">
        <v>326</v>
      </c>
    </row>
    <row r="70" spans="1:8" ht="15" customHeight="1">
      <c r="A70" s="83">
        <v>45446</v>
      </c>
      <c r="B70" s="32">
        <v>519242</v>
      </c>
      <c r="C70" s="31" t="s">
        <v>1039</v>
      </c>
      <c r="D70" s="31" t="s">
        <v>1016</v>
      </c>
      <c r="E70" s="31" t="s">
        <v>530</v>
      </c>
      <c r="F70" s="84">
        <v>54000</v>
      </c>
      <c r="G70" s="32">
        <v>88.8</v>
      </c>
      <c r="H70" s="32" t="s">
        <v>326</v>
      </c>
    </row>
    <row r="71" spans="1:8" ht="15" customHeight="1">
      <c r="A71" s="83">
        <v>45446</v>
      </c>
      <c r="B71" s="32">
        <v>519242</v>
      </c>
      <c r="C71" s="31" t="s">
        <v>1039</v>
      </c>
      <c r="D71" s="31" t="s">
        <v>1041</v>
      </c>
      <c r="E71" s="31" t="s">
        <v>531</v>
      </c>
      <c r="F71" s="84">
        <v>63400</v>
      </c>
      <c r="G71" s="32">
        <v>88.8</v>
      </c>
      <c r="H71" s="32" t="s">
        <v>326</v>
      </c>
    </row>
    <row r="72" spans="1:8" ht="15" customHeight="1">
      <c r="A72" s="83">
        <v>45446</v>
      </c>
      <c r="B72" s="32">
        <v>519242</v>
      </c>
      <c r="C72" s="31" t="s">
        <v>1039</v>
      </c>
      <c r="D72" s="31" t="s">
        <v>1042</v>
      </c>
      <c r="E72" s="31" t="s">
        <v>531</v>
      </c>
      <c r="F72" s="84">
        <v>15000</v>
      </c>
      <c r="G72" s="32">
        <v>88.8</v>
      </c>
      <c r="H72" s="32" t="s">
        <v>326</v>
      </c>
    </row>
    <row r="73" spans="1:8" ht="15" customHeight="1">
      <c r="A73" s="83">
        <v>45446</v>
      </c>
      <c r="B73" s="32">
        <v>519242</v>
      </c>
      <c r="C73" s="31" t="s">
        <v>1039</v>
      </c>
      <c r="D73" s="31" t="s">
        <v>1043</v>
      </c>
      <c r="E73" s="31" t="s">
        <v>531</v>
      </c>
      <c r="F73" s="84">
        <v>15000</v>
      </c>
      <c r="G73" s="32">
        <v>88.8</v>
      </c>
      <c r="H73" s="32" t="s">
        <v>326</v>
      </c>
    </row>
    <row r="74" spans="1:8" ht="15" customHeight="1">
      <c r="A74" s="83">
        <v>45446</v>
      </c>
      <c r="B74" s="32">
        <v>519242</v>
      </c>
      <c r="C74" s="31" t="s">
        <v>1039</v>
      </c>
      <c r="D74" s="31" t="s">
        <v>1044</v>
      </c>
      <c r="E74" s="31" t="s">
        <v>531</v>
      </c>
      <c r="F74" s="84">
        <v>10000</v>
      </c>
      <c r="G74" s="32">
        <v>88.8</v>
      </c>
      <c r="H74" s="32" t="s">
        <v>326</v>
      </c>
    </row>
    <row r="75" spans="1:8" ht="15" customHeight="1">
      <c r="A75" s="83">
        <v>45446</v>
      </c>
      <c r="B75" s="32">
        <v>519242</v>
      </c>
      <c r="C75" s="31" t="s">
        <v>1039</v>
      </c>
      <c r="D75" s="31" t="s">
        <v>985</v>
      </c>
      <c r="E75" s="31" t="s">
        <v>530</v>
      </c>
      <c r="F75" s="84">
        <v>30000</v>
      </c>
      <c r="G75" s="32">
        <v>88.8</v>
      </c>
      <c r="H75" s="32" t="s">
        <v>326</v>
      </c>
    </row>
    <row r="76" spans="1:8" ht="15" customHeight="1">
      <c r="A76" s="83">
        <v>45446</v>
      </c>
      <c r="B76" s="32">
        <v>514211</v>
      </c>
      <c r="C76" s="31" t="s">
        <v>1045</v>
      </c>
      <c r="D76" s="31" t="s">
        <v>1046</v>
      </c>
      <c r="E76" s="31" t="s">
        <v>530</v>
      </c>
      <c r="F76" s="84">
        <v>538004</v>
      </c>
      <c r="G76" s="32">
        <v>2.25</v>
      </c>
      <c r="H76" s="32" t="s">
        <v>326</v>
      </c>
    </row>
    <row r="77" spans="1:8" ht="15" customHeight="1">
      <c r="A77" s="83">
        <v>45446</v>
      </c>
      <c r="B77" s="32">
        <v>531039</v>
      </c>
      <c r="C77" s="31" t="s">
        <v>1047</v>
      </c>
      <c r="D77" s="31" t="s">
        <v>1048</v>
      </c>
      <c r="E77" s="31" t="s">
        <v>531</v>
      </c>
      <c r="F77" s="84">
        <v>131750</v>
      </c>
      <c r="G77" s="32">
        <v>11.55</v>
      </c>
      <c r="H77" s="32" t="s">
        <v>326</v>
      </c>
    </row>
    <row r="78" spans="1:8" ht="15" customHeight="1">
      <c r="A78" s="83">
        <v>45446</v>
      </c>
      <c r="B78" s="32">
        <v>531039</v>
      </c>
      <c r="C78" s="31" t="s">
        <v>1047</v>
      </c>
      <c r="D78" s="31" t="s">
        <v>1049</v>
      </c>
      <c r="E78" s="31" t="s">
        <v>530</v>
      </c>
      <c r="F78" s="84">
        <v>40000</v>
      </c>
      <c r="G78" s="32">
        <v>11.55</v>
      </c>
      <c r="H78" s="32" t="s">
        <v>326</v>
      </c>
    </row>
    <row r="79" spans="1:8" ht="15" customHeight="1">
      <c r="A79" s="83">
        <v>45446</v>
      </c>
      <c r="B79" s="32">
        <v>531039</v>
      </c>
      <c r="C79" s="31" t="s">
        <v>1047</v>
      </c>
      <c r="D79" s="31" t="s">
        <v>1050</v>
      </c>
      <c r="E79" s="31" t="s">
        <v>530</v>
      </c>
      <c r="F79" s="84">
        <v>150000</v>
      </c>
      <c r="G79" s="32">
        <v>11.55</v>
      </c>
      <c r="H79" s="32" t="s">
        <v>326</v>
      </c>
    </row>
    <row r="80" spans="1:8" ht="15" customHeight="1">
      <c r="A80" s="83">
        <v>45446</v>
      </c>
      <c r="B80" s="32">
        <v>531039</v>
      </c>
      <c r="C80" s="31" t="s">
        <v>1047</v>
      </c>
      <c r="D80" s="31" t="s">
        <v>1051</v>
      </c>
      <c r="E80" s="31" t="s">
        <v>530</v>
      </c>
      <c r="F80" s="84">
        <v>100000</v>
      </c>
      <c r="G80" s="32">
        <v>11.55</v>
      </c>
      <c r="H80" s="32" t="s">
        <v>326</v>
      </c>
    </row>
    <row r="81" spans="1:8" ht="15" customHeight="1">
      <c r="A81" s="83">
        <v>45446</v>
      </c>
      <c r="B81" s="32">
        <v>531039</v>
      </c>
      <c r="C81" s="31" t="s">
        <v>1047</v>
      </c>
      <c r="D81" s="31" t="s">
        <v>1052</v>
      </c>
      <c r="E81" s="31" t="s">
        <v>530</v>
      </c>
      <c r="F81" s="84">
        <v>27354</v>
      </c>
      <c r="G81" s="32">
        <v>11.55</v>
      </c>
      <c r="H81" s="32" t="s">
        <v>326</v>
      </c>
    </row>
    <row r="82" spans="1:8" ht="15" customHeight="1">
      <c r="A82" s="83">
        <v>45446</v>
      </c>
      <c r="B82" s="32">
        <v>531039</v>
      </c>
      <c r="C82" s="31" t="s">
        <v>1047</v>
      </c>
      <c r="D82" s="31" t="s">
        <v>1053</v>
      </c>
      <c r="E82" s="31" t="s">
        <v>531</v>
      </c>
      <c r="F82" s="84">
        <v>138500</v>
      </c>
      <c r="G82" s="32">
        <v>11.55</v>
      </c>
      <c r="H82" s="32" t="s">
        <v>326</v>
      </c>
    </row>
    <row r="83" spans="1:8" ht="15" customHeight="1">
      <c r="A83" s="83">
        <v>45446</v>
      </c>
      <c r="B83" s="32">
        <v>531039</v>
      </c>
      <c r="C83" s="31" t="s">
        <v>1047</v>
      </c>
      <c r="D83" s="31" t="s">
        <v>1054</v>
      </c>
      <c r="E83" s="31" t="s">
        <v>531</v>
      </c>
      <c r="F83" s="84">
        <v>133000</v>
      </c>
      <c r="G83" s="32">
        <v>11.55</v>
      </c>
      <c r="H83" s="32" t="s">
        <v>326</v>
      </c>
    </row>
    <row r="84" spans="1:8" ht="15" customHeight="1">
      <c r="A84" s="83">
        <v>45446</v>
      </c>
      <c r="B84" s="32">
        <v>531039</v>
      </c>
      <c r="C84" s="31" t="s">
        <v>1047</v>
      </c>
      <c r="D84" s="31" t="s">
        <v>1055</v>
      </c>
      <c r="E84" s="31" t="s">
        <v>531</v>
      </c>
      <c r="F84" s="84">
        <v>137000</v>
      </c>
      <c r="G84" s="32">
        <v>11.55</v>
      </c>
      <c r="H84" s="32" t="s">
        <v>326</v>
      </c>
    </row>
    <row r="85" spans="1:8" ht="15" customHeight="1">
      <c r="A85" s="83">
        <v>45446</v>
      </c>
      <c r="B85" s="32">
        <v>531039</v>
      </c>
      <c r="C85" s="31" t="s">
        <v>1047</v>
      </c>
      <c r="D85" s="31" t="s">
        <v>1056</v>
      </c>
      <c r="E85" s="31" t="s">
        <v>531</v>
      </c>
      <c r="F85" s="84">
        <v>139000</v>
      </c>
      <c r="G85" s="32">
        <v>11.55</v>
      </c>
      <c r="H85" s="32" t="s">
        <v>326</v>
      </c>
    </row>
    <row r="86" spans="1:8" ht="15" customHeight="1">
      <c r="A86" s="83">
        <v>45446</v>
      </c>
      <c r="B86" s="32">
        <v>531039</v>
      </c>
      <c r="C86" s="31" t="s">
        <v>1047</v>
      </c>
      <c r="D86" s="31" t="s">
        <v>1057</v>
      </c>
      <c r="E86" s="31" t="s">
        <v>531</v>
      </c>
      <c r="F86" s="84">
        <v>138000</v>
      </c>
      <c r="G86" s="32">
        <v>11.55</v>
      </c>
      <c r="H86" s="32" t="s">
        <v>326</v>
      </c>
    </row>
    <row r="87" spans="1:8" ht="15" customHeight="1">
      <c r="A87" s="83">
        <v>45446</v>
      </c>
      <c r="B87" s="32">
        <v>531039</v>
      </c>
      <c r="C87" s="31" t="s">
        <v>1047</v>
      </c>
      <c r="D87" s="31" t="s">
        <v>1058</v>
      </c>
      <c r="E87" s="31" t="s">
        <v>530</v>
      </c>
      <c r="F87" s="84">
        <v>30000</v>
      </c>
      <c r="G87" s="32">
        <v>11.55</v>
      </c>
      <c r="H87" s="32" t="s">
        <v>326</v>
      </c>
    </row>
    <row r="88" spans="1:8" ht="15" customHeight="1">
      <c r="A88" s="83">
        <v>45446</v>
      </c>
      <c r="B88" s="32">
        <v>531039</v>
      </c>
      <c r="C88" s="31" t="s">
        <v>1047</v>
      </c>
      <c r="D88" s="31" t="s">
        <v>1059</v>
      </c>
      <c r="E88" s="31" t="s">
        <v>530</v>
      </c>
      <c r="F88" s="84">
        <v>294000</v>
      </c>
      <c r="G88" s="32">
        <v>11.55</v>
      </c>
      <c r="H88" s="32" t="s">
        <v>326</v>
      </c>
    </row>
    <row r="89" spans="1:8" ht="15" customHeight="1">
      <c r="A89" s="83">
        <v>45446</v>
      </c>
      <c r="B89" s="32">
        <v>531039</v>
      </c>
      <c r="C89" s="31" t="s">
        <v>1047</v>
      </c>
      <c r="D89" s="31" t="s">
        <v>985</v>
      </c>
      <c r="E89" s="31" t="s">
        <v>530</v>
      </c>
      <c r="F89" s="84">
        <v>90000</v>
      </c>
      <c r="G89" s="32">
        <v>11.55</v>
      </c>
      <c r="H89" s="32" t="s">
        <v>326</v>
      </c>
    </row>
    <row r="90" spans="1:8" ht="15" customHeight="1">
      <c r="A90" s="83">
        <v>45446</v>
      </c>
      <c r="B90" s="32">
        <v>531039</v>
      </c>
      <c r="C90" s="31" t="s">
        <v>1047</v>
      </c>
      <c r="D90" s="31" t="s">
        <v>1060</v>
      </c>
      <c r="E90" s="31" t="s">
        <v>530</v>
      </c>
      <c r="F90" s="84">
        <v>45000</v>
      </c>
      <c r="G90" s="32">
        <v>11.55</v>
      </c>
      <c r="H90" s="32" t="s">
        <v>326</v>
      </c>
    </row>
    <row r="91" spans="1:8" ht="15" customHeight="1">
      <c r="A91" s="83">
        <v>45446</v>
      </c>
      <c r="B91" s="32">
        <v>503816</v>
      </c>
      <c r="C91" s="31" t="s">
        <v>1061</v>
      </c>
      <c r="D91" s="31" t="s">
        <v>842</v>
      </c>
      <c r="E91" s="31" t="s">
        <v>530</v>
      </c>
      <c r="F91" s="84">
        <v>200000</v>
      </c>
      <c r="G91" s="32">
        <v>202.3</v>
      </c>
      <c r="H91" s="32" t="s">
        <v>326</v>
      </c>
    </row>
    <row r="92" spans="1:8" ht="15" customHeight="1">
      <c r="A92" s="83">
        <v>45446</v>
      </c>
      <c r="B92" s="32">
        <v>531499</v>
      </c>
      <c r="C92" s="31" t="s">
        <v>914</v>
      </c>
      <c r="D92" s="31" t="s">
        <v>1062</v>
      </c>
      <c r="E92" s="31" t="s">
        <v>531</v>
      </c>
      <c r="F92" s="84">
        <v>400000</v>
      </c>
      <c r="G92" s="32">
        <v>7</v>
      </c>
      <c r="H92" s="32" t="s">
        <v>326</v>
      </c>
    </row>
    <row r="93" spans="1:8" ht="15" customHeight="1">
      <c r="A93" s="83">
        <v>45446</v>
      </c>
      <c r="B93" s="32">
        <v>531499</v>
      </c>
      <c r="C93" s="31" t="s">
        <v>914</v>
      </c>
      <c r="D93" s="31" t="s">
        <v>915</v>
      </c>
      <c r="E93" s="31" t="s">
        <v>530</v>
      </c>
      <c r="F93" s="84">
        <v>119500</v>
      </c>
      <c r="G93" s="32">
        <v>7.02</v>
      </c>
      <c r="H93" s="32" t="s">
        <v>326</v>
      </c>
    </row>
    <row r="94" spans="1:8" ht="15" customHeight="1">
      <c r="A94" s="83">
        <v>45446</v>
      </c>
      <c r="B94" s="32">
        <v>531499</v>
      </c>
      <c r="C94" s="31" t="s">
        <v>914</v>
      </c>
      <c r="D94" s="31" t="s">
        <v>932</v>
      </c>
      <c r="E94" s="31" t="s">
        <v>530</v>
      </c>
      <c r="F94" s="84">
        <v>90000</v>
      </c>
      <c r="G94" s="32">
        <v>7</v>
      </c>
      <c r="H94" s="32" t="s">
        <v>326</v>
      </c>
    </row>
    <row r="95" spans="1:8" ht="15" customHeight="1">
      <c r="A95" s="83">
        <v>45446</v>
      </c>
      <c r="B95" s="32">
        <v>531499</v>
      </c>
      <c r="C95" s="31" t="s">
        <v>914</v>
      </c>
      <c r="D95" s="31" t="s">
        <v>916</v>
      </c>
      <c r="E95" s="31" t="s">
        <v>530</v>
      </c>
      <c r="F95" s="84">
        <v>198864</v>
      </c>
      <c r="G95" s="32">
        <v>7</v>
      </c>
      <c r="H95" s="32" t="s">
        <v>326</v>
      </c>
    </row>
    <row r="96" spans="1:8" ht="15" customHeight="1">
      <c r="A96" s="83">
        <v>45446</v>
      </c>
      <c r="B96" s="32">
        <v>530475</v>
      </c>
      <c r="C96" s="31" t="s">
        <v>1063</v>
      </c>
      <c r="D96" s="31" t="s">
        <v>1064</v>
      </c>
      <c r="E96" s="31" t="s">
        <v>530</v>
      </c>
      <c r="F96" s="84">
        <v>90000</v>
      </c>
      <c r="G96" s="32">
        <v>1270</v>
      </c>
      <c r="H96" s="32" t="s">
        <v>326</v>
      </c>
    </row>
    <row r="97" spans="1:8" ht="15" customHeight="1">
      <c r="A97" s="83">
        <v>45446</v>
      </c>
      <c r="B97" s="32">
        <v>530475</v>
      </c>
      <c r="C97" s="31" t="s">
        <v>1063</v>
      </c>
      <c r="D97" s="31" t="s">
        <v>1065</v>
      </c>
      <c r="E97" s="31" t="s">
        <v>531</v>
      </c>
      <c r="F97" s="84">
        <v>101925</v>
      </c>
      <c r="G97" s="32">
        <v>1270.96</v>
      </c>
      <c r="H97" s="32" t="s">
        <v>326</v>
      </c>
    </row>
    <row r="98" spans="1:8" ht="15" customHeight="1">
      <c r="A98" s="83">
        <v>45446</v>
      </c>
      <c r="B98" s="32">
        <v>538610</v>
      </c>
      <c r="C98" s="31" t="s">
        <v>1066</v>
      </c>
      <c r="D98" s="31" t="s">
        <v>1067</v>
      </c>
      <c r="E98" s="31" t="s">
        <v>531</v>
      </c>
      <c r="F98" s="84">
        <v>100000</v>
      </c>
      <c r="G98" s="32">
        <v>28.59</v>
      </c>
      <c r="H98" s="32" t="s">
        <v>326</v>
      </c>
    </row>
    <row r="99" spans="1:8" ht="15" customHeight="1">
      <c r="A99" s="83">
        <v>45446</v>
      </c>
      <c r="B99" s="32">
        <v>538610</v>
      </c>
      <c r="C99" s="31" t="s">
        <v>1066</v>
      </c>
      <c r="D99" s="31" t="s">
        <v>842</v>
      </c>
      <c r="E99" s="31" t="s">
        <v>531</v>
      </c>
      <c r="F99" s="84">
        <v>255324</v>
      </c>
      <c r="G99" s="32">
        <v>28.92</v>
      </c>
      <c r="H99" s="32" t="s">
        <v>326</v>
      </c>
    </row>
    <row r="100" spans="1:8" ht="15" customHeight="1">
      <c r="A100" s="83">
        <v>45446</v>
      </c>
      <c r="B100" s="32">
        <v>538610</v>
      </c>
      <c r="C100" s="31" t="s">
        <v>1066</v>
      </c>
      <c r="D100" s="31" t="s">
        <v>842</v>
      </c>
      <c r="E100" s="31" t="s">
        <v>530</v>
      </c>
      <c r="F100" s="84">
        <v>255324</v>
      </c>
      <c r="G100" s="32">
        <v>28.44</v>
      </c>
      <c r="H100" s="32" t="s">
        <v>326</v>
      </c>
    </row>
    <row r="101" spans="1:8" ht="15" customHeight="1">
      <c r="A101" s="83">
        <v>45446</v>
      </c>
      <c r="B101" s="32">
        <v>538610</v>
      </c>
      <c r="C101" s="31" t="s">
        <v>1066</v>
      </c>
      <c r="D101" s="31" t="s">
        <v>1068</v>
      </c>
      <c r="E101" s="31" t="s">
        <v>531</v>
      </c>
      <c r="F101" s="84">
        <v>20041</v>
      </c>
      <c r="G101" s="32">
        <v>28.8</v>
      </c>
      <c r="H101" s="32" t="s">
        <v>326</v>
      </c>
    </row>
    <row r="102" spans="1:8" ht="15" customHeight="1">
      <c r="A102" s="83">
        <v>45446</v>
      </c>
      <c r="B102" s="32">
        <v>538610</v>
      </c>
      <c r="C102" s="31" t="s">
        <v>1066</v>
      </c>
      <c r="D102" s="31" t="s">
        <v>1068</v>
      </c>
      <c r="E102" s="31" t="s">
        <v>530</v>
      </c>
      <c r="F102" s="84">
        <v>127522</v>
      </c>
      <c r="G102" s="32">
        <v>28.88</v>
      </c>
      <c r="H102" s="32" t="s">
        <v>326</v>
      </c>
    </row>
    <row r="103" spans="1:8" ht="15" customHeight="1">
      <c r="A103" s="83">
        <v>45446</v>
      </c>
      <c r="B103" s="32">
        <v>544168</v>
      </c>
      <c r="C103" s="31" t="s">
        <v>960</v>
      </c>
      <c r="D103" s="31" t="s">
        <v>921</v>
      </c>
      <c r="E103" s="31" t="s">
        <v>530</v>
      </c>
      <c r="F103" s="84">
        <v>30000</v>
      </c>
      <c r="G103" s="32">
        <v>76.81</v>
      </c>
      <c r="H103" s="32" t="s">
        <v>326</v>
      </c>
    </row>
    <row r="104" spans="1:8" ht="15" customHeight="1">
      <c r="A104" s="83">
        <v>45446</v>
      </c>
      <c r="B104" s="32">
        <v>544168</v>
      </c>
      <c r="C104" s="31" t="s">
        <v>960</v>
      </c>
      <c r="D104" s="31" t="s">
        <v>921</v>
      </c>
      <c r="E104" s="31" t="s">
        <v>531</v>
      </c>
      <c r="F104" s="84">
        <v>30000</v>
      </c>
      <c r="G104" s="32">
        <v>76.41</v>
      </c>
      <c r="H104" s="32" t="s">
        <v>326</v>
      </c>
    </row>
    <row r="105" spans="1:8" ht="15" customHeight="1">
      <c r="A105" s="83">
        <v>45446</v>
      </c>
      <c r="B105" s="32">
        <v>533427</v>
      </c>
      <c r="C105" s="31" t="s">
        <v>933</v>
      </c>
      <c r="D105" s="31" t="s">
        <v>1069</v>
      </c>
      <c r="E105" s="31" t="s">
        <v>530</v>
      </c>
      <c r="F105" s="84">
        <v>568000</v>
      </c>
      <c r="G105" s="32">
        <v>35.14</v>
      </c>
      <c r="H105" s="32" t="s">
        <v>326</v>
      </c>
    </row>
    <row r="106" spans="1:8" ht="15" customHeight="1">
      <c r="A106" s="83">
        <v>45446</v>
      </c>
      <c r="B106" s="32">
        <v>533427</v>
      </c>
      <c r="C106" s="31" t="s">
        <v>933</v>
      </c>
      <c r="D106" s="31" t="s">
        <v>1070</v>
      </c>
      <c r="E106" s="31" t="s">
        <v>531</v>
      </c>
      <c r="F106" s="84">
        <v>147638</v>
      </c>
      <c r="G106" s="32">
        <v>35.86</v>
      </c>
      <c r="H106" s="32" t="s">
        <v>326</v>
      </c>
    </row>
    <row r="107" spans="1:8" ht="15" customHeight="1">
      <c r="A107" s="83">
        <v>45446</v>
      </c>
      <c r="B107" s="32">
        <v>533427</v>
      </c>
      <c r="C107" s="31" t="s">
        <v>933</v>
      </c>
      <c r="D107" s="31" t="s">
        <v>1071</v>
      </c>
      <c r="E107" s="31" t="s">
        <v>531</v>
      </c>
      <c r="F107" s="84">
        <v>486447</v>
      </c>
      <c r="G107" s="32">
        <v>35.340000000000003</v>
      </c>
      <c r="H107" s="32" t="s">
        <v>326</v>
      </c>
    </row>
    <row r="108" spans="1:8" ht="15" customHeight="1">
      <c r="A108" s="83">
        <v>45446</v>
      </c>
      <c r="B108" s="32" t="s">
        <v>1072</v>
      </c>
      <c r="C108" s="31" t="s">
        <v>1073</v>
      </c>
      <c r="D108" s="31" t="s">
        <v>1074</v>
      </c>
      <c r="E108" s="31" t="s">
        <v>530</v>
      </c>
      <c r="F108" s="84">
        <v>39000</v>
      </c>
      <c r="G108" s="32">
        <v>61.39</v>
      </c>
      <c r="H108" s="32" t="s">
        <v>850</v>
      </c>
    </row>
    <row r="109" spans="1:8" ht="15" customHeight="1">
      <c r="A109" s="83">
        <v>45446</v>
      </c>
      <c r="B109" s="32" t="s">
        <v>922</v>
      </c>
      <c r="C109" s="31" t="s">
        <v>923</v>
      </c>
      <c r="D109" s="31" t="s">
        <v>842</v>
      </c>
      <c r="E109" s="31" t="s">
        <v>530</v>
      </c>
      <c r="F109" s="84">
        <v>400000</v>
      </c>
      <c r="G109" s="32">
        <v>23.15</v>
      </c>
      <c r="H109" s="32" t="s">
        <v>850</v>
      </c>
    </row>
    <row r="110" spans="1:8" ht="15" customHeight="1">
      <c r="A110" s="83">
        <v>45446</v>
      </c>
      <c r="B110" s="32" t="s">
        <v>922</v>
      </c>
      <c r="C110" s="31" t="s">
        <v>923</v>
      </c>
      <c r="D110" s="31" t="s">
        <v>962</v>
      </c>
      <c r="E110" s="31" t="s">
        <v>530</v>
      </c>
      <c r="F110" s="84">
        <v>562000</v>
      </c>
      <c r="G110" s="32">
        <v>23.52</v>
      </c>
      <c r="H110" s="32" t="s">
        <v>850</v>
      </c>
    </row>
    <row r="111" spans="1:8" ht="15" customHeight="1">
      <c r="A111" s="83">
        <v>45446</v>
      </c>
      <c r="B111" s="32" t="s">
        <v>1075</v>
      </c>
      <c r="C111" s="31" t="s">
        <v>1076</v>
      </c>
      <c r="D111" s="31" t="s">
        <v>1077</v>
      </c>
      <c r="E111" s="31" t="s">
        <v>530</v>
      </c>
      <c r="F111" s="84">
        <v>60000</v>
      </c>
      <c r="G111" s="32">
        <v>304.04000000000002</v>
      </c>
      <c r="H111" s="32" t="s">
        <v>850</v>
      </c>
    </row>
    <row r="112" spans="1:8" ht="15" customHeight="1">
      <c r="A112" s="83">
        <v>45446</v>
      </c>
      <c r="B112" s="32" t="s">
        <v>1078</v>
      </c>
      <c r="C112" s="31" t="s">
        <v>1079</v>
      </c>
      <c r="D112" s="31" t="s">
        <v>1080</v>
      </c>
      <c r="E112" s="31" t="s">
        <v>530</v>
      </c>
      <c r="F112" s="84">
        <v>730000</v>
      </c>
      <c r="G112" s="32">
        <v>930</v>
      </c>
      <c r="H112" s="32" t="s">
        <v>850</v>
      </c>
    </row>
    <row r="113" spans="1:8" ht="15" customHeight="1">
      <c r="A113" s="83">
        <v>45446</v>
      </c>
      <c r="B113" s="32" t="s">
        <v>934</v>
      </c>
      <c r="C113" s="31" t="s">
        <v>935</v>
      </c>
      <c r="D113" s="31" t="s">
        <v>913</v>
      </c>
      <c r="E113" s="31" t="s">
        <v>530</v>
      </c>
      <c r="F113" s="84">
        <v>7500013</v>
      </c>
      <c r="G113" s="32">
        <v>0.85</v>
      </c>
      <c r="H113" s="32" t="s">
        <v>850</v>
      </c>
    </row>
    <row r="114" spans="1:8" ht="15" customHeight="1">
      <c r="A114" s="83">
        <v>45446</v>
      </c>
      <c r="B114" s="32" t="s">
        <v>662</v>
      </c>
      <c r="C114" s="31" t="s">
        <v>1081</v>
      </c>
      <c r="D114" s="31" t="s">
        <v>1082</v>
      </c>
      <c r="E114" s="31" t="s">
        <v>530</v>
      </c>
      <c r="F114" s="84">
        <v>225390</v>
      </c>
      <c r="G114" s="32">
        <v>1174.58</v>
      </c>
      <c r="H114" s="32" t="s">
        <v>850</v>
      </c>
    </row>
    <row r="115" spans="1:8" ht="15" customHeight="1">
      <c r="A115" s="83">
        <v>45446</v>
      </c>
      <c r="B115" s="32" t="s">
        <v>1083</v>
      </c>
      <c r="C115" s="31" t="s">
        <v>1084</v>
      </c>
      <c r="D115" s="31" t="s">
        <v>902</v>
      </c>
      <c r="E115" s="31" t="s">
        <v>530</v>
      </c>
      <c r="F115" s="84">
        <v>907389</v>
      </c>
      <c r="G115" s="32">
        <v>200.22</v>
      </c>
      <c r="H115" s="32" t="s">
        <v>850</v>
      </c>
    </row>
    <row r="116" spans="1:8" ht="15" customHeight="1">
      <c r="A116" s="83">
        <v>45446</v>
      </c>
      <c r="B116" s="32" t="s">
        <v>1085</v>
      </c>
      <c r="C116" s="31" t="s">
        <v>1086</v>
      </c>
      <c r="D116" s="31" t="s">
        <v>913</v>
      </c>
      <c r="E116" s="31" t="s">
        <v>530</v>
      </c>
      <c r="F116" s="84">
        <v>5411343</v>
      </c>
      <c r="G116" s="32">
        <v>0.88</v>
      </c>
      <c r="H116" s="32" t="s">
        <v>850</v>
      </c>
    </row>
    <row r="117" spans="1:8" ht="15" customHeight="1">
      <c r="A117" s="83">
        <v>45446</v>
      </c>
      <c r="B117" s="32" t="s">
        <v>1085</v>
      </c>
      <c r="C117" s="31" t="s">
        <v>1086</v>
      </c>
      <c r="D117" s="31" t="s">
        <v>910</v>
      </c>
      <c r="E117" s="31" t="s">
        <v>530</v>
      </c>
      <c r="F117" s="84">
        <v>5951833</v>
      </c>
      <c r="G117" s="32">
        <v>0.88</v>
      </c>
      <c r="H117" s="32" t="s">
        <v>850</v>
      </c>
    </row>
    <row r="118" spans="1:8" ht="15" customHeight="1">
      <c r="A118" s="83">
        <v>45446</v>
      </c>
      <c r="B118" s="32" t="s">
        <v>1087</v>
      </c>
      <c r="C118" s="31" t="s">
        <v>1088</v>
      </c>
      <c r="D118" s="31" t="s">
        <v>1089</v>
      </c>
      <c r="E118" s="31" t="s">
        <v>530</v>
      </c>
      <c r="F118" s="84">
        <v>1043279</v>
      </c>
      <c r="G118" s="32">
        <v>226.7</v>
      </c>
      <c r="H118" s="32" t="s">
        <v>850</v>
      </c>
    </row>
    <row r="119" spans="1:8" ht="15" customHeight="1">
      <c r="A119" s="83">
        <v>45446</v>
      </c>
      <c r="B119" s="32" t="s">
        <v>1090</v>
      </c>
      <c r="C119" s="31" t="s">
        <v>1091</v>
      </c>
      <c r="D119" s="31" t="s">
        <v>1092</v>
      </c>
      <c r="E119" s="31" t="s">
        <v>530</v>
      </c>
      <c r="F119" s="84">
        <v>15506721</v>
      </c>
      <c r="G119" s="32">
        <v>1.65</v>
      </c>
      <c r="H119" s="32" t="s">
        <v>850</v>
      </c>
    </row>
    <row r="120" spans="1:8" ht="15" customHeight="1">
      <c r="A120" s="83">
        <v>45446</v>
      </c>
      <c r="B120" s="32" t="s">
        <v>1093</v>
      </c>
      <c r="C120" s="31" t="s">
        <v>1094</v>
      </c>
      <c r="D120" s="31" t="s">
        <v>1095</v>
      </c>
      <c r="E120" s="31" t="s">
        <v>530</v>
      </c>
      <c r="F120" s="84">
        <v>486734</v>
      </c>
      <c r="G120" s="32">
        <v>10.8</v>
      </c>
      <c r="H120" s="32" t="s">
        <v>850</v>
      </c>
    </row>
    <row r="121" spans="1:8" ht="15" customHeight="1">
      <c r="A121" s="83">
        <v>45446</v>
      </c>
      <c r="B121" s="32" t="s">
        <v>1096</v>
      </c>
      <c r="C121" s="31" t="s">
        <v>1097</v>
      </c>
      <c r="D121" s="31" t="s">
        <v>1098</v>
      </c>
      <c r="E121" s="31" t="s">
        <v>530</v>
      </c>
      <c r="F121" s="84">
        <v>102000</v>
      </c>
      <c r="G121" s="32">
        <v>28.59</v>
      </c>
      <c r="H121" s="32" t="s">
        <v>850</v>
      </c>
    </row>
    <row r="122" spans="1:8" ht="15" customHeight="1">
      <c r="A122" s="83">
        <v>45446</v>
      </c>
      <c r="B122" s="32" t="s">
        <v>936</v>
      </c>
      <c r="C122" s="31" t="s">
        <v>937</v>
      </c>
      <c r="D122" s="31" t="s">
        <v>921</v>
      </c>
      <c r="E122" s="31" t="s">
        <v>530</v>
      </c>
      <c r="F122" s="84">
        <v>1279656</v>
      </c>
      <c r="G122" s="32">
        <v>33.020000000000003</v>
      </c>
      <c r="H122" s="32" t="s">
        <v>850</v>
      </c>
    </row>
    <row r="123" spans="1:8" ht="15" customHeight="1">
      <c r="A123" s="83">
        <v>45446</v>
      </c>
      <c r="B123" s="32" t="s">
        <v>936</v>
      </c>
      <c r="C123" s="31" t="s">
        <v>937</v>
      </c>
      <c r="D123" s="31" t="s">
        <v>908</v>
      </c>
      <c r="E123" s="31" t="s">
        <v>530</v>
      </c>
      <c r="F123" s="84">
        <v>1079292</v>
      </c>
      <c r="G123" s="32">
        <v>33.92</v>
      </c>
      <c r="H123" s="32" t="s">
        <v>850</v>
      </c>
    </row>
    <row r="124" spans="1:8" ht="15" customHeight="1">
      <c r="A124" s="83">
        <v>45446</v>
      </c>
      <c r="B124" s="32" t="s">
        <v>1045</v>
      </c>
      <c r="C124" s="31" t="s">
        <v>1099</v>
      </c>
      <c r="D124" s="31" t="s">
        <v>1046</v>
      </c>
      <c r="E124" s="31" t="s">
        <v>530</v>
      </c>
      <c r="F124" s="84">
        <v>2334949</v>
      </c>
      <c r="G124" s="32">
        <v>2.2999999999999998</v>
      </c>
      <c r="H124" s="32" t="s">
        <v>850</v>
      </c>
    </row>
    <row r="125" spans="1:8" ht="15" customHeight="1">
      <c r="A125" s="83">
        <v>45446</v>
      </c>
      <c r="B125" s="32" t="s">
        <v>1100</v>
      </c>
      <c r="C125" s="31" t="s">
        <v>1101</v>
      </c>
      <c r="D125" s="31" t="s">
        <v>1102</v>
      </c>
      <c r="E125" s="31" t="s">
        <v>530</v>
      </c>
      <c r="F125" s="84">
        <v>710000</v>
      </c>
      <c r="G125" s="32">
        <v>60.48</v>
      </c>
      <c r="H125" s="32" t="s">
        <v>850</v>
      </c>
    </row>
    <row r="126" spans="1:8" ht="15" customHeight="1">
      <c r="A126" s="83">
        <v>45446</v>
      </c>
      <c r="B126" s="32" t="s">
        <v>1103</v>
      </c>
      <c r="C126" s="31" t="s">
        <v>1104</v>
      </c>
      <c r="D126" s="31" t="s">
        <v>1105</v>
      </c>
      <c r="E126" s="31" t="s">
        <v>530</v>
      </c>
      <c r="F126" s="84">
        <v>18000</v>
      </c>
      <c r="G126" s="32">
        <v>212.85</v>
      </c>
      <c r="H126" s="32" t="s">
        <v>850</v>
      </c>
    </row>
    <row r="127" spans="1:8" ht="15" customHeight="1">
      <c r="A127" s="83">
        <v>45446</v>
      </c>
      <c r="B127" s="32" t="s">
        <v>1106</v>
      </c>
      <c r="C127" s="31" t="s">
        <v>1107</v>
      </c>
      <c r="D127" s="31" t="s">
        <v>1108</v>
      </c>
      <c r="E127" s="31" t="s">
        <v>530</v>
      </c>
      <c r="F127" s="84">
        <v>5749137</v>
      </c>
      <c r="G127" s="32">
        <v>3.75</v>
      </c>
      <c r="H127" s="32" t="s">
        <v>850</v>
      </c>
    </row>
    <row r="128" spans="1:8" ht="15" customHeight="1">
      <c r="A128" s="83">
        <v>45446</v>
      </c>
      <c r="B128" s="32" t="s">
        <v>1109</v>
      </c>
      <c r="C128" s="31" t="s">
        <v>1110</v>
      </c>
      <c r="D128" s="31" t="s">
        <v>1111</v>
      </c>
      <c r="E128" s="31" t="s">
        <v>530</v>
      </c>
      <c r="F128" s="84">
        <v>206000</v>
      </c>
      <c r="G128" s="32">
        <v>214.73</v>
      </c>
      <c r="H128" s="32" t="s">
        <v>850</v>
      </c>
    </row>
    <row r="129" spans="1:8" ht="15" customHeight="1">
      <c r="A129" s="83">
        <v>45446</v>
      </c>
      <c r="B129" s="32" t="s">
        <v>1109</v>
      </c>
      <c r="C129" s="31" t="s">
        <v>1110</v>
      </c>
      <c r="D129" s="31" t="s">
        <v>961</v>
      </c>
      <c r="E129" s="31" t="s">
        <v>530</v>
      </c>
      <c r="F129" s="84">
        <v>300000</v>
      </c>
      <c r="G129" s="32">
        <v>215</v>
      </c>
      <c r="H129" s="32" t="s">
        <v>850</v>
      </c>
    </row>
    <row r="130" spans="1:8" ht="15" customHeight="1">
      <c r="A130" s="83">
        <v>45446</v>
      </c>
      <c r="B130" s="32" t="s">
        <v>1109</v>
      </c>
      <c r="C130" s="31" t="s">
        <v>1110</v>
      </c>
      <c r="D130" s="31" t="s">
        <v>963</v>
      </c>
      <c r="E130" s="31" t="s">
        <v>530</v>
      </c>
      <c r="F130" s="84">
        <v>135000</v>
      </c>
      <c r="G130" s="32">
        <v>212.35</v>
      </c>
      <c r="H130" s="32" t="s">
        <v>850</v>
      </c>
    </row>
    <row r="131" spans="1:8" ht="15" customHeight="1">
      <c r="A131" s="83">
        <v>45446</v>
      </c>
      <c r="B131" s="32" t="s">
        <v>1112</v>
      </c>
      <c r="C131" s="31" t="s">
        <v>1113</v>
      </c>
      <c r="D131" s="31" t="s">
        <v>1114</v>
      </c>
      <c r="E131" s="31" t="s">
        <v>530</v>
      </c>
      <c r="F131" s="84">
        <v>25600</v>
      </c>
      <c r="G131" s="32">
        <v>166.22</v>
      </c>
      <c r="H131" s="32" t="s">
        <v>850</v>
      </c>
    </row>
    <row r="132" spans="1:8" ht="15" customHeight="1">
      <c r="A132" s="83">
        <v>45446</v>
      </c>
      <c r="B132" s="32" t="s">
        <v>1112</v>
      </c>
      <c r="C132" s="31" t="s">
        <v>1113</v>
      </c>
      <c r="D132" s="31" t="s">
        <v>1082</v>
      </c>
      <c r="E132" s="31" t="s">
        <v>530</v>
      </c>
      <c r="F132" s="84">
        <v>22400</v>
      </c>
      <c r="G132" s="32">
        <v>166.35</v>
      </c>
      <c r="H132" s="32" t="s">
        <v>850</v>
      </c>
    </row>
    <row r="133" spans="1:8" ht="15" customHeight="1">
      <c r="A133" s="83">
        <v>45446</v>
      </c>
      <c r="B133" s="32" t="s">
        <v>922</v>
      </c>
      <c r="C133" s="31" t="s">
        <v>923</v>
      </c>
      <c r="D133" s="31" t="s">
        <v>842</v>
      </c>
      <c r="E133" s="31" t="s">
        <v>531</v>
      </c>
      <c r="F133" s="84">
        <v>200000</v>
      </c>
      <c r="G133" s="32">
        <v>23.15</v>
      </c>
      <c r="H133" s="32" t="s">
        <v>850</v>
      </c>
    </row>
    <row r="134" spans="1:8" ht="15" customHeight="1">
      <c r="A134" s="83">
        <v>45446</v>
      </c>
      <c r="B134" s="32" t="s">
        <v>922</v>
      </c>
      <c r="C134" s="31" t="s">
        <v>923</v>
      </c>
      <c r="D134" s="31" t="s">
        <v>1115</v>
      </c>
      <c r="E134" s="31" t="s">
        <v>531</v>
      </c>
      <c r="F134" s="84">
        <v>350000</v>
      </c>
      <c r="G134" s="32">
        <v>23.15</v>
      </c>
      <c r="H134" s="32" t="s">
        <v>850</v>
      </c>
    </row>
    <row r="135" spans="1:8" ht="15" customHeight="1">
      <c r="A135" s="83">
        <v>45446</v>
      </c>
      <c r="B135" s="32" t="s">
        <v>922</v>
      </c>
      <c r="C135" s="31" t="s">
        <v>923</v>
      </c>
      <c r="D135" s="31" t="s">
        <v>962</v>
      </c>
      <c r="E135" s="31" t="s">
        <v>531</v>
      </c>
      <c r="F135" s="84">
        <v>545951</v>
      </c>
      <c r="G135" s="32">
        <v>23.52</v>
      </c>
      <c r="H135" s="32" t="s">
        <v>850</v>
      </c>
    </row>
    <row r="136" spans="1:8" ht="15" customHeight="1">
      <c r="A136" s="83">
        <v>45446</v>
      </c>
      <c r="B136" s="32" t="s">
        <v>1078</v>
      </c>
      <c r="C136" s="31" t="s">
        <v>1079</v>
      </c>
      <c r="D136" s="31" t="s">
        <v>1116</v>
      </c>
      <c r="E136" s="31" t="s">
        <v>531</v>
      </c>
      <c r="F136" s="84">
        <v>735809</v>
      </c>
      <c r="G136" s="32">
        <v>929.97</v>
      </c>
      <c r="H136" s="32" t="s">
        <v>850</v>
      </c>
    </row>
    <row r="137" spans="1:8" ht="15" customHeight="1">
      <c r="A137" s="83">
        <v>45446</v>
      </c>
      <c r="B137" s="32" t="s">
        <v>934</v>
      </c>
      <c r="C137" s="31" t="s">
        <v>935</v>
      </c>
      <c r="D137" s="31" t="s">
        <v>913</v>
      </c>
      <c r="E137" s="31" t="s">
        <v>531</v>
      </c>
      <c r="F137" s="84">
        <v>3500013</v>
      </c>
      <c r="G137" s="32">
        <v>0.85</v>
      </c>
      <c r="H137" s="32" t="s">
        <v>850</v>
      </c>
    </row>
    <row r="138" spans="1:8" ht="15" customHeight="1">
      <c r="A138" s="83">
        <v>45446</v>
      </c>
      <c r="B138" s="32" t="s">
        <v>662</v>
      </c>
      <c r="C138" s="31" t="s">
        <v>1081</v>
      </c>
      <c r="D138" s="31" t="s">
        <v>1117</v>
      </c>
      <c r="E138" s="31" t="s">
        <v>531</v>
      </c>
      <c r="F138" s="84">
        <v>500000</v>
      </c>
      <c r="G138" s="32">
        <v>1170.6099999999999</v>
      </c>
      <c r="H138" s="32" t="s">
        <v>850</v>
      </c>
    </row>
    <row r="139" spans="1:8" ht="15" customHeight="1">
      <c r="A139" s="83">
        <v>45446</v>
      </c>
      <c r="B139" s="32" t="s">
        <v>662</v>
      </c>
      <c r="C139" s="31" t="s">
        <v>1081</v>
      </c>
      <c r="D139" s="31" t="s">
        <v>1118</v>
      </c>
      <c r="E139" s="31" t="s">
        <v>531</v>
      </c>
      <c r="F139" s="84">
        <v>500000</v>
      </c>
      <c r="G139" s="32">
        <v>1170.3</v>
      </c>
      <c r="H139" s="32" t="s">
        <v>850</v>
      </c>
    </row>
    <row r="140" spans="1:8" ht="15" customHeight="1">
      <c r="A140" s="83">
        <v>45446</v>
      </c>
      <c r="B140" s="32" t="s">
        <v>662</v>
      </c>
      <c r="C140" s="31" t="s">
        <v>1081</v>
      </c>
      <c r="D140" s="31" t="s">
        <v>1082</v>
      </c>
      <c r="E140" s="31" t="s">
        <v>531</v>
      </c>
      <c r="F140" s="84">
        <v>57040</v>
      </c>
      <c r="G140" s="32">
        <v>1187.2</v>
      </c>
      <c r="H140" s="32" t="s">
        <v>850</v>
      </c>
    </row>
    <row r="141" spans="1:8" ht="15" customHeight="1">
      <c r="A141" s="83">
        <v>45446</v>
      </c>
      <c r="B141" s="32" t="s">
        <v>1083</v>
      </c>
      <c r="C141" s="31" t="s">
        <v>1084</v>
      </c>
      <c r="D141" s="31" t="s">
        <v>902</v>
      </c>
      <c r="E141" s="31" t="s">
        <v>531</v>
      </c>
      <c r="F141" s="84">
        <v>907389</v>
      </c>
      <c r="G141" s="32">
        <v>200.29</v>
      </c>
      <c r="H141" s="32" t="s">
        <v>850</v>
      </c>
    </row>
    <row r="142" spans="1:8" ht="15" customHeight="1">
      <c r="A142" s="83">
        <v>45446</v>
      </c>
      <c r="B142" s="32" t="s">
        <v>1085</v>
      </c>
      <c r="C142" s="31" t="s">
        <v>1086</v>
      </c>
      <c r="D142" s="31" t="s">
        <v>910</v>
      </c>
      <c r="E142" s="31" t="s">
        <v>531</v>
      </c>
      <c r="F142" s="84">
        <v>5501833</v>
      </c>
      <c r="G142" s="32">
        <v>0.89</v>
      </c>
      <c r="H142" s="32" t="s">
        <v>850</v>
      </c>
    </row>
    <row r="143" spans="1:8" ht="15" customHeight="1">
      <c r="A143" s="83">
        <v>45446</v>
      </c>
      <c r="B143" s="32" t="s">
        <v>1085</v>
      </c>
      <c r="C143" s="31" t="s">
        <v>1086</v>
      </c>
      <c r="D143" s="31" t="s">
        <v>913</v>
      </c>
      <c r="E143" s="31" t="s">
        <v>531</v>
      </c>
      <c r="F143" s="84">
        <v>6116257</v>
      </c>
      <c r="G143" s="32">
        <v>0.87</v>
      </c>
      <c r="H143" s="32" t="s">
        <v>850</v>
      </c>
    </row>
    <row r="144" spans="1:8" ht="15" customHeight="1">
      <c r="A144" s="83">
        <v>45446</v>
      </c>
      <c r="B144" s="32" t="s">
        <v>1087</v>
      </c>
      <c r="C144" s="31" t="s">
        <v>1088</v>
      </c>
      <c r="D144" s="31" t="s">
        <v>1089</v>
      </c>
      <c r="E144" s="31" t="s">
        <v>531</v>
      </c>
      <c r="F144" s="84">
        <v>1043279</v>
      </c>
      <c r="G144" s="32">
        <v>227.82</v>
      </c>
      <c r="H144" s="32" t="s">
        <v>850</v>
      </c>
    </row>
    <row r="145" spans="1:8" ht="15" customHeight="1">
      <c r="A145" s="83">
        <v>45446</v>
      </c>
      <c r="B145" s="32" t="s">
        <v>1119</v>
      </c>
      <c r="C145" s="31" t="s">
        <v>1120</v>
      </c>
      <c r="D145" s="31" t="s">
        <v>1121</v>
      </c>
      <c r="E145" s="31" t="s">
        <v>531</v>
      </c>
      <c r="F145" s="84">
        <v>153028</v>
      </c>
      <c r="G145" s="32">
        <v>0.8</v>
      </c>
      <c r="H145" s="32" t="s">
        <v>850</v>
      </c>
    </row>
    <row r="146" spans="1:8" ht="15" customHeight="1">
      <c r="A146" s="83">
        <v>45446</v>
      </c>
      <c r="B146" s="32" t="s">
        <v>1119</v>
      </c>
      <c r="C146" s="31" t="s">
        <v>1120</v>
      </c>
      <c r="D146" s="31" t="s">
        <v>1122</v>
      </c>
      <c r="E146" s="31" t="s">
        <v>531</v>
      </c>
      <c r="F146" s="84">
        <v>142857</v>
      </c>
      <c r="G146" s="32">
        <v>0.64</v>
      </c>
      <c r="H146" s="32" t="s">
        <v>850</v>
      </c>
    </row>
    <row r="147" spans="1:8" ht="15" customHeight="1">
      <c r="A147" s="83">
        <v>45446</v>
      </c>
      <c r="B147" s="32" t="s">
        <v>1093</v>
      </c>
      <c r="C147" s="31" t="s">
        <v>1094</v>
      </c>
      <c r="D147" s="31" t="s">
        <v>1095</v>
      </c>
      <c r="E147" s="31" t="s">
        <v>531</v>
      </c>
      <c r="F147" s="84">
        <v>486734</v>
      </c>
      <c r="G147" s="32">
        <v>10.85</v>
      </c>
      <c r="H147" s="32" t="s">
        <v>850</v>
      </c>
    </row>
    <row r="148" spans="1:8" ht="15" customHeight="1">
      <c r="A148" s="83">
        <v>45446</v>
      </c>
      <c r="B148" s="32" t="s">
        <v>1123</v>
      </c>
      <c r="C148" s="31" t="s">
        <v>1124</v>
      </c>
      <c r="D148" s="31" t="s">
        <v>1125</v>
      </c>
      <c r="E148" s="31" t="s">
        <v>531</v>
      </c>
      <c r="F148" s="84">
        <v>603826</v>
      </c>
      <c r="G148" s="32">
        <v>25.24</v>
      </c>
      <c r="H148" s="32" t="s">
        <v>850</v>
      </c>
    </row>
    <row r="149" spans="1:8" ht="15" customHeight="1">
      <c r="A149" s="83">
        <v>45446</v>
      </c>
      <c r="B149" s="32" t="s">
        <v>1096</v>
      </c>
      <c r="C149" s="31" t="s">
        <v>1097</v>
      </c>
      <c r="D149" s="31" t="s">
        <v>1098</v>
      </c>
      <c r="E149" s="31" t="s">
        <v>531</v>
      </c>
      <c r="F149" s="84">
        <v>54000</v>
      </c>
      <c r="G149" s="32">
        <v>28.64</v>
      </c>
      <c r="H149" s="32" t="s">
        <v>850</v>
      </c>
    </row>
    <row r="150" spans="1:8" ht="15" customHeight="1">
      <c r="A150" s="83">
        <v>45446</v>
      </c>
      <c r="B150" s="32" t="s">
        <v>1096</v>
      </c>
      <c r="C150" s="31" t="s">
        <v>1097</v>
      </c>
      <c r="D150" s="31" t="s">
        <v>1126</v>
      </c>
      <c r="E150" s="31" t="s">
        <v>531</v>
      </c>
      <c r="F150" s="84">
        <v>132000</v>
      </c>
      <c r="G150" s="32">
        <v>28.57</v>
      </c>
      <c r="H150" s="32" t="s">
        <v>850</v>
      </c>
    </row>
    <row r="151" spans="1:8" ht="15" customHeight="1">
      <c r="A151" s="83">
        <v>45446</v>
      </c>
      <c r="B151" s="32" t="s">
        <v>936</v>
      </c>
      <c r="C151" s="31" t="s">
        <v>937</v>
      </c>
      <c r="D151" s="31" t="s">
        <v>921</v>
      </c>
      <c r="E151" s="31" t="s">
        <v>531</v>
      </c>
      <c r="F151" s="84">
        <v>1328656</v>
      </c>
      <c r="G151" s="32">
        <v>33.94</v>
      </c>
      <c r="H151" s="32" t="s">
        <v>850</v>
      </c>
    </row>
    <row r="152" spans="1:8" ht="15" customHeight="1">
      <c r="A152" s="83">
        <v>45446</v>
      </c>
      <c r="B152" s="32" t="s">
        <v>936</v>
      </c>
      <c r="C152" s="31" t="s">
        <v>937</v>
      </c>
      <c r="D152" s="31" t="s">
        <v>908</v>
      </c>
      <c r="E152" s="31" t="s">
        <v>531</v>
      </c>
      <c r="F152" s="84">
        <v>1231350</v>
      </c>
      <c r="G152" s="32">
        <v>33.950000000000003</v>
      </c>
      <c r="H152" s="32" t="s">
        <v>850</v>
      </c>
    </row>
    <row r="153" spans="1:8" ht="15" customHeight="1">
      <c r="A153" s="83">
        <v>45446</v>
      </c>
      <c r="B153" s="32" t="s">
        <v>938</v>
      </c>
      <c r="C153" s="31" t="s">
        <v>939</v>
      </c>
      <c r="D153" s="31" t="s">
        <v>940</v>
      </c>
      <c r="E153" s="31" t="s">
        <v>531</v>
      </c>
      <c r="F153" s="84">
        <v>55000</v>
      </c>
      <c r="G153" s="32">
        <v>42.65</v>
      </c>
      <c r="H153" s="32" t="s">
        <v>850</v>
      </c>
    </row>
    <row r="154" spans="1:8" ht="15" customHeight="1">
      <c r="A154" s="83">
        <v>45446</v>
      </c>
      <c r="B154" s="32" t="s">
        <v>924</v>
      </c>
      <c r="C154" s="31" t="s">
        <v>925</v>
      </c>
      <c r="D154" s="31" t="s">
        <v>926</v>
      </c>
      <c r="E154" s="31" t="s">
        <v>531</v>
      </c>
      <c r="F154" s="84">
        <v>63000</v>
      </c>
      <c r="G154" s="32">
        <v>28.02</v>
      </c>
      <c r="H154" s="32" t="s">
        <v>850</v>
      </c>
    </row>
    <row r="155" spans="1:8" ht="15" customHeight="1">
      <c r="A155" s="83">
        <v>45446</v>
      </c>
      <c r="B155" s="32" t="s">
        <v>1045</v>
      </c>
      <c r="C155" s="31" t="s">
        <v>1099</v>
      </c>
      <c r="D155" s="31" t="s">
        <v>1127</v>
      </c>
      <c r="E155" s="31" t="s">
        <v>531</v>
      </c>
      <c r="F155" s="84">
        <v>2080000</v>
      </c>
      <c r="G155" s="32">
        <v>2.2999999999999998</v>
      </c>
      <c r="H155" s="32" t="s">
        <v>850</v>
      </c>
    </row>
    <row r="156" spans="1:8" ht="15" customHeight="1">
      <c r="A156" s="83">
        <v>45446</v>
      </c>
      <c r="B156" s="32" t="s">
        <v>1103</v>
      </c>
      <c r="C156" s="31" t="s">
        <v>1104</v>
      </c>
      <c r="D156" s="31" t="s">
        <v>1128</v>
      </c>
      <c r="E156" s="31" t="s">
        <v>531</v>
      </c>
      <c r="F156" s="84">
        <v>19200</v>
      </c>
      <c r="G156" s="32">
        <v>212.85</v>
      </c>
      <c r="H156" s="32" t="s">
        <v>850</v>
      </c>
    </row>
    <row r="157" spans="1:8" ht="15" customHeight="1">
      <c r="A157" s="83">
        <v>45446</v>
      </c>
      <c r="B157" s="32" t="s">
        <v>1106</v>
      </c>
      <c r="C157" s="31" t="s">
        <v>1107</v>
      </c>
      <c r="D157" s="31" t="s">
        <v>1108</v>
      </c>
      <c r="E157" s="31" t="s">
        <v>531</v>
      </c>
      <c r="F157" s="84">
        <v>7872108</v>
      </c>
      <c r="G157" s="32">
        <v>3.68</v>
      </c>
      <c r="H157" s="32" t="s">
        <v>850</v>
      </c>
    </row>
    <row r="158" spans="1:8" ht="15" customHeight="1">
      <c r="A158" s="83">
        <v>45446</v>
      </c>
      <c r="B158" s="32" t="s">
        <v>1112</v>
      </c>
      <c r="C158" s="31" t="s">
        <v>1113</v>
      </c>
      <c r="D158" s="31" t="s">
        <v>1082</v>
      </c>
      <c r="E158" s="31" t="s">
        <v>531</v>
      </c>
      <c r="F158" s="84">
        <v>22400</v>
      </c>
      <c r="G158" s="32">
        <v>166.35</v>
      </c>
      <c r="H158" s="32" t="s">
        <v>850</v>
      </c>
    </row>
    <row r="159" spans="1:8" ht="15" customHeight="1">
      <c r="A159" s="83">
        <v>45446</v>
      </c>
      <c r="B159" s="32" t="s">
        <v>1112</v>
      </c>
      <c r="C159" s="31" t="s">
        <v>1113</v>
      </c>
      <c r="D159" s="31" t="s">
        <v>1129</v>
      </c>
      <c r="E159" s="31" t="s">
        <v>531</v>
      </c>
      <c r="F159" s="84">
        <v>22400</v>
      </c>
      <c r="G159" s="32">
        <v>164.32</v>
      </c>
      <c r="H159" s="32" t="s">
        <v>850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5"/>
  <sheetViews>
    <sheetView zoomScale="80" zoomScaleNormal="80" workbookViewId="0">
      <selection activeCell="D14" sqref="D14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851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45447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855</v>
      </c>
      <c r="F10" s="183" t="s">
        <v>856</v>
      </c>
      <c r="G10" s="185">
        <v>3612</v>
      </c>
      <c r="H10" s="183"/>
      <c r="I10" s="183" t="s">
        <v>857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3702.85</v>
      </c>
      <c r="Q10" s="228"/>
      <c r="R10" s="54" t="s">
        <v>861</v>
      </c>
    </row>
    <row r="11" spans="1:26" ht="15" customHeight="1">
      <c r="A11" s="187">
        <v>2</v>
      </c>
      <c r="B11" s="184">
        <v>45414</v>
      </c>
      <c r="C11" s="188"/>
      <c r="D11" s="192" t="s">
        <v>124</v>
      </c>
      <c r="E11" s="189" t="s">
        <v>855</v>
      </c>
      <c r="F11" s="183" t="s">
        <v>859</v>
      </c>
      <c r="G11" s="185">
        <v>1267</v>
      </c>
      <c r="H11" s="183"/>
      <c r="I11" s="183" t="s">
        <v>860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1314.45</v>
      </c>
      <c r="Q11" s="228"/>
      <c r="R11" s="54" t="s">
        <v>861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546</v>
      </c>
      <c r="F12" s="183" t="s">
        <v>852</v>
      </c>
      <c r="G12" s="185">
        <v>416</v>
      </c>
      <c r="H12" s="183"/>
      <c r="I12" s="183" t="s">
        <v>853</v>
      </c>
      <c r="J12" s="185" t="s">
        <v>547</v>
      </c>
      <c r="K12" s="185"/>
      <c r="L12" s="186"/>
      <c r="M12" s="190"/>
      <c r="N12" s="185"/>
      <c r="O12" s="191"/>
      <c r="P12" s="186">
        <f>VLOOKUP(D12,'MidCap Intra'!$B$11:$C$571,2,0)</f>
        <v>430.35</v>
      </c>
      <c r="Q12" s="228"/>
      <c r="R12" s="54" t="s">
        <v>861</v>
      </c>
    </row>
    <row r="13" spans="1:26" ht="15" customHeight="1">
      <c r="A13" s="187">
        <v>4</v>
      </c>
      <c r="B13" s="184">
        <v>45428</v>
      </c>
      <c r="C13" s="188"/>
      <c r="D13" s="192" t="s">
        <v>133</v>
      </c>
      <c r="E13" s="189" t="s">
        <v>546</v>
      </c>
      <c r="F13" s="183" t="s">
        <v>869</v>
      </c>
      <c r="G13" s="185">
        <v>2185</v>
      </c>
      <c r="H13" s="183"/>
      <c r="I13" s="183" t="s">
        <v>868</v>
      </c>
      <c r="J13" s="185" t="s">
        <v>547</v>
      </c>
      <c r="K13" s="185"/>
      <c r="L13" s="186"/>
      <c r="M13" s="190"/>
      <c r="N13" s="185"/>
      <c r="O13" s="191"/>
      <c r="P13" s="186">
        <f>VLOOKUP(D13,'MidCap Intra'!$B$11:$C$571,2,0)</f>
        <v>2355.9</v>
      </c>
      <c r="Q13" s="228"/>
      <c r="R13" s="54" t="s">
        <v>861</v>
      </c>
    </row>
    <row r="14" spans="1:26" ht="15" customHeight="1">
      <c r="A14" s="272">
        <v>5</v>
      </c>
      <c r="B14" s="273">
        <v>45434</v>
      </c>
      <c r="C14" s="274"/>
      <c r="D14" s="275" t="s">
        <v>83</v>
      </c>
      <c r="E14" s="276" t="s">
        <v>546</v>
      </c>
      <c r="F14" s="255">
        <v>628</v>
      </c>
      <c r="G14" s="256">
        <v>588</v>
      </c>
      <c r="H14" s="255">
        <v>662.5</v>
      </c>
      <c r="I14" s="255" t="s">
        <v>903</v>
      </c>
      <c r="J14" s="254" t="s">
        <v>966</v>
      </c>
      <c r="K14" s="254">
        <f t="shared" ref="K14" si="0">H14-F14</f>
        <v>34.5</v>
      </c>
      <c r="L14" s="268">
        <f t="shared" ref="L14" si="1">(F14*-0.3)/100</f>
        <v>-1.8840000000000001</v>
      </c>
      <c r="M14" s="269">
        <f t="shared" ref="M14" si="2">(K14+L14)/F14</f>
        <v>5.1936305732484075E-2</v>
      </c>
      <c r="N14" s="254" t="s">
        <v>548</v>
      </c>
      <c r="O14" s="270">
        <v>45446</v>
      </c>
      <c r="P14" s="271"/>
      <c r="Q14" s="228"/>
      <c r="R14" s="54" t="s">
        <v>861</v>
      </c>
    </row>
    <row r="15" spans="1:26" ht="15" customHeight="1">
      <c r="A15" s="187">
        <v>6</v>
      </c>
      <c r="B15" s="184">
        <v>45436</v>
      </c>
      <c r="C15" s="188"/>
      <c r="D15" s="192" t="s">
        <v>48</v>
      </c>
      <c r="E15" s="189" t="s">
        <v>546</v>
      </c>
      <c r="F15" s="183" t="s">
        <v>904</v>
      </c>
      <c r="G15" s="185">
        <v>2460</v>
      </c>
      <c r="H15" s="183"/>
      <c r="I15" s="183" t="s">
        <v>905</v>
      </c>
      <c r="J15" s="185" t="s">
        <v>547</v>
      </c>
      <c r="K15" s="185"/>
      <c r="L15" s="186"/>
      <c r="M15" s="190"/>
      <c r="N15" s="185"/>
      <c r="O15" s="191"/>
      <c r="P15" s="186">
        <f>VLOOKUP(D15,'MidCap Intra'!$B$11:$C$571,2,0)</f>
        <v>2682.8</v>
      </c>
      <c r="Q15" s="228"/>
      <c r="R15" s="54" t="s">
        <v>861</v>
      </c>
    </row>
    <row r="16" spans="1:26" ht="15" customHeight="1">
      <c r="A16" s="187">
        <v>7</v>
      </c>
      <c r="B16" s="184">
        <v>45442</v>
      </c>
      <c r="C16" s="188"/>
      <c r="D16" s="192" t="s">
        <v>237</v>
      </c>
      <c r="E16" s="189" t="s">
        <v>546</v>
      </c>
      <c r="F16" s="183" t="s">
        <v>927</v>
      </c>
      <c r="G16" s="185">
        <v>965</v>
      </c>
      <c r="H16" s="183"/>
      <c r="I16" s="183" t="s">
        <v>928</v>
      </c>
      <c r="J16" s="185" t="s">
        <v>547</v>
      </c>
      <c r="K16" s="185"/>
      <c r="L16" s="186"/>
      <c r="M16" s="190"/>
      <c r="N16" s="185"/>
      <c r="O16" s="191"/>
      <c r="P16" s="186">
        <f>VLOOKUP(D16,'MidCap Intra'!$B$11:$C$571,2,0)</f>
        <v>1032.25</v>
      </c>
      <c r="Q16" s="228"/>
      <c r="R16" s="54" t="s">
        <v>861</v>
      </c>
    </row>
    <row r="17" spans="1:38" ht="15" customHeight="1">
      <c r="A17" s="272">
        <v>8</v>
      </c>
      <c r="B17" s="273">
        <v>45442</v>
      </c>
      <c r="C17" s="274"/>
      <c r="D17" s="275" t="s">
        <v>206</v>
      </c>
      <c r="E17" s="276" t="s">
        <v>546</v>
      </c>
      <c r="F17" s="255">
        <v>2860</v>
      </c>
      <c r="G17" s="256">
        <v>2720</v>
      </c>
      <c r="H17" s="255">
        <v>2955</v>
      </c>
      <c r="I17" s="255" t="s">
        <v>929</v>
      </c>
      <c r="J17" s="254" t="s">
        <v>965</v>
      </c>
      <c r="K17" s="254">
        <f t="shared" ref="K17" si="3">H17-F17</f>
        <v>95</v>
      </c>
      <c r="L17" s="268">
        <f t="shared" ref="L17" si="4">(F17*-0.3)/100</f>
        <v>-8.58</v>
      </c>
      <c r="M17" s="269">
        <f t="shared" ref="M17" si="5">(K17+L17)/F17</f>
        <v>3.0216783216783217E-2</v>
      </c>
      <c r="N17" s="254" t="s">
        <v>548</v>
      </c>
      <c r="O17" s="270">
        <v>45446</v>
      </c>
      <c r="P17" s="271"/>
      <c r="Q17" s="228"/>
      <c r="R17" s="54" t="s">
        <v>861</v>
      </c>
    </row>
    <row r="18" spans="1:38" ht="15" customHeight="1">
      <c r="A18" s="272">
        <v>9</v>
      </c>
      <c r="B18" s="273">
        <v>45442</v>
      </c>
      <c r="C18" s="274"/>
      <c r="D18" s="275" t="s">
        <v>112</v>
      </c>
      <c r="E18" s="276" t="s">
        <v>546</v>
      </c>
      <c r="F18" s="255">
        <v>199</v>
      </c>
      <c r="G18" s="256">
        <v>185</v>
      </c>
      <c r="H18" s="255">
        <v>216.5</v>
      </c>
      <c r="I18" s="255" t="s">
        <v>930</v>
      </c>
      <c r="J18" s="254" t="s">
        <v>964</v>
      </c>
      <c r="K18" s="254">
        <f t="shared" ref="K18" si="6">H18-F18</f>
        <v>17.5</v>
      </c>
      <c r="L18" s="268">
        <f t="shared" ref="L18" si="7">(F18*-0.3)/100</f>
        <v>-0.59699999999999998</v>
      </c>
      <c r="M18" s="269">
        <f t="shared" ref="M18" si="8">(K18+L18)/F18</f>
        <v>8.4939698492462301E-2</v>
      </c>
      <c r="N18" s="254" t="s">
        <v>548</v>
      </c>
      <c r="O18" s="270">
        <v>45446</v>
      </c>
      <c r="P18" s="271"/>
      <c r="Q18" s="228"/>
      <c r="R18" s="54" t="s">
        <v>862</v>
      </c>
    </row>
    <row r="19" spans="1:38" ht="15" customHeight="1">
      <c r="A19" s="187">
        <v>10</v>
      </c>
      <c r="B19" s="184">
        <v>45446</v>
      </c>
      <c r="C19" s="188"/>
      <c r="D19" s="192" t="s">
        <v>121</v>
      </c>
      <c r="E19" s="189" t="s">
        <v>546</v>
      </c>
      <c r="F19" s="183" t="s">
        <v>967</v>
      </c>
      <c r="G19" s="185">
        <v>534</v>
      </c>
      <c r="H19" s="183"/>
      <c r="I19" s="183" t="s">
        <v>968</v>
      </c>
      <c r="J19" s="185" t="s">
        <v>547</v>
      </c>
      <c r="K19" s="185"/>
      <c r="L19" s="186"/>
      <c r="M19" s="190"/>
      <c r="N19" s="185"/>
      <c r="O19" s="191"/>
      <c r="P19" s="186"/>
      <c r="Q19" s="228"/>
    </row>
    <row r="20" spans="1:38" ht="15" customHeight="1">
      <c r="A20" s="187"/>
      <c r="B20" s="184"/>
      <c r="C20" s="188"/>
      <c r="D20" s="192"/>
      <c r="E20" s="189"/>
      <c r="F20" s="183"/>
      <c r="G20" s="185"/>
      <c r="H20" s="183"/>
      <c r="I20" s="183"/>
      <c r="J20" s="185"/>
      <c r="K20" s="185"/>
      <c r="L20" s="186"/>
      <c r="M20" s="190"/>
      <c r="N20" s="185"/>
      <c r="O20" s="191"/>
      <c r="P20" s="186"/>
      <c r="Q20" s="228"/>
    </row>
    <row r="21" spans="1:38" ht="15" customHeight="1">
      <c r="A21" s="187"/>
      <c r="B21" s="184"/>
      <c r="C21" s="188"/>
      <c r="D21" s="192"/>
      <c r="E21" s="189"/>
      <c r="F21" s="183"/>
      <c r="G21" s="185"/>
      <c r="H21" s="183"/>
      <c r="I21" s="183"/>
      <c r="J21" s="185"/>
      <c r="K21" s="185"/>
      <c r="L21" s="186"/>
      <c r="M21" s="190"/>
      <c r="N21" s="185"/>
      <c r="O21" s="191"/>
      <c r="P21" s="186"/>
      <c r="Q21" s="228"/>
    </row>
    <row r="22" spans="1:38" ht="15" customHeight="1"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38" ht="14.25" customHeight="1">
      <c r="A23" s="96"/>
      <c r="B23" s="97"/>
      <c r="C23" s="98"/>
      <c r="D23" s="99"/>
      <c r="E23" s="100"/>
      <c r="F23" s="100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102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2" customHeight="1">
      <c r="A24" s="103" t="s">
        <v>549</v>
      </c>
      <c r="B24" s="104"/>
      <c r="C24" s="105"/>
      <c r="E24" s="106"/>
      <c r="F24" s="106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2" customHeight="1">
      <c r="A25" s="107" t="s">
        <v>550</v>
      </c>
      <c r="B25" s="103"/>
      <c r="C25" s="103"/>
      <c r="D25" s="103"/>
      <c r="E25" s="37"/>
      <c r="F25" s="108" t="s">
        <v>551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>
      <c r="A26" s="103" t="s">
        <v>552</v>
      </c>
      <c r="B26" s="103"/>
      <c r="C26" s="103"/>
      <c r="D26" s="103" t="s">
        <v>553</v>
      </c>
      <c r="E26" s="6"/>
      <c r="F26" s="108" t="s">
        <v>554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03"/>
      <c r="B27" s="103"/>
      <c r="C27" s="103"/>
      <c r="D27" s="103"/>
      <c r="E27" s="6"/>
      <c r="F27" s="6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96"/>
      <c r="B28" s="196"/>
      <c r="C28" s="196"/>
      <c r="D28" s="196"/>
      <c r="E28" s="197"/>
      <c r="F28" s="19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4.25" customHeight="1">
      <c r="A29" s="103"/>
      <c r="B29" s="103"/>
      <c r="C29" s="103"/>
      <c r="D29" s="103"/>
      <c r="E29" s="6"/>
      <c r="F29" s="6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.75" customHeight="1">
      <c r="A30" s="115" t="s">
        <v>559</v>
      </c>
      <c r="B30" s="115"/>
      <c r="C30" s="115"/>
      <c r="D30" s="115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38.25" customHeight="1">
      <c r="A31" s="93" t="s">
        <v>16</v>
      </c>
      <c r="B31" s="93" t="s">
        <v>522</v>
      </c>
      <c r="C31" s="93"/>
      <c r="D31" s="94" t="s">
        <v>533</v>
      </c>
      <c r="E31" s="93" t="s">
        <v>534</v>
      </c>
      <c r="F31" s="93" t="s">
        <v>535</v>
      </c>
      <c r="G31" s="93" t="s">
        <v>555</v>
      </c>
      <c r="H31" s="93" t="s">
        <v>537</v>
      </c>
      <c r="I31" s="193" t="s">
        <v>538</v>
      </c>
      <c r="J31" s="195" t="s">
        <v>539</v>
      </c>
      <c r="K31" s="194" t="s">
        <v>560</v>
      </c>
      <c r="L31" s="95" t="s">
        <v>541</v>
      </c>
      <c r="M31" s="116" t="s">
        <v>561</v>
      </c>
      <c r="N31" s="93" t="s">
        <v>562</v>
      </c>
      <c r="O31" s="92" t="s">
        <v>543</v>
      </c>
      <c r="P31" s="267" t="s">
        <v>544</v>
      </c>
      <c r="Q31" s="230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.75" customHeight="1">
      <c r="A32" s="295">
        <v>1</v>
      </c>
      <c r="B32" s="296">
        <v>45446</v>
      </c>
      <c r="C32" s="277"/>
      <c r="D32" s="277" t="s">
        <v>909</v>
      </c>
      <c r="E32" s="295" t="s">
        <v>546</v>
      </c>
      <c r="F32" s="295" t="s">
        <v>969</v>
      </c>
      <c r="G32" s="295">
        <v>12300</v>
      </c>
      <c r="H32" s="295"/>
      <c r="I32" s="298" t="s">
        <v>970</v>
      </c>
      <c r="J32" s="185" t="s">
        <v>547</v>
      </c>
      <c r="K32" s="183"/>
      <c r="L32" s="186"/>
      <c r="M32" s="285"/>
      <c r="N32" s="183"/>
      <c r="O32" s="185"/>
      <c r="P32" s="231"/>
      <c r="Q32" s="226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118"/>
      <c r="AK32" s="118"/>
      <c r="AL32" s="118"/>
    </row>
    <row r="33" spans="1:38" ht="12.75" customHeight="1">
      <c r="A33" s="305">
        <v>2</v>
      </c>
      <c r="B33" s="307">
        <v>45446</v>
      </c>
      <c r="C33" s="277"/>
      <c r="D33" s="277" t="s">
        <v>971</v>
      </c>
      <c r="E33" s="305" t="s">
        <v>546</v>
      </c>
      <c r="F33" s="305" t="s">
        <v>972</v>
      </c>
      <c r="G33" s="305">
        <v>2355</v>
      </c>
      <c r="H33" s="305"/>
      <c r="I33" s="303" t="s">
        <v>973</v>
      </c>
      <c r="J33" s="185" t="s">
        <v>547</v>
      </c>
      <c r="K33" s="183"/>
      <c r="L33" s="186"/>
      <c r="M33" s="285"/>
      <c r="N33" s="183"/>
      <c r="O33" s="185"/>
      <c r="P33" s="231"/>
      <c r="Q33" s="226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118"/>
      <c r="AK33" s="118"/>
      <c r="AL33" s="118"/>
    </row>
    <row r="34" spans="1:38" ht="12.75" customHeight="1">
      <c r="A34" s="305">
        <v>3</v>
      </c>
      <c r="B34" s="307">
        <v>45446</v>
      </c>
      <c r="C34" s="277"/>
      <c r="D34" s="277" t="s">
        <v>974</v>
      </c>
      <c r="E34" s="305" t="s">
        <v>546</v>
      </c>
      <c r="F34" s="305" t="s">
        <v>975</v>
      </c>
      <c r="G34" s="305">
        <v>3810</v>
      </c>
      <c r="H34" s="305"/>
      <c r="I34" s="303" t="s">
        <v>976</v>
      </c>
      <c r="J34" s="185" t="s">
        <v>547</v>
      </c>
      <c r="K34" s="183"/>
      <c r="L34" s="186"/>
      <c r="M34" s="285"/>
      <c r="N34" s="183"/>
      <c r="O34" s="185"/>
      <c r="P34" s="231"/>
      <c r="Q34" s="226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118"/>
      <c r="AK34" s="118"/>
      <c r="AL34" s="118"/>
    </row>
    <row r="35" spans="1:38" s="280" customFormat="1" ht="12.75" customHeight="1">
      <c r="A35" s="183"/>
      <c r="B35" s="231"/>
      <c r="C35" s="227"/>
      <c r="D35" s="227"/>
      <c r="E35" s="183"/>
      <c r="F35" s="183"/>
      <c r="G35" s="183"/>
      <c r="H35" s="183"/>
      <c r="I35" s="185"/>
      <c r="J35" s="185"/>
      <c r="K35" s="183"/>
      <c r="L35" s="186"/>
      <c r="M35" s="285"/>
      <c r="N35" s="183"/>
      <c r="O35" s="185"/>
      <c r="P35" s="231"/>
      <c r="Q35" s="226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9"/>
      <c r="AK35" s="279"/>
      <c r="AL35" s="279"/>
    </row>
    <row r="36" spans="1:38" s="280" customFormat="1" ht="15" customHeight="1">
      <c r="A36" s="279"/>
      <c r="B36" s="226"/>
      <c r="C36" s="281"/>
      <c r="D36" s="281"/>
      <c r="E36" s="279"/>
      <c r="F36" s="279"/>
      <c r="G36" s="279"/>
      <c r="H36" s="279"/>
      <c r="I36" s="282"/>
      <c r="J36" s="282"/>
      <c r="K36" s="279"/>
      <c r="L36" s="283"/>
      <c r="M36" s="284"/>
      <c r="N36" s="279"/>
      <c r="O36" s="282"/>
      <c r="P36" s="226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</row>
    <row r="37" spans="1:38" ht="12.75" customHeight="1">
      <c r="A37" s="118"/>
      <c r="B37" s="120"/>
      <c r="C37" s="117"/>
      <c r="D37" s="117"/>
      <c r="E37" s="118"/>
      <c r="F37" s="118"/>
      <c r="G37" s="118"/>
      <c r="H37" s="121"/>
      <c r="I37" s="121"/>
      <c r="J37" s="121"/>
      <c r="K37" s="117"/>
      <c r="L37" s="118"/>
      <c r="M37" s="118"/>
      <c r="N37" s="118"/>
      <c r="O37" s="121"/>
      <c r="P37" s="121"/>
      <c r="Q37" s="121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118"/>
      <c r="AK37" s="118"/>
      <c r="AL37" s="118"/>
    </row>
    <row r="38" spans="1:38" ht="13.8">
      <c r="A38" s="122" t="s">
        <v>563</v>
      </c>
      <c r="B38" s="122"/>
      <c r="C38" s="122"/>
      <c r="D38" s="122"/>
      <c r="E38" s="123"/>
      <c r="F38" s="101"/>
      <c r="G38" s="101"/>
      <c r="H38" s="101"/>
      <c r="I38" s="101"/>
      <c r="J38" s="1"/>
      <c r="K38" s="6"/>
      <c r="L38" s="6"/>
      <c r="M38" s="6"/>
      <c r="N38" s="1"/>
      <c r="O38" s="1"/>
      <c r="P38" s="37"/>
      <c r="Q38" s="37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37"/>
      <c r="AK38" s="37"/>
      <c r="AL38" s="37"/>
    </row>
    <row r="39" spans="1:38" ht="39.6">
      <c r="A39" s="93" t="s">
        <v>16</v>
      </c>
      <c r="B39" s="93" t="s">
        <v>522</v>
      </c>
      <c r="C39" s="93"/>
      <c r="D39" s="94" t="s">
        <v>533</v>
      </c>
      <c r="E39" s="93" t="s">
        <v>534</v>
      </c>
      <c r="F39" s="93" t="s">
        <v>535</v>
      </c>
      <c r="G39" s="93" t="s">
        <v>555</v>
      </c>
      <c r="H39" s="93" t="s">
        <v>537</v>
      </c>
      <c r="I39" s="93" t="s">
        <v>538</v>
      </c>
      <c r="J39" s="92" t="s">
        <v>539</v>
      </c>
      <c r="K39" s="92" t="s">
        <v>564</v>
      </c>
      <c r="L39" s="95" t="s">
        <v>541</v>
      </c>
      <c r="M39" s="116" t="s">
        <v>561</v>
      </c>
      <c r="N39" s="93" t="s">
        <v>562</v>
      </c>
      <c r="O39" s="93" t="s">
        <v>543</v>
      </c>
      <c r="P39" s="94" t="s">
        <v>544</v>
      </c>
      <c r="Q39" s="229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37"/>
      <c r="AK39" s="37"/>
      <c r="AL39" s="37"/>
    </row>
    <row r="40" spans="1:38" ht="12.75" customHeight="1">
      <c r="A40" s="323">
        <v>1</v>
      </c>
      <c r="B40" s="325">
        <v>45443</v>
      </c>
      <c r="C40" s="227"/>
      <c r="D40" s="277" t="s">
        <v>941</v>
      </c>
      <c r="E40" s="183" t="s">
        <v>557</v>
      </c>
      <c r="F40" s="183" t="s">
        <v>942</v>
      </c>
      <c r="G40" s="183"/>
      <c r="H40" s="183"/>
      <c r="I40" s="185"/>
      <c r="J40" s="321" t="s">
        <v>547</v>
      </c>
      <c r="K40" s="183"/>
      <c r="L40" s="186"/>
      <c r="M40" s="253"/>
      <c r="N40" s="183"/>
      <c r="O40" s="299"/>
      <c r="P40" s="297"/>
      <c r="Q40" s="226"/>
      <c r="R40" s="54" t="s">
        <v>861</v>
      </c>
      <c r="S40" s="54"/>
      <c r="T40" s="37"/>
      <c r="U40" s="54"/>
      <c r="V40" s="37"/>
      <c r="W40" s="54"/>
      <c r="X40" s="37"/>
      <c r="Y40" s="54"/>
      <c r="Z40" s="37"/>
      <c r="AA40" s="54"/>
      <c r="AB40" s="37"/>
      <c r="AC40" s="54"/>
      <c r="AD40" s="37"/>
      <c r="AE40" s="54"/>
      <c r="AF40" s="37"/>
      <c r="AG40" s="119"/>
      <c r="AH40" s="117"/>
      <c r="AI40" s="117"/>
      <c r="AJ40" s="118"/>
      <c r="AK40" s="118"/>
      <c r="AL40" s="118"/>
    </row>
    <row r="41" spans="1:38" ht="12.75" customHeight="1">
      <c r="A41" s="324"/>
      <c r="B41" s="326"/>
      <c r="C41" s="227"/>
      <c r="D41" s="277" t="s">
        <v>944</v>
      </c>
      <c r="E41" s="183" t="s">
        <v>819</v>
      </c>
      <c r="F41" s="183" t="s">
        <v>943</v>
      </c>
      <c r="G41" s="183"/>
      <c r="H41" s="183"/>
      <c r="I41" s="185"/>
      <c r="J41" s="322"/>
      <c r="K41" s="183"/>
      <c r="L41" s="186"/>
      <c r="M41" s="253"/>
      <c r="N41" s="183"/>
      <c r="O41" s="299"/>
      <c r="P41" s="297"/>
      <c r="Q41" s="226"/>
      <c r="R41" s="54"/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  <c r="AG41" s="119"/>
      <c r="AH41" s="117"/>
      <c r="AI41" s="117"/>
      <c r="AJ41" s="118"/>
      <c r="AK41" s="118"/>
      <c r="AL41" s="118"/>
    </row>
    <row r="42" spans="1:38" ht="12.75" customHeight="1">
      <c r="A42" s="323">
        <v>2</v>
      </c>
      <c r="B42" s="325">
        <v>45443</v>
      </c>
      <c r="C42" s="227"/>
      <c r="D42" s="277" t="s">
        <v>945</v>
      </c>
      <c r="E42" s="183" t="s">
        <v>819</v>
      </c>
      <c r="F42" s="183" t="s">
        <v>949</v>
      </c>
      <c r="G42" s="183"/>
      <c r="H42" s="183"/>
      <c r="I42" s="185"/>
      <c r="J42" s="321" t="s">
        <v>547</v>
      </c>
      <c r="K42" s="183"/>
      <c r="L42" s="186"/>
      <c r="M42" s="253"/>
      <c r="N42" s="183"/>
      <c r="O42" s="299"/>
      <c r="P42" s="297"/>
      <c r="Q42" s="226"/>
      <c r="R42" s="54" t="s">
        <v>863</v>
      </c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  <c r="AG42" s="119"/>
      <c r="AH42" s="117"/>
      <c r="AI42" s="117"/>
      <c r="AJ42" s="118"/>
      <c r="AK42" s="118"/>
      <c r="AL42" s="118"/>
    </row>
    <row r="43" spans="1:38" ht="12.75" customHeight="1">
      <c r="A43" s="328"/>
      <c r="B43" s="329"/>
      <c r="C43" s="227"/>
      <c r="D43" s="277" t="s">
        <v>947</v>
      </c>
      <c r="E43" s="183" t="s">
        <v>819</v>
      </c>
      <c r="F43" s="183" t="s">
        <v>950</v>
      </c>
      <c r="G43" s="183"/>
      <c r="H43" s="183"/>
      <c r="I43" s="185"/>
      <c r="J43" s="327"/>
      <c r="K43" s="183"/>
      <c r="L43" s="186"/>
      <c r="M43" s="253"/>
      <c r="N43" s="183"/>
      <c r="O43" s="299"/>
      <c r="P43" s="297"/>
      <c r="Q43" s="226"/>
      <c r="R43" s="54"/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  <c r="AG43" s="119"/>
      <c r="AH43" s="117"/>
      <c r="AI43" s="117"/>
      <c r="AJ43" s="118"/>
      <c r="AK43" s="118"/>
      <c r="AL43" s="118"/>
    </row>
    <row r="44" spans="1:38" ht="12.75" customHeight="1">
      <c r="A44" s="328"/>
      <c r="B44" s="329"/>
      <c r="C44" s="227"/>
      <c r="D44" s="277" t="s">
        <v>946</v>
      </c>
      <c r="E44" s="183" t="s">
        <v>557</v>
      </c>
      <c r="F44" s="183" t="s">
        <v>951</v>
      </c>
      <c r="G44" s="183"/>
      <c r="H44" s="183"/>
      <c r="I44" s="185"/>
      <c r="J44" s="327"/>
      <c r="K44" s="183"/>
      <c r="L44" s="186"/>
      <c r="M44" s="253"/>
      <c r="N44" s="183"/>
      <c r="O44" s="299"/>
      <c r="P44" s="297"/>
      <c r="Q44" s="226"/>
      <c r="R44" s="54"/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  <c r="AG44" s="119"/>
      <c r="AH44" s="117"/>
      <c r="AI44" s="117"/>
      <c r="AJ44" s="118"/>
      <c r="AK44" s="118"/>
      <c r="AL44" s="118"/>
    </row>
    <row r="45" spans="1:38" ht="12.75" customHeight="1">
      <c r="A45" s="324"/>
      <c r="B45" s="326"/>
      <c r="C45" s="227"/>
      <c r="D45" s="277" t="s">
        <v>948</v>
      </c>
      <c r="E45" s="183" t="s">
        <v>557</v>
      </c>
      <c r="F45" s="183" t="s">
        <v>952</v>
      </c>
      <c r="G45" s="183"/>
      <c r="H45" s="183"/>
      <c r="I45" s="185"/>
      <c r="J45" s="322"/>
      <c r="K45" s="183"/>
      <c r="L45" s="186"/>
      <c r="M45" s="253"/>
      <c r="N45" s="183"/>
      <c r="O45" s="299"/>
      <c r="P45" s="297"/>
      <c r="Q45" s="226"/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  <c r="AG45" s="119"/>
      <c r="AH45" s="117"/>
      <c r="AI45" s="117"/>
      <c r="AJ45" s="118"/>
      <c r="AK45" s="118"/>
      <c r="AL45" s="118"/>
    </row>
    <row r="46" spans="1:38" ht="12.75" customHeight="1">
      <c r="A46" s="323">
        <v>3</v>
      </c>
      <c r="B46" s="325">
        <v>45443</v>
      </c>
      <c r="C46" s="227"/>
      <c r="D46" s="277" t="s">
        <v>953</v>
      </c>
      <c r="E46" s="183" t="s">
        <v>557</v>
      </c>
      <c r="F46" s="183">
        <v>29.5</v>
      </c>
      <c r="G46" s="183"/>
      <c r="H46" s="183"/>
      <c r="I46" s="185"/>
      <c r="J46" s="321" t="s">
        <v>547</v>
      </c>
      <c r="K46" s="183"/>
      <c r="L46" s="186"/>
      <c r="M46" s="253"/>
      <c r="N46" s="183"/>
      <c r="O46" s="299"/>
      <c r="P46" s="297"/>
      <c r="Q46" s="226"/>
      <c r="R46" s="54" t="s">
        <v>861</v>
      </c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  <c r="AG46" s="119"/>
      <c r="AH46" s="117"/>
      <c r="AI46" s="117"/>
      <c r="AJ46" s="118"/>
      <c r="AK46" s="118"/>
      <c r="AL46" s="118"/>
    </row>
    <row r="47" spans="1:38" ht="12.75" customHeight="1">
      <c r="A47" s="324"/>
      <c r="B47" s="326"/>
      <c r="C47" s="227"/>
      <c r="D47" s="277" t="s">
        <v>954</v>
      </c>
      <c r="E47" s="183" t="s">
        <v>819</v>
      </c>
      <c r="F47" s="183">
        <v>15.25</v>
      </c>
      <c r="G47" s="183"/>
      <c r="H47" s="183"/>
      <c r="I47" s="185"/>
      <c r="J47" s="322"/>
      <c r="K47" s="183"/>
      <c r="L47" s="186"/>
      <c r="M47" s="253"/>
      <c r="N47" s="183"/>
      <c r="O47" s="299"/>
      <c r="P47" s="297"/>
      <c r="Q47" s="226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119"/>
      <c r="AH47" s="117"/>
      <c r="AI47" s="117"/>
      <c r="AJ47" s="118"/>
      <c r="AK47" s="118"/>
      <c r="AL47" s="118"/>
    </row>
    <row r="48" spans="1:38" ht="12.75" customHeight="1">
      <c r="A48" s="323">
        <v>4</v>
      </c>
      <c r="B48" s="325">
        <v>45443</v>
      </c>
      <c r="C48" s="227"/>
      <c r="D48" s="277" t="s">
        <v>955</v>
      </c>
      <c r="E48" s="183" t="s">
        <v>557</v>
      </c>
      <c r="F48" s="183" t="s">
        <v>957</v>
      </c>
      <c r="G48" s="183"/>
      <c r="H48" s="183"/>
      <c r="I48" s="185"/>
      <c r="J48" s="321" t="s">
        <v>547</v>
      </c>
      <c r="K48" s="183"/>
      <c r="L48" s="186"/>
      <c r="M48" s="253"/>
      <c r="N48" s="183"/>
      <c r="O48" s="299"/>
      <c r="P48" s="297"/>
      <c r="Q48" s="226"/>
      <c r="R48" s="54" t="s">
        <v>863</v>
      </c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  <c r="AG48" s="119"/>
      <c r="AH48" s="117"/>
      <c r="AI48" s="117"/>
      <c r="AJ48" s="118"/>
      <c r="AK48" s="118"/>
      <c r="AL48" s="118"/>
    </row>
    <row r="49" spans="1:38" ht="12.75" customHeight="1">
      <c r="A49" s="324"/>
      <c r="B49" s="326"/>
      <c r="C49" s="227"/>
      <c r="D49" s="277" t="s">
        <v>956</v>
      </c>
      <c r="E49" s="183" t="s">
        <v>819</v>
      </c>
      <c r="F49" s="183" t="s">
        <v>958</v>
      </c>
      <c r="G49" s="183"/>
      <c r="H49" s="183"/>
      <c r="I49" s="185"/>
      <c r="J49" s="322"/>
      <c r="K49" s="183"/>
      <c r="L49" s="186"/>
      <c r="M49" s="253"/>
      <c r="N49" s="183"/>
      <c r="O49" s="299"/>
      <c r="P49" s="297"/>
      <c r="Q49" s="226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  <c r="AG49" s="119"/>
      <c r="AH49" s="117"/>
      <c r="AI49" s="117"/>
      <c r="AJ49" s="118"/>
      <c r="AK49" s="118"/>
      <c r="AL49" s="118"/>
    </row>
    <row r="50" spans="1:38" ht="12.75" customHeight="1">
      <c r="A50" s="323">
        <v>5</v>
      </c>
      <c r="B50" s="325">
        <v>45446</v>
      </c>
      <c r="C50" s="227"/>
      <c r="D50" s="277" t="s">
        <v>977</v>
      </c>
      <c r="E50" s="183" t="s">
        <v>557</v>
      </c>
      <c r="F50" s="183" t="s">
        <v>979</v>
      </c>
      <c r="G50" s="183"/>
      <c r="H50" s="183"/>
      <c r="I50" s="185"/>
      <c r="J50" s="321" t="s">
        <v>547</v>
      </c>
      <c r="K50" s="183"/>
      <c r="L50" s="186"/>
      <c r="M50" s="253"/>
      <c r="N50" s="183"/>
      <c r="O50" s="299"/>
      <c r="P50" s="297"/>
      <c r="Q50" s="226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  <c r="AG50" s="119"/>
      <c r="AH50" s="117"/>
      <c r="AI50" s="117"/>
      <c r="AJ50" s="118"/>
      <c r="AK50" s="118"/>
      <c r="AL50" s="118"/>
    </row>
    <row r="51" spans="1:38" ht="12.75" customHeight="1">
      <c r="A51" s="324"/>
      <c r="B51" s="326"/>
      <c r="C51" s="227"/>
      <c r="D51" s="277" t="s">
        <v>978</v>
      </c>
      <c r="E51" s="183" t="s">
        <v>819</v>
      </c>
      <c r="F51" s="183" t="s">
        <v>980</v>
      </c>
      <c r="G51" s="183"/>
      <c r="H51" s="183"/>
      <c r="I51" s="185"/>
      <c r="J51" s="322"/>
      <c r="K51" s="183"/>
      <c r="L51" s="186"/>
      <c r="M51" s="253"/>
      <c r="N51" s="183"/>
      <c r="O51" s="304"/>
      <c r="P51" s="308"/>
      <c r="Q51" s="226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  <c r="AG51" s="119"/>
      <c r="AH51" s="117"/>
      <c r="AI51" s="117"/>
      <c r="AJ51" s="118"/>
      <c r="AK51" s="118"/>
      <c r="AL51" s="118"/>
    </row>
    <row r="52" spans="1:38" ht="12.75" customHeight="1">
      <c r="A52" s="306">
        <v>6</v>
      </c>
      <c r="B52" s="308">
        <v>45446</v>
      </c>
      <c r="C52" s="227"/>
      <c r="D52" s="277" t="s">
        <v>981</v>
      </c>
      <c r="E52" s="183" t="s">
        <v>819</v>
      </c>
      <c r="F52" s="183" t="s">
        <v>982</v>
      </c>
      <c r="G52" s="183">
        <v>265</v>
      </c>
      <c r="H52" s="183"/>
      <c r="I52" s="185" t="s">
        <v>983</v>
      </c>
      <c r="J52" s="304" t="s">
        <v>547</v>
      </c>
      <c r="K52" s="183"/>
      <c r="L52" s="186"/>
      <c r="M52" s="253"/>
      <c r="N52" s="183"/>
      <c r="O52" s="304"/>
      <c r="P52" s="308"/>
      <c r="Q52" s="226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  <c r="AG52" s="119"/>
      <c r="AH52" s="117"/>
      <c r="AI52" s="117"/>
      <c r="AJ52" s="118"/>
      <c r="AK52" s="118"/>
      <c r="AL52" s="118"/>
    </row>
    <row r="53" spans="1:38" ht="12.75" customHeight="1">
      <c r="A53" s="306"/>
      <c r="B53" s="308"/>
      <c r="C53" s="227"/>
      <c r="D53" s="277"/>
      <c r="E53" s="183"/>
      <c r="F53" s="183"/>
      <c r="G53" s="183"/>
      <c r="H53" s="183"/>
      <c r="I53" s="185"/>
      <c r="J53" s="304"/>
      <c r="K53" s="183"/>
      <c r="L53" s="186"/>
      <c r="M53" s="253"/>
      <c r="N53" s="183"/>
      <c r="O53" s="304"/>
      <c r="P53" s="308"/>
      <c r="Q53" s="226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  <c r="AG53" s="119"/>
      <c r="AH53" s="117"/>
      <c r="AI53" s="117"/>
      <c r="AJ53" s="118"/>
      <c r="AK53" s="118"/>
      <c r="AL53" s="118"/>
    </row>
    <row r="54" spans="1:38" s="247" customFormat="1" ht="12.75" customHeight="1">
      <c r="A54" s="239"/>
      <c r="B54" s="240"/>
      <c r="C54" s="241"/>
      <c r="D54" s="241"/>
      <c r="E54" s="239"/>
      <c r="F54" s="239"/>
      <c r="G54" s="239"/>
      <c r="H54" s="239"/>
      <c r="I54" s="242"/>
      <c r="J54" s="242"/>
      <c r="K54" s="239"/>
      <c r="L54" s="249"/>
      <c r="M54" s="248"/>
      <c r="N54" s="239"/>
      <c r="O54" s="242"/>
      <c r="P54" s="240"/>
      <c r="Q54" s="243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  <c r="AG54" s="246"/>
      <c r="AH54" s="244"/>
      <c r="AI54" s="244"/>
      <c r="AJ54" s="245"/>
      <c r="AK54" s="245"/>
      <c r="AL54" s="245"/>
    </row>
    <row r="55" spans="1:38" ht="38.25" customHeight="1">
      <c r="A55" s="91" t="s">
        <v>569</v>
      </c>
      <c r="B55" s="124"/>
      <c r="C55" s="124"/>
      <c r="D55" s="125"/>
      <c r="E55" s="109"/>
      <c r="F55" s="6"/>
      <c r="G55" s="6"/>
      <c r="H55" s="110"/>
      <c r="I55" s="126"/>
      <c r="J55" s="1"/>
      <c r="K55" s="6"/>
      <c r="L55" s="6"/>
      <c r="M55" s="6"/>
      <c r="N55" s="1"/>
      <c r="O55" s="1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  <c r="AG55" s="1"/>
      <c r="AH55" s="1"/>
      <c r="AI55" s="1"/>
      <c r="AJ55" s="6"/>
      <c r="AK55" s="1"/>
    </row>
    <row r="56" spans="1:38" ht="39.6">
      <c r="A56" s="92" t="s">
        <v>16</v>
      </c>
      <c r="B56" s="93" t="s">
        <v>522</v>
      </c>
      <c r="C56" s="93"/>
      <c r="D56" s="94" t="s">
        <v>533</v>
      </c>
      <c r="E56" s="93" t="s">
        <v>534</v>
      </c>
      <c r="F56" s="93" t="s">
        <v>535</v>
      </c>
      <c r="G56" s="93" t="s">
        <v>536</v>
      </c>
      <c r="H56" s="93" t="s">
        <v>537</v>
      </c>
      <c r="I56" s="93" t="s">
        <v>538</v>
      </c>
      <c r="J56" s="92" t="s">
        <v>539</v>
      </c>
      <c r="K56" s="113" t="s">
        <v>556</v>
      </c>
      <c r="L56" s="114" t="s">
        <v>541</v>
      </c>
      <c r="M56" s="95" t="s">
        <v>542</v>
      </c>
      <c r="N56" s="93" t="s">
        <v>543</v>
      </c>
      <c r="O56" s="94" t="s">
        <v>544</v>
      </c>
      <c r="P56" s="193" t="s">
        <v>545</v>
      </c>
      <c r="Q56" s="195" t="s">
        <v>813</v>
      </c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  <c r="AG56" s="37"/>
      <c r="AH56" s="37"/>
      <c r="AI56" s="37"/>
      <c r="AJ56" s="37"/>
      <c r="AK56" s="37"/>
      <c r="AL56" s="37"/>
    </row>
    <row r="57" spans="1:38" ht="12.75" customHeight="1">
      <c r="A57" s="183">
        <v>1</v>
      </c>
      <c r="B57" s="184">
        <v>45356</v>
      </c>
      <c r="C57" s="227"/>
      <c r="D57" s="227" t="s">
        <v>295</v>
      </c>
      <c r="E57" s="183" t="s">
        <v>855</v>
      </c>
      <c r="F57" s="302">
        <v>38.94</v>
      </c>
      <c r="G57" s="183">
        <v>34.64</v>
      </c>
      <c r="H57" s="183"/>
      <c r="I57" s="183" t="s">
        <v>917</v>
      </c>
      <c r="J57" s="183" t="s">
        <v>547</v>
      </c>
      <c r="K57" s="183"/>
      <c r="L57" s="251"/>
      <c r="M57" s="252"/>
      <c r="N57" s="183"/>
      <c r="O57" s="231"/>
      <c r="P57" s="186">
        <f>VLOOKUP(D57,'MidCap Intra'!$B$11:$C$571,2,0)</f>
        <v>36.9</v>
      </c>
      <c r="Q57" s="250"/>
      <c r="R57" s="54" t="s">
        <v>861</v>
      </c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83">
        <v>2</v>
      </c>
      <c r="B58" s="184">
        <v>45390</v>
      </c>
      <c r="C58" s="227"/>
      <c r="D58" s="227" t="s">
        <v>846</v>
      </c>
      <c r="E58" s="183" t="s">
        <v>546</v>
      </c>
      <c r="F58" s="183" t="s">
        <v>858</v>
      </c>
      <c r="G58" s="183">
        <v>1770</v>
      </c>
      <c r="H58" s="183"/>
      <c r="I58" s="183" t="s">
        <v>843</v>
      </c>
      <c r="J58" s="183" t="s">
        <v>547</v>
      </c>
      <c r="K58" s="183"/>
      <c r="L58" s="251"/>
      <c r="M58" s="252"/>
      <c r="N58" s="183"/>
      <c r="O58" s="231"/>
      <c r="P58" s="186"/>
      <c r="Q58" s="250"/>
      <c r="R58" s="54" t="s">
        <v>861</v>
      </c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83">
        <v>3</v>
      </c>
      <c r="B59" s="184">
        <v>45436</v>
      </c>
      <c r="C59" s="227"/>
      <c r="D59" s="227" t="s">
        <v>148</v>
      </c>
      <c r="E59" s="183" t="s">
        <v>546</v>
      </c>
      <c r="F59" s="183" t="s">
        <v>906</v>
      </c>
      <c r="G59" s="183">
        <v>290</v>
      </c>
      <c r="H59" s="183"/>
      <c r="I59" s="183" t="s">
        <v>907</v>
      </c>
      <c r="J59" s="183" t="s">
        <v>547</v>
      </c>
      <c r="K59" s="183"/>
      <c r="L59" s="251"/>
      <c r="M59" s="252"/>
      <c r="N59" s="183"/>
      <c r="O59" s="231"/>
      <c r="P59" s="186">
        <f>VLOOKUP(D59,'MidCap Intra'!$B$11:$C$571,2,0)</f>
        <v>364</v>
      </c>
      <c r="Q59" s="250"/>
      <c r="R59" s="54" t="s">
        <v>861</v>
      </c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183"/>
      <c r="B60" s="184"/>
      <c r="C60" s="227"/>
      <c r="D60" s="227"/>
      <c r="E60" s="183"/>
      <c r="F60" s="183"/>
      <c r="G60" s="183"/>
      <c r="H60" s="183"/>
      <c r="I60" s="183"/>
      <c r="J60" s="183"/>
      <c r="K60" s="183"/>
      <c r="L60" s="251"/>
      <c r="M60" s="252"/>
      <c r="N60" s="183"/>
      <c r="O60" s="231"/>
      <c r="P60" s="186"/>
      <c r="Q60" s="250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.75" customHeight="1">
      <c r="A61" s="183"/>
      <c r="B61" s="184"/>
      <c r="C61" s="227"/>
      <c r="D61" s="227"/>
      <c r="E61" s="183"/>
      <c r="F61" s="183"/>
      <c r="G61" s="183"/>
      <c r="H61" s="183"/>
      <c r="I61" s="183"/>
      <c r="J61" s="183"/>
      <c r="K61" s="183"/>
      <c r="L61" s="251"/>
      <c r="M61" s="252"/>
      <c r="N61" s="183"/>
      <c r="O61" s="231"/>
      <c r="P61" s="184"/>
      <c r="Q61" s="250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103" t="s">
        <v>549</v>
      </c>
      <c r="B62" s="103"/>
      <c r="C62" s="103"/>
      <c r="D62" s="54"/>
      <c r="E62" s="37"/>
      <c r="F62" s="108" t="s">
        <v>551</v>
      </c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</row>
    <row r="63" spans="1:38" ht="12.75" customHeight="1">
      <c r="A63" s="107" t="s">
        <v>550</v>
      </c>
      <c r="B63" s="103"/>
      <c r="C63" s="103"/>
      <c r="D63" s="54"/>
      <c r="E63" s="37"/>
      <c r="F63" s="108" t="s">
        <v>554</v>
      </c>
      <c r="G63" s="54"/>
      <c r="H63" s="54" t="s">
        <v>571</v>
      </c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</row>
    <row r="64" spans="1:38" ht="12.75" customHeight="1">
      <c r="A64" s="54"/>
      <c r="B64" s="54"/>
      <c r="C64" s="103"/>
      <c r="D64" s="54"/>
      <c r="E64" s="37"/>
      <c r="F64" s="108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0" ht="12.75" customHeight="1">
      <c r="A65" s="54"/>
      <c r="B65" s="54"/>
      <c r="C65" s="103"/>
      <c r="D65" s="54"/>
      <c r="E65" s="37"/>
      <c r="F65" s="108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54"/>
      <c r="B66" s="54"/>
      <c r="C66" s="103"/>
      <c r="D66" s="54"/>
      <c r="E66" s="37"/>
      <c r="F66" s="108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54"/>
      <c r="B67" s="54"/>
      <c r="C67" s="103"/>
      <c r="D67" s="54"/>
      <c r="E67" s="37"/>
      <c r="F67" s="108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54"/>
      <c r="B68" s="54"/>
      <c r="C68" s="103"/>
      <c r="D68" s="54"/>
      <c r="E68" s="37"/>
      <c r="F68" s="108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54"/>
      <c r="B69" s="54"/>
      <c r="C69" s="103"/>
      <c r="D69" s="54"/>
      <c r="E69" s="37"/>
      <c r="F69" s="108"/>
      <c r="G69" s="54"/>
      <c r="H69" s="37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54"/>
      <c r="B70" s="54"/>
      <c r="C70" s="103"/>
      <c r="D70" s="54"/>
      <c r="E70" s="37"/>
      <c r="F70" s="108"/>
      <c r="G70" s="54"/>
      <c r="H70" s="37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54"/>
      <c r="B71" s="54"/>
      <c r="C71" s="97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38.25" customHeight="1">
      <c r="A72" s="37"/>
      <c r="B72" s="127" t="s">
        <v>572</v>
      </c>
      <c r="C72" s="127"/>
      <c r="D72" s="54"/>
      <c r="E72" s="127"/>
      <c r="F72" s="6"/>
      <c r="G72" s="6"/>
      <c r="H72" s="111"/>
      <c r="I72" s="6"/>
      <c r="J72" s="111"/>
      <c r="K72" s="112"/>
      <c r="L72" s="6"/>
      <c r="M72" s="6"/>
      <c r="N72" s="1"/>
      <c r="O72" s="54"/>
      <c r="P72" s="54"/>
      <c r="Q72" s="198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92" t="s">
        <v>16</v>
      </c>
      <c r="B73" s="93" t="s">
        <v>522</v>
      </c>
      <c r="C73" s="93"/>
      <c r="D73" s="94" t="s">
        <v>533</v>
      </c>
      <c r="E73" s="93" t="s">
        <v>534</v>
      </c>
      <c r="F73" s="93" t="s">
        <v>535</v>
      </c>
      <c r="G73" s="93" t="s">
        <v>573</v>
      </c>
      <c r="H73" s="93" t="s">
        <v>574</v>
      </c>
      <c r="I73" s="93" t="s">
        <v>538</v>
      </c>
      <c r="J73" s="128" t="s">
        <v>539</v>
      </c>
      <c r="K73" s="93" t="s">
        <v>540</v>
      </c>
      <c r="L73" s="93" t="s">
        <v>575</v>
      </c>
      <c r="M73" s="93" t="s">
        <v>543</v>
      </c>
      <c r="N73" s="94" t="s">
        <v>544</v>
      </c>
      <c r="O73" s="54"/>
      <c r="P73" s="54"/>
      <c r="Q73" s="198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9">
        <v>1</v>
      </c>
      <c r="B74" s="130">
        <v>41579</v>
      </c>
      <c r="C74" s="130"/>
      <c r="D74" s="131" t="s">
        <v>576</v>
      </c>
      <c r="E74" s="132" t="s">
        <v>546</v>
      </c>
      <c r="F74" s="133">
        <v>82</v>
      </c>
      <c r="G74" s="132" t="s">
        <v>577</v>
      </c>
      <c r="H74" s="132">
        <v>100</v>
      </c>
      <c r="I74" s="134">
        <v>100</v>
      </c>
      <c r="J74" s="135" t="s">
        <v>578</v>
      </c>
      <c r="K74" s="136">
        <f t="shared" ref="K74:K105" si="9">H74-F74</f>
        <v>18</v>
      </c>
      <c r="L74" s="137">
        <f t="shared" ref="L74:L105" si="10">K74/F74</f>
        <v>0.21951219512195122</v>
      </c>
      <c r="M74" s="132" t="s">
        <v>548</v>
      </c>
      <c r="N74" s="138">
        <v>42657</v>
      </c>
      <c r="O74" s="54"/>
      <c r="P74" s="54"/>
      <c r="Q74" s="198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9">
        <v>2</v>
      </c>
      <c r="B75" s="130">
        <v>41794</v>
      </c>
      <c r="C75" s="130"/>
      <c r="D75" s="131" t="s">
        <v>579</v>
      </c>
      <c r="E75" s="132" t="s">
        <v>557</v>
      </c>
      <c r="F75" s="133">
        <v>257</v>
      </c>
      <c r="G75" s="132" t="s">
        <v>577</v>
      </c>
      <c r="H75" s="132">
        <v>300</v>
      </c>
      <c r="I75" s="134">
        <v>300</v>
      </c>
      <c r="J75" s="135" t="s">
        <v>578</v>
      </c>
      <c r="K75" s="136">
        <f t="shared" si="9"/>
        <v>43</v>
      </c>
      <c r="L75" s="137">
        <f t="shared" si="10"/>
        <v>0.16731517509727625</v>
      </c>
      <c r="M75" s="132" t="s">
        <v>548</v>
      </c>
      <c r="N75" s="138">
        <v>41822</v>
      </c>
      <c r="O75" s="54"/>
      <c r="P75" s="54"/>
      <c r="Q75" s="198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9">
        <v>3</v>
      </c>
      <c r="B76" s="130">
        <v>41828</v>
      </c>
      <c r="C76" s="130"/>
      <c r="D76" s="131" t="s">
        <v>580</v>
      </c>
      <c r="E76" s="132" t="s">
        <v>557</v>
      </c>
      <c r="F76" s="133">
        <v>393</v>
      </c>
      <c r="G76" s="132" t="s">
        <v>577</v>
      </c>
      <c r="H76" s="132">
        <v>468</v>
      </c>
      <c r="I76" s="134">
        <v>468</v>
      </c>
      <c r="J76" s="135" t="s">
        <v>578</v>
      </c>
      <c r="K76" s="136">
        <f t="shared" si="9"/>
        <v>75</v>
      </c>
      <c r="L76" s="137">
        <f t="shared" si="10"/>
        <v>0.19083969465648856</v>
      </c>
      <c r="M76" s="132" t="s">
        <v>548</v>
      </c>
      <c r="N76" s="138">
        <v>41863</v>
      </c>
      <c r="O76" s="54"/>
      <c r="P76" s="54"/>
      <c r="Q76" s="198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9">
        <v>4</v>
      </c>
      <c r="B77" s="130">
        <v>41857</v>
      </c>
      <c r="C77" s="130"/>
      <c r="D77" s="131" t="s">
        <v>581</v>
      </c>
      <c r="E77" s="132" t="s">
        <v>557</v>
      </c>
      <c r="F77" s="133">
        <v>205</v>
      </c>
      <c r="G77" s="132" t="s">
        <v>577</v>
      </c>
      <c r="H77" s="132">
        <v>275</v>
      </c>
      <c r="I77" s="134">
        <v>250</v>
      </c>
      <c r="J77" s="135" t="s">
        <v>578</v>
      </c>
      <c r="K77" s="136">
        <f t="shared" si="9"/>
        <v>70</v>
      </c>
      <c r="L77" s="137">
        <f t="shared" si="10"/>
        <v>0.34146341463414637</v>
      </c>
      <c r="M77" s="132" t="s">
        <v>548</v>
      </c>
      <c r="N77" s="138">
        <v>41962</v>
      </c>
      <c r="O77" s="54"/>
      <c r="P77" s="54"/>
      <c r="Q77" s="198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9">
        <v>5</v>
      </c>
      <c r="B78" s="130">
        <v>41886</v>
      </c>
      <c r="C78" s="130"/>
      <c r="D78" s="131" t="s">
        <v>582</v>
      </c>
      <c r="E78" s="132" t="s">
        <v>557</v>
      </c>
      <c r="F78" s="133">
        <v>162</v>
      </c>
      <c r="G78" s="132" t="s">
        <v>577</v>
      </c>
      <c r="H78" s="132">
        <v>190</v>
      </c>
      <c r="I78" s="134">
        <v>190</v>
      </c>
      <c r="J78" s="135" t="s">
        <v>578</v>
      </c>
      <c r="K78" s="136">
        <f t="shared" si="9"/>
        <v>28</v>
      </c>
      <c r="L78" s="137">
        <f t="shared" si="10"/>
        <v>0.1728395061728395</v>
      </c>
      <c r="M78" s="132" t="s">
        <v>548</v>
      </c>
      <c r="N78" s="138">
        <v>42006</v>
      </c>
      <c r="O78" s="54"/>
      <c r="P78" s="54"/>
      <c r="Q78" s="198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9">
        <v>6</v>
      </c>
      <c r="B79" s="130">
        <v>41886</v>
      </c>
      <c r="C79" s="130"/>
      <c r="D79" s="131" t="s">
        <v>583</v>
      </c>
      <c r="E79" s="132" t="s">
        <v>557</v>
      </c>
      <c r="F79" s="133">
        <v>75</v>
      </c>
      <c r="G79" s="132" t="s">
        <v>577</v>
      </c>
      <c r="H79" s="132">
        <v>91.5</v>
      </c>
      <c r="I79" s="134" t="s">
        <v>570</v>
      </c>
      <c r="J79" s="135" t="s">
        <v>584</v>
      </c>
      <c r="K79" s="136">
        <f t="shared" si="9"/>
        <v>16.5</v>
      </c>
      <c r="L79" s="137">
        <f t="shared" si="10"/>
        <v>0.22</v>
      </c>
      <c r="M79" s="132" t="s">
        <v>548</v>
      </c>
      <c r="N79" s="138">
        <v>41954</v>
      </c>
      <c r="O79" s="54"/>
      <c r="P79" s="54"/>
      <c r="Q79" s="198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9">
        <v>7</v>
      </c>
      <c r="B80" s="130">
        <v>41913</v>
      </c>
      <c r="C80" s="130"/>
      <c r="D80" s="131" t="s">
        <v>585</v>
      </c>
      <c r="E80" s="132" t="s">
        <v>557</v>
      </c>
      <c r="F80" s="133">
        <v>850</v>
      </c>
      <c r="G80" s="132" t="s">
        <v>577</v>
      </c>
      <c r="H80" s="132">
        <v>982.5</v>
      </c>
      <c r="I80" s="134">
        <v>1050</v>
      </c>
      <c r="J80" s="135" t="s">
        <v>586</v>
      </c>
      <c r="K80" s="136">
        <f t="shared" si="9"/>
        <v>132.5</v>
      </c>
      <c r="L80" s="137">
        <f t="shared" si="10"/>
        <v>0.15588235294117647</v>
      </c>
      <c r="M80" s="132" t="s">
        <v>548</v>
      </c>
      <c r="N80" s="138">
        <v>42039</v>
      </c>
      <c r="O80" s="54"/>
      <c r="P80" s="54"/>
      <c r="Q80" s="198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9">
        <v>8</v>
      </c>
      <c r="B81" s="130">
        <v>41913</v>
      </c>
      <c r="C81" s="130"/>
      <c r="D81" s="131" t="s">
        <v>587</v>
      </c>
      <c r="E81" s="132" t="s">
        <v>557</v>
      </c>
      <c r="F81" s="133">
        <v>475</v>
      </c>
      <c r="G81" s="132" t="s">
        <v>577</v>
      </c>
      <c r="H81" s="132">
        <v>515</v>
      </c>
      <c r="I81" s="134">
        <v>600</v>
      </c>
      <c r="J81" s="135" t="s">
        <v>588</v>
      </c>
      <c r="K81" s="136">
        <f t="shared" si="9"/>
        <v>40</v>
      </c>
      <c r="L81" s="137">
        <f t="shared" si="10"/>
        <v>8.4210526315789472E-2</v>
      </c>
      <c r="M81" s="132" t="s">
        <v>548</v>
      </c>
      <c r="N81" s="138">
        <v>41939</v>
      </c>
      <c r="O81" s="54"/>
      <c r="P81" s="54"/>
      <c r="Q81" s="198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9">
        <v>9</v>
      </c>
      <c r="B82" s="130">
        <v>41913</v>
      </c>
      <c r="C82" s="130"/>
      <c r="D82" s="131" t="s">
        <v>589</v>
      </c>
      <c r="E82" s="132" t="s">
        <v>557</v>
      </c>
      <c r="F82" s="133">
        <v>86</v>
      </c>
      <c r="G82" s="132" t="s">
        <v>577</v>
      </c>
      <c r="H82" s="132">
        <v>99</v>
      </c>
      <c r="I82" s="134">
        <v>140</v>
      </c>
      <c r="J82" s="135" t="s">
        <v>590</v>
      </c>
      <c r="K82" s="136">
        <f t="shared" si="9"/>
        <v>13</v>
      </c>
      <c r="L82" s="137">
        <f t="shared" si="10"/>
        <v>0.15116279069767441</v>
      </c>
      <c r="M82" s="132" t="s">
        <v>548</v>
      </c>
      <c r="N82" s="138">
        <v>41939</v>
      </c>
      <c r="O82" s="54"/>
      <c r="P82" s="54"/>
      <c r="Q82" s="198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9">
        <v>10</v>
      </c>
      <c r="B83" s="130">
        <v>41926</v>
      </c>
      <c r="C83" s="130"/>
      <c r="D83" s="131" t="s">
        <v>591</v>
      </c>
      <c r="E83" s="132" t="s">
        <v>557</v>
      </c>
      <c r="F83" s="133">
        <v>496.6</v>
      </c>
      <c r="G83" s="132" t="s">
        <v>577</v>
      </c>
      <c r="H83" s="132">
        <v>621</v>
      </c>
      <c r="I83" s="134">
        <v>580</v>
      </c>
      <c r="J83" s="135" t="s">
        <v>578</v>
      </c>
      <c r="K83" s="136">
        <f t="shared" si="9"/>
        <v>124.39999999999998</v>
      </c>
      <c r="L83" s="137">
        <f t="shared" si="10"/>
        <v>0.25050342327829234</v>
      </c>
      <c r="M83" s="132" t="s">
        <v>548</v>
      </c>
      <c r="N83" s="138">
        <v>42605</v>
      </c>
      <c r="O83" s="54"/>
      <c r="P83" s="54"/>
      <c r="Q83" s="198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9">
        <v>11</v>
      </c>
      <c r="B84" s="130">
        <v>41926</v>
      </c>
      <c r="C84" s="130"/>
      <c r="D84" s="131" t="s">
        <v>592</v>
      </c>
      <c r="E84" s="132" t="s">
        <v>557</v>
      </c>
      <c r="F84" s="133">
        <v>2481.9</v>
      </c>
      <c r="G84" s="132" t="s">
        <v>577</v>
      </c>
      <c r="H84" s="132">
        <v>2840</v>
      </c>
      <c r="I84" s="134">
        <v>2870</v>
      </c>
      <c r="J84" s="135" t="s">
        <v>593</v>
      </c>
      <c r="K84" s="136">
        <f t="shared" si="9"/>
        <v>358.09999999999991</v>
      </c>
      <c r="L84" s="137">
        <f t="shared" si="10"/>
        <v>0.14428462065353154</v>
      </c>
      <c r="M84" s="132" t="s">
        <v>548</v>
      </c>
      <c r="N84" s="138">
        <v>42017</v>
      </c>
      <c r="O84" s="54"/>
      <c r="P84" s="54"/>
      <c r="Q84" s="198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9">
        <v>12</v>
      </c>
      <c r="B85" s="130">
        <v>41928</v>
      </c>
      <c r="C85" s="130"/>
      <c r="D85" s="131" t="s">
        <v>594</v>
      </c>
      <c r="E85" s="132" t="s">
        <v>557</v>
      </c>
      <c r="F85" s="133">
        <v>84.5</v>
      </c>
      <c r="G85" s="132" t="s">
        <v>577</v>
      </c>
      <c r="H85" s="132">
        <v>93</v>
      </c>
      <c r="I85" s="134">
        <v>110</v>
      </c>
      <c r="J85" s="135" t="s">
        <v>595</v>
      </c>
      <c r="K85" s="136">
        <f t="shared" si="9"/>
        <v>8.5</v>
      </c>
      <c r="L85" s="137">
        <f t="shared" si="10"/>
        <v>0.10059171597633136</v>
      </c>
      <c r="M85" s="132" t="s">
        <v>548</v>
      </c>
      <c r="N85" s="138">
        <v>41939</v>
      </c>
      <c r="O85" s="54"/>
      <c r="P85" s="54"/>
      <c r="Q85" s="198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9">
        <v>13</v>
      </c>
      <c r="B86" s="130">
        <v>41928</v>
      </c>
      <c r="C86" s="130"/>
      <c r="D86" s="131" t="s">
        <v>596</v>
      </c>
      <c r="E86" s="132" t="s">
        <v>557</v>
      </c>
      <c r="F86" s="133">
        <v>401</v>
      </c>
      <c r="G86" s="132" t="s">
        <v>577</v>
      </c>
      <c r="H86" s="132">
        <v>428</v>
      </c>
      <c r="I86" s="134">
        <v>450</v>
      </c>
      <c r="J86" s="135" t="s">
        <v>597</v>
      </c>
      <c r="K86" s="136">
        <f t="shared" si="9"/>
        <v>27</v>
      </c>
      <c r="L86" s="137">
        <f t="shared" si="10"/>
        <v>6.7331670822942641E-2</v>
      </c>
      <c r="M86" s="132" t="s">
        <v>548</v>
      </c>
      <c r="N86" s="138">
        <v>42020</v>
      </c>
      <c r="O86" s="54"/>
      <c r="P86" s="54"/>
      <c r="Q86" s="198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9">
        <v>14</v>
      </c>
      <c r="B87" s="130">
        <v>41928</v>
      </c>
      <c r="C87" s="130"/>
      <c r="D87" s="131" t="s">
        <v>598</v>
      </c>
      <c r="E87" s="132" t="s">
        <v>557</v>
      </c>
      <c r="F87" s="133">
        <v>101</v>
      </c>
      <c r="G87" s="132" t="s">
        <v>577</v>
      </c>
      <c r="H87" s="132">
        <v>112</v>
      </c>
      <c r="I87" s="134">
        <v>120</v>
      </c>
      <c r="J87" s="135" t="s">
        <v>599</v>
      </c>
      <c r="K87" s="136">
        <f t="shared" si="9"/>
        <v>11</v>
      </c>
      <c r="L87" s="137">
        <f t="shared" si="10"/>
        <v>0.10891089108910891</v>
      </c>
      <c r="M87" s="132" t="s">
        <v>548</v>
      </c>
      <c r="N87" s="138">
        <v>41939</v>
      </c>
      <c r="O87" s="54"/>
      <c r="P87" s="54"/>
      <c r="Q87" s="198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9">
        <v>15</v>
      </c>
      <c r="B88" s="130">
        <v>41954</v>
      </c>
      <c r="C88" s="130"/>
      <c r="D88" s="131" t="s">
        <v>600</v>
      </c>
      <c r="E88" s="132" t="s">
        <v>557</v>
      </c>
      <c r="F88" s="133">
        <v>59</v>
      </c>
      <c r="G88" s="132" t="s">
        <v>577</v>
      </c>
      <c r="H88" s="132">
        <v>76</v>
      </c>
      <c r="I88" s="134">
        <v>76</v>
      </c>
      <c r="J88" s="135" t="s">
        <v>578</v>
      </c>
      <c r="K88" s="136">
        <f t="shared" si="9"/>
        <v>17</v>
      </c>
      <c r="L88" s="137">
        <f t="shared" si="10"/>
        <v>0.28813559322033899</v>
      </c>
      <c r="M88" s="132" t="s">
        <v>548</v>
      </c>
      <c r="N88" s="138">
        <v>43032</v>
      </c>
      <c r="O88" s="54"/>
      <c r="P88" s="54"/>
      <c r="Q88" s="198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9">
        <v>16</v>
      </c>
      <c r="B89" s="130">
        <v>41954</v>
      </c>
      <c r="C89" s="130"/>
      <c r="D89" s="131" t="s">
        <v>589</v>
      </c>
      <c r="E89" s="132" t="s">
        <v>557</v>
      </c>
      <c r="F89" s="133">
        <v>99</v>
      </c>
      <c r="G89" s="132" t="s">
        <v>577</v>
      </c>
      <c r="H89" s="132">
        <v>120</v>
      </c>
      <c r="I89" s="134">
        <v>120</v>
      </c>
      <c r="J89" s="135" t="s">
        <v>566</v>
      </c>
      <c r="K89" s="136">
        <f t="shared" si="9"/>
        <v>21</v>
      </c>
      <c r="L89" s="137">
        <f t="shared" si="10"/>
        <v>0.21212121212121213</v>
      </c>
      <c r="M89" s="132" t="s">
        <v>548</v>
      </c>
      <c r="N89" s="138">
        <v>41960</v>
      </c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9">
        <v>17</v>
      </c>
      <c r="B90" s="130">
        <v>41956</v>
      </c>
      <c r="C90" s="130"/>
      <c r="D90" s="131" t="s">
        <v>601</v>
      </c>
      <c r="E90" s="132" t="s">
        <v>557</v>
      </c>
      <c r="F90" s="133">
        <v>22</v>
      </c>
      <c r="G90" s="132" t="s">
        <v>577</v>
      </c>
      <c r="H90" s="132">
        <v>33.549999999999997</v>
      </c>
      <c r="I90" s="134">
        <v>32</v>
      </c>
      <c r="J90" s="135" t="s">
        <v>602</v>
      </c>
      <c r="K90" s="136">
        <f t="shared" si="9"/>
        <v>11.549999999999997</v>
      </c>
      <c r="L90" s="137">
        <f t="shared" si="10"/>
        <v>0.52499999999999991</v>
      </c>
      <c r="M90" s="132" t="s">
        <v>548</v>
      </c>
      <c r="N90" s="138">
        <v>42188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9">
        <v>18</v>
      </c>
      <c r="B91" s="130">
        <v>41976</v>
      </c>
      <c r="C91" s="130"/>
      <c r="D91" s="131" t="s">
        <v>603</v>
      </c>
      <c r="E91" s="132" t="s">
        <v>557</v>
      </c>
      <c r="F91" s="133">
        <v>440</v>
      </c>
      <c r="G91" s="132" t="s">
        <v>577</v>
      </c>
      <c r="H91" s="132">
        <v>520</v>
      </c>
      <c r="I91" s="134">
        <v>520</v>
      </c>
      <c r="J91" s="135" t="s">
        <v>604</v>
      </c>
      <c r="K91" s="136">
        <f t="shared" si="9"/>
        <v>80</v>
      </c>
      <c r="L91" s="137">
        <f t="shared" si="10"/>
        <v>0.18181818181818182</v>
      </c>
      <c r="M91" s="132" t="s">
        <v>548</v>
      </c>
      <c r="N91" s="138">
        <v>42208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9">
        <v>19</v>
      </c>
      <c r="B92" s="130">
        <v>41976</v>
      </c>
      <c r="C92" s="130"/>
      <c r="D92" s="131" t="s">
        <v>605</v>
      </c>
      <c r="E92" s="132" t="s">
        <v>557</v>
      </c>
      <c r="F92" s="133">
        <v>360</v>
      </c>
      <c r="G92" s="132" t="s">
        <v>577</v>
      </c>
      <c r="H92" s="132">
        <v>427</v>
      </c>
      <c r="I92" s="134">
        <v>425</v>
      </c>
      <c r="J92" s="135" t="s">
        <v>606</v>
      </c>
      <c r="K92" s="136">
        <f t="shared" si="9"/>
        <v>67</v>
      </c>
      <c r="L92" s="137">
        <f t="shared" si="10"/>
        <v>0.18611111111111112</v>
      </c>
      <c r="M92" s="132" t="s">
        <v>548</v>
      </c>
      <c r="N92" s="138">
        <v>42058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9">
        <v>20</v>
      </c>
      <c r="B93" s="130">
        <v>42012</v>
      </c>
      <c r="C93" s="130"/>
      <c r="D93" s="131" t="s">
        <v>607</v>
      </c>
      <c r="E93" s="132" t="s">
        <v>557</v>
      </c>
      <c r="F93" s="133">
        <v>360</v>
      </c>
      <c r="G93" s="132" t="s">
        <v>577</v>
      </c>
      <c r="H93" s="132">
        <v>455</v>
      </c>
      <c r="I93" s="134">
        <v>420</v>
      </c>
      <c r="J93" s="135" t="s">
        <v>608</v>
      </c>
      <c r="K93" s="136">
        <f t="shared" si="9"/>
        <v>95</v>
      </c>
      <c r="L93" s="137">
        <f t="shared" si="10"/>
        <v>0.2638888888888889</v>
      </c>
      <c r="M93" s="132" t="s">
        <v>548</v>
      </c>
      <c r="N93" s="138">
        <v>42024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9">
        <v>21</v>
      </c>
      <c r="B94" s="130">
        <v>42012</v>
      </c>
      <c r="C94" s="130"/>
      <c r="D94" s="131" t="s">
        <v>609</v>
      </c>
      <c r="E94" s="132" t="s">
        <v>557</v>
      </c>
      <c r="F94" s="133">
        <v>130</v>
      </c>
      <c r="G94" s="132"/>
      <c r="H94" s="132">
        <v>175.5</v>
      </c>
      <c r="I94" s="134">
        <v>165</v>
      </c>
      <c r="J94" s="135" t="s">
        <v>610</v>
      </c>
      <c r="K94" s="136">
        <f t="shared" si="9"/>
        <v>45.5</v>
      </c>
      <c r="L94" s="137">
        <f t="shared" si="10"/>
        <v>0.35</v>
      </c>
      <c r="M94" s="132" t="s">
        <v>548</v>
      </c>
      <c r="N94" s="138">
        <v>43088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9">
        <v>22</v>
      </c>
      <c r="B95" s="130">
        <v>42040</v>
      </c>
      <c r="C95" s="130"/>
      <c r="D95" s="131" t="s">
        <v>388</v>
      </c>
      <c r="E95" s="132" t="s">
        <v>546</v>
      </c>
      <c r="F95" s="133">
        <v>98</v>
      </c>
      <c r="G95" s="132"/>
      <c r="H95" s="132">
        <v>120</v>
      </c>
      <c r="I95" s="134">
        <v>120</v>
      </c>
      <c r="J95" s="135" t="s">
        <v>578</v>
      </c>
      <c r="K95" s="136">
        <f t="shared" si="9"/>
        <v>22</v>
      </c>
      <c r="L95" s="137">
        <f t="shared" si="10"/>
        <v>0.22448979591836735</v>
      </c>
      <c r="M95" s="132" t="s">
        <v>548</v>
      </c>
      <c r="N95" s="138">
        <v>42753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9">
        <v>23</v>
      </c>
      <c r="B96" s="130">
        <v>42040</v>
      </c>
      <c r="C96" s="130"/>
      <c r="D96" s="131" t="s">
        <v>611</v>
      </c>
      <c r="E96" s="132" t="s">
        <v>546</v>
      </c>
      <c r="F96" s="133">
        <v>196</v>
      </c>
      <c r="G96" s="132"/>
      <c r="H96" s="132">
        <v>262</v>
      </c>
      <c r="I96" s="134">
        <v>255</v>
      </c>
      <c r="J96" s="135" t="s">
        <v>578</v>
      </c>
      <c r="K96" s="136">
        <f t="shared" si="9"/>
        <v>66</v>
      </c>
      <c r="L96" s="137">
        <f t="shared" si="10"/>
        <v>0.33673469387755101</v>
      </c>
      <c r="M96" s="132" t="s">
        <v>548</v>
      </c>
      <c r="N96" s="138">
        <v>42599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39">
        <v>24</v>
      </c>
      <c r="B97" s="140">
        <v>42067</v>
      </c>
      <c r="C97" s="140"/>
      <c r="D97" s="141" t="s">
        <v>387</v>
      </c>
      <c r="E97" s="142" t="s">
        <v>546</v>
      </c>
      <c r="F97" s="143">
        <v>235</v>
      </c>
      <c r="G97" s="143"/>
      <c r="H97" s="144">
        <v>77</v>
      </c>
      <c r="I97" s="144" t="s">
        <v>612</v>
      </c>
      <c r="J97" s="145" t="s">
        <v>613</v>
      </c>
      <c r="K97" s="146">
        <f t="shared" si="9"/>
        <v>-158</v>
      </c>
      <c r="L97" s="147">
        <f t="shared" si="10"/>
        <v>-0.67234042553191486</v>
      </c>
      <c r="M97" s="143" t="s">
        <v>558</v>
      </c>
      <c r="N97" s="140">
        <v>43522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25</v>
      </c>
      <c r="B98" s="130">
        <v>42067</v>
      </c>
      <c r="C98" s="130"/>
      <c r="D98" s="131" t="s">
        <v>614</v>
      </c>
      <c r="E98" s="132" t="s">
        <v>546</v>
      </c>
      <c r="F98" s="133">
        <v>185</v>
      </c>
      <c r="G98" s="132"/>
      <c r="H98" s="132">
        <v>224</v>
      </c>
      <c r="I98" s="134" t="s">
        <v>615</v>
      </c>
      <c r="J98" s="135" t="s">
        <v>578</v>
      </c>
      <c r="K98" s="136">
        <f t="shared" si="9"/>
        <v>39</v>
      </c>
      <c r="L98" s="137">
        <f t="shared" si="10"/>
        <v>0.21081081081081082</v>
      </c>
      <c r="M98" s="132" t="s">
        <v>548</v>
      </c>
      <c r="N98" s="138">
        <v>42647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39">
        <v>26</v>
      </c>
      <c r="B99" s="140">
        <v>42090</v>
      </c>
      <c r="C99" s="140"/>
      <c r="D99" s="148" t="s">
        <v>616</v>
      </c>
      <c r="E99" s="143" t="s">
        <v>546</v>
      </c>
      <c r="F99" s="143">
        <v>49.5</v>
      </c>
      <c r="G99" s="144"/>
      <c r="H99" s="144">
        <v>15.85</v>
      </c>
      <c r="I99" s="144">
        <v>67</v>
      </c>
      <c r="J99" s="145" t="s">
        <v>617</v>
      </c>
      <c r="K99" s="144">
        <f t="shared" si="9"/>
        <v>-33.65</v>
      </c>
      <c r="L99" s="149">
        <f t="shared" si="10"/>
        <v>-0.67979797979797973</v>
      </c>
      <c r="M99" s="143" t="s">
        <v>558</v>
      </c>
      <c r="N99" s="150">
        <v>43627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27</v>
      </c>
      <c r="B100" s="130">
        <v>42093</v>
      </c>
      <c r="C100" s="130"/>
      <c r="D100" s="131" t="s">
        <v>618</v>
      </c>
      <c r="E100" s="132" t="s">
        <v>546</v>
      </c>
      <c r="F100" s="133">
        <v>183.5</v>
      </c>
      <c r="G100" s="132"/>
      <c r="H100" s="132">
        <v>219</v>
      </c>
      <c r="I100" s="134">
        <v>218</v>
      </c>
      <c r="J100" s="135" t="s">
        <v>619</v>
      </c>
      <c r="K100" s="136">
        <f t="shared" si="9"/>
        <v>35.5</v>
      </c>
      <c r="L100" s="137">
        <f t="shared" si="10"/>
        <v>0.19346049046321526</v>
      </c>
      <c r="M100" s="132" t="s">
        <v>548</v>
      </c>
      <c r="N100" s="138">
        <v>42103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28</v>
      </c>
      <c r="B101" s="130">
        <v>42114</v>
      </c>
      <c r="C101" s="130"/>
      <c r="D101" s="131" t="s">
        <v>620</v>
      </c>
      <c r="E101" s="132" t="s">
        <v>546</v>
      </c>
      <c r="F101" s="133">
        <f>(227+237)/2</f>
        <v>232</v>
      </c>
      <c r="G101" s="132"/>
      <c r="H101" s="132">
        <v>298</v>
      </c>
      <c r="I101" s="134">
        <v>298</v>
      </c>
      <c r="J101" s="135" t="s">
        <v>578</v>
      </c>
      <c r="K101" s="136">
        <f t="shared" si="9"/>
        <v>66</v>
      </c>
      <c r="L101" s="137">
        <f t="shared" si="10"/>
        <v>0.28448275862068967</v>
      </c>
      <c r="M101" s="132" t="s">
        <v>548</v>
      </c>
      <c r="N101" s="138">
        <v>42823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29</v>
      </c>
      <c r="B102" s="130">
        <v>42128</v>
      </c>
      <c r="C102" s="130"/>
      <c r="D102" s="131" t="s">
        <v>621</v>
      </c>
      <c r="E102" s="132" t="s">
        <v>557</v>
      </c>
      <c r="F102" s="133">
        <v>385</v>
      </c>
      <c r="G102" s="132"/>
      <c r="H102" s="132">
        <f>212.5+331</f>
        <v>543.5</v>
      </c>
      <c r="I102" s="134">
        <v>510</v>
      </c>
      <c r="J102" s="135" t="s">
        <v>622</v>
      </c>
      <c r="K102" s="136">
        <f t="shared" si="9"/>
        <v>158.5</v>
      </c>
      <c r="L102" s="137">
        <f t="shared" si="10"/>
        <v>0.41168831168831171</v>
      </c>
      <c r="M102" s="132" t="s">
        <v>548</v>
      </c>
      <c r="N102" s="138">
        <v>42235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30</v>
      </c>
      <c r="B103" s="130">
        <v>42128</v>
      </c>
      <c r="C103" s="130"/>
      <c r="D103" s="131" t="s">
        <v>623</v>
      </c>
      <c r="E103" s="132" t="s">
        <v>557</v>
      </c>
      <c r="F103" s="133">
        <v>115.5</v>
      </c>
      <c r="G103" s="132"/>
      <c r="H103" s="132">
        <v>146</v>
      </c>
      <c r="I103" s="134">
        <v>142</v>
      </c>
      <c r="J103" s="135" t="s">
        <v>624</v>
      </c>
      <c r="K103" s="136">
        <f t="shared" si="9"/>
        <v>30.5</v>
      </c>
      <c r="L103" s="137">
        <f t="shared" si="10"/>
        <v>0.26406926406926406</v>
      </c>
      <c r="M103" s="132" t="s">
        <v>548</v>
      </c>
      <c r="N103" s="138">
        <v>42202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31</v>
      </c>
      <c r="B104" s="130">
        <v>42151</v>
      </c>
      <c r="C104" s="130"/>
      <c r="D104" s="131" t="s">
        <v>502</v>
      </c>
      <c r="E104" s="132" t="s">
        <v>557</v>
      </c>
      <c r="F104" s="133">
        <v>237.5</v>
      </c>
      <c r="G104" s="132"/>
      <c r="H104" s="132">
        <v>279.5</v>
      </c>
      <c r="I104" s="134">
        <v>278</v>
      </c>
      <c r="J104" s="135" t="s">
        <v>578</v>
      </c>
      <c r="K104" s="136">
        <f t="shared" si="9"/>
        <v>42</v>
      </c>
      <c r="L104" s="137">
        <f t="shared" si="10"/>
        <v>0.17684210526315788</v>
      </c>
      <c r="M104" s="132" t="s">
        <v>548</v>
      </c>
      <c r="N104" s="138">
        <v>42222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32</v>
      </c>
      <c r="B105" s="130">
        <v>42174</v>
      </c>
      <c r="C105" s="130"/>
      <c r="D105" s="131" t="s">
        <v>596</v>
      </c>
      <c r="E105" s="132" t="s">
        <v>546</v>
      </c>
      <c r="F105" s="133">
        <v>340</v>
      </c>
      <c r="G105" s="132"/>
      <c r="H105" s="132">
        <v>448</v>
      </c>
      <c r="I105" s="134">
        <v>448</v>
      </c>
      <c r="J105" s="135" t="s">
        <v>578</v>
      </c>
      <c r="K105" s="136">
        <f t="shared" si="9"/>
        <v>108</v>
      </c>
      <c r="L105" s="137">
        <f t="shared" si="10"/>
        <v>0.31764705882352939</v>
      </c>
      <c r="M105" s="132" t="s">
        <v>548</v>
      </c>
      <c r="N105" s="138">
        <v>43018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33</v>
      </c>
      <c r="B106" s="130">
        <v>42191</v>
      </c>
      <c r="C106" s="130"/>
      <c r="D106" s="131" t="s">
        <v>625</v>
      </c>
      <c r="E106" s="132" t="s">
        <v>546</v>
      </c>
      <c r="F106" s="133">
        <v>390</v>
      </c>
      <c r="G106" s="132"/>
      <c r="H106" s="132">
        <v>460</v>
      </c>
      <c r="I106" s="134">
        <v>460</v>
      </c>
      <c r="J106" s="135" t="s">
        <v>578</v>
      </c>
      <c r="K106" s="136">
        <f t="shared" ref="K106:K126" si="11">H106-F106</f>
        <v>70</v>
      </c>
      <c r="L106" s="137">
        <f t="shared" ref="L106:L126" si="12">K106/F106</f>
        <v>0.17948717948717949</v>
      </c>
      <c r="M106" s="132" t="s">
        <v>548</v>
      </c>
      <c r="N106" s="138">
        <v>42478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39">
        <v>34</v>
      </c>
      <c r="B107" s="140">
        <v>42195</v>
      </c>
      <c r="C107" s="140"/>
      <c r="D107" s="141" t="s">
        <v>626</v>
      </c>
      <c r="E107" s="142" t="s">
        <v>546</v>
      </c>
      <c r="F107" s="143">
        <v>122.5</v>
      </c>
      <c r="G107" s="143"/>
      <c r="H107" s="144">
        <v>61</v>
      </c>
      <c r="I107" s="144">
        <v>172</v>
      </c>
      <c r="J107" s="145" t="s">
        <v>627</v>
      </c>
      <c r="K107" s="146">
        <f t="shared" si="11"/>
        <v>-61.5</v>
      </c>
      <c r="L107" s="147">
        <f t="shared" si="12"/>
        <v>-0.50204081632653064</v>
      </c>
      <c r="M107" s="143" t="s">
        <v>558</v>
      </c>
      <c r="N107" s="140">
        <v>43333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35</v>
      </c>
      <c r="B108" s="130">
        <v>42219</v>
      </c>
      <c r="C108" s="130"/>
      <c r="D108" s="131" t="s">
        <v>628</v>
      </c>
      <c r="E108" s="132" t="s">
        <v>546</v>
      </c>
      <c r="F108" s="133">
        <v>297.5</v>
      </c>
      <c r="G108" s="132"/>
      <c r="H108" s="132">
        <v>350</v>
      </c>
      <c r="I108" s="134">
        <v>360</v>
      </c>
      <c r="J108" s="135" t="s">
        <v>629</v>
      </c>
      <c r="K108" s="136">
        <f t="shared" si="11"/>
        <v>52.5</v>
      </c>
      <c r="L108" s="137">
        <f t="shared" si="12"/>
        <v>0.17647058823529413</v>
      </c>
      <c r="M108" s="132" t="s">
        <v>548</v>
      </c>
      <c r="N108" s="138">
        <v>42232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36</v>
      </c>
      <c r="B109" s="130">
        <v>42219</v>
      </c>
      <c r="C109" s="130"/>
      <c r="D109" s="131" t="s">
        <v>630</v>
      </c>
      <c r="E109" s="132" t="s">
        <v>546</v>
      </c>
      <c r="F109" s="133">
        <v>115.5</v>
      </c>
      <c r="G109" s="132"/>
      <c r="H109" s="132">
        <v>149</v>
      </c>
      <c r="I109" s="134">
        <v>140</v>
      </c>
      <c r="J109" s="135" t="s">
        <v>631</v>
      </c>
      <c r="K109" s="136">
        <f t="shared" si="11"/>
        <v>33.5</v>
      </c>
      <c r="L109" s="137">
        <f t="shared" si="12"/>
        <v>0.29004329004329005</v>
      </c>
      <c r="M109" s="132" t="s">
        <v>548</v>
      </c>
      <c r="N109" s="138">
        <v>42740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37</v>
      </c>
      <c r="B110" s="130">
        <v>42251</v>
      </c>
      <c r="C110" s="130"/>
      <c r="D110" s="131" t="s">
        <v>502</v>
      </c>
      <c r="E110" s="132" t="s">
        <v>546</v>
      </c>
      <c r="F110" s="133">
        <v>226</v>
      </c>
      <c r="G110" s="132"/>
      <c r="H110" s="132">
        <v>292</v>
      </c>
      <c r="I110" s="134">
        <v>292</v>
      </c>
      <c r="J110" s="135" t="s">
        <v>632</v>
      </c>
      <c r="K110" s="136">
        <f t="shared" si="11"/>
        <v>66</v>
      </c>
      <c r="L110" s="137">
        <f t="shared" si="12"/>
        <v>0.29203539823008851</v>
      </c>
      <c r="M110" s="132" t="s">
        <v>548</v>
      </c>
      <c r="N110" s="138">
        <v>42286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38</v>
      </c>
      <c r="B111" s="130">
        <v>42254</v>
      </c>
      <c r="C111" s="130"/>
      <c r="D111" s="131" t="s">
        <v>620</v>
      </c>
      <c r="E111" s="132" t="s">
        <v>546</v>
      </c>
      <c r="F111" s="133">
        <v>232.5</v>
      </c>
      <c r="G111" s="132"/>
      <c r="H111" s="132">
        <v>312.5</v>
      </c>
      <c r="I111" s="134">
        <v>310</v>
      </c>
      <c r="J111" s="135" t="s">
        <v>578</v>
      </c>
      <c r="K111" s="136">
        <f t="shared" si="11"/>
        <v>80</v>
      </c>
      <c r="L111" s="137">
        <f t="shared" si="12"/>
        <v>0.34408602150537637</v>
      </c>
      <c r="M111" s="132" t="s">
        <v>548</v>
      </c>
      <c r="N111" s="138">
        <v>42823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39</v>
      </c>
      <c r="B112" s="130">
        <v>42268</v>
      </c>
      <c r="C112" s="130"/>
      <c r="D112" s="131" t="s">
        <v>633</v>
      </c>
      <c r="E112" s="132" t="s">
        <v>546</v>
      </c>
      <c r="F112" s="133">
        <v>196.5</v>
      </c>
      <c r="G112" s="132"/>
      <c r="H112" s="132">
        <v>238</v>
      </c>
      <c r="I112" s="134">
        <v>238</v>
      </c>
      <c r="J112" s="135" t="s">
        <v>632</v>
      </c>
      <c r="K112" s="136">
        <f t="shared" si="11"/>
        <v>41.5</v>
      </c>
      <c r="L112" s="137">
        <f t="shared" si="12"/>
        <v>0.21119592875318066</v>
      </c>
      <c r="M112" s="132" t="s">
        <v>548</v>
      </c>
      <c r="N112" s="138">
        <v>42291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40</v>
      </c>
      <c r="B113" s="130">
        <v>42271</v>
      </c>
      <c r="C113" s="130"/>
      <c r="D113" s="131" t="s">
        <v>576</v>
      </c>
      <c r="E113" s="132" t="s">
        <v>546</v>
      </c>
      <c r="F113" s="133">
        <v>65</v>
      </c>
      <c r="G113" s="132"/>
      <c r="H113" s="132">
        <v>82</v>
      </c>
      <c r="I113" s="134">
        <v>82</v>
      </c>
      <c r="J113" s="135" t="s">
        <v>632</v>
      </c>
      <c r="K113" s="136">
        <f t="shared" si="11"/>
        <v>17</v>
      </c>
      <c r="L113" s="137">
        <f t="shared" si="12"/>
        <v>0.26153846153846155</v>
      </c>
      <c r="M113" s="132" t="s">
        <v>548</v>
      </c>
      <c r="N113" s="138">
        <v>42578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41</v>
      </c>
      <c r="B114" s="130">
        <v>42291</v>
      </c>
      <c r="C114" s="130"/>
      <c r="D114" s="131" t="s">
        <v>634</v>
      </c>
      <c r="E114" s="132" t="s">
        <v>546</v>
      </c>
      <c r="F114" s="133">
        <v>144</v>
      </c>
      <c r="G114" s="132"/>
      <c r="H114" s="132">
        <v>182.5</v>
      </c>
      <c r="I114" s="134">
        <v>181</v>
      </c>
      <c r="J114" s="135" t="s">
        <v>632</v>
      </c>
      <c r="K114" s="136">
        <f t="shared" si="11"/>
        <v>38.5</v>
      </c>
      <c r="L114" s="137">
        <f t="shared" si="12"/>
        <v>0.2673611111111111</v>
      </c>
      <c r="M114" s="132" t="s">
        <v>548</v>
      </c>
      <c r="N114" s="138">
        <v>42817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42</v>
      </c>
      <c r="B115" s="130">
        <v>42291</v>
      </c>
      <c r="C115" s="130"/>
      <c r="D115" s="131" t="s">
        <v>635</v>
      </c>
      <c r="E115" s="132" t="s">
        <v>546</v>
      </c>
      <c r="F115" s="133">
        <v>264</v>
      </c>
      <c r="G115" s="132"/>
      <c r="H115" s="132">
        <v>311</v>
      </c>
      <c r="I115" s="134">
        <v>311</v>
      </c>
      <c r="J115" s="135" t="s">
        <v>632</v>
      </c>
      <c r="K115" s="136">
        <f t="shared" si="11"/>
        <v>47</v>
      </c>
      <c r="L115" s="137">
        <f t="shared" si="12"/>
        <v>0.17803030303030304</v>
      </c>
      <c r="M115" s="132" t="s">
        <v>548</v>
      </c>
      <c r="N115" s="138">
        <v>42604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43</v>
      </c>
      <c r="B116" s="130">
        <v>42318</v>
      </c>
      <c r="C116" s="130"/>
      <c r="D116" s="131" t="s">
        <v>636</v>
      </c>
      <c r="E116" s="132" t="s">
        <v>557</v>
      </c>
      <c r="F116" s="133">
        <v>549.5</v>
      </c>
      <c r="G116" s="132"/>
      <c r="H116" s="132">
        <v>630</v>
      </c>
      <c r="I116" s="134">
        <v>630</v>
      </c>
      <c r="J116" s="135" t="s">
        <v>632</v>
      </c>
      <c r="K116" s="136">
        <f t="shared" si="11"/>
        <v>80.5</v>
      </c>
      <c r="L116" s="137">
        <f t="shared" si="12"/>
        <v>0.1464968152866242</v>
      </c>
      <c r="M116" s="132" t="s">
        <v>548</v>
      </c>
      <c r="N116" s="138">
        <v>42419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44</v>
      </c>
      <c r="B117" s="130">
        <v>42342</v>
      </c>
      <c r="C117" s="130"/>
      <c r="D117" s="131" t="s">
        <v>637</v>
      </c>
      <c r="E117" s="132" t="s">
        <v>546</v>
      </c>
      <c r="F117" s="133">
        <v>1027.5</v>
      </c>
      <c r="G117" s="132"/>
      <c r="H117" s="132">
        <v>1315</v>
      </c>
      <c r="I117" s="134">
        <v>1250</v>
      </c>
      <c r="J117" s="135" t="s">
        <v>632</v>
      </c>
      <c r="K117" s="136">
        <f t="shared" si="11"/>
        <v>287.5</v>
      </c>
      <c r="L117" s="137">
        <f t="shared" si="12"/>
        <v>0.27980535279805352</v>
      </c>
      <c r="M117" s="132" t="s">
        <v>548</v>
      </c>
      <c r="N117" s="138">
        <v>43244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45</v>
      </c>
      <c r="B118" s="130">
        <v>42367</v>
      </c>
      <c r="C118" s="130"/>
      <c r="D118" s="131" t="s">
        <v>638</v>
      </c>
      <c r="E118" s="132" t="s">
        <v>546</v>
      </c>
      <c r="F118" s="133">
        <v>465</v>
      </c>
      <c r="G118" s="132"/>
      <c r="H118" s="132">
        <v>540</v>
      </c>
      <c r="I118" s="134">
        <v>540</v>
      </c>
      <c r="J118" s="135" t="s">
        <v>632</v>
      </c>
      <c r="K118" s="136">
        <f t="shared" si="11"/>
        <v>75</v>
      </c>
      <c r="L118" s="137">
        <f t="shared" si="12"/>
        <v>0.16129032258064516</v>
      </c>
      <c r="M118" s="132" t="s">
        <v>548</v>
      </c>
      <c r="N118" s="138">
        <v>42530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46</v>
      </c>
      <c r="B119" s="130">
        <v>42380</v>
      </c>
      <c r="C119" s="130"/>
      <c r="D119" s="131" t="s">
        <v>388</v>
      </c>
      <c r="E119" s="132" t="s">
        <v>557</v>
      </c>
      <c r="F119" s="133">
        <v>81</v>
      </c>
      <c r="G119" s="132"/>
      <c r="H119" s="132">
        <v>110</v>
      </c>
      <c r="I119" s="134">
        <v>110</v>
      </c>
      <c r="J119" s="135" t="s">
        <v>632</v>
      </c>
      <c r="K119" s="136">
        <f t="shared" si="11"/>
        <v>29</v>
      </c>
      <c r="L119" s="137">
        <f t="shared" si="12"/>
        <v>0.35802469135802467</v>
      </c>
      <c r="M119" s="132" t="s">
        <v>548</v>
      </c>
      <c r="N119" s="138">
        <v>42745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47</v>
      </c>
      <c r="B120" s="130">
        <v>42382</v>
      </c>
      <c r="C120" s="130"/>
      <c r="D120" s="131" t="s">
        <v>639</v>
      </c>
      <c r="E120" s="132" t="s">
        <v>557</v>
      </c>
      <c r="F120" s="133">
        <v>417.5</v>
      </c>
      <c r="G120" s="132"/>
      <c r="H120" s="132">
        <v>547</v>
      </c>
      <c r="I120" s="134">
        <v>535</v>
      </c>
      <c r="J120" s="135" t="s">
        <v>632</v>
      </c>
      <c r="K120" s="136">
        <f t="shared" si="11"/>
        <v>129.5</v>
      </c>
      <c r="L120" s="137">
        <f t="shared" si="12"/>
        <v>0.31017964071856285</v>
      </c>
      <c r="M120" s="132" t="s">
        <v>548</v>
      </c>
      <c r="N120" s="138">
        <v>42578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48</v>
      </c>
      <c r="B121" s="130">
        <v>42408</v>
      </c>
      <c r="C121" s="130"/>
      <c r="D121" s="131" t="s">
        <v>640</v>
      </c>
      <c r="E121" s="132" t="s">
        <v>546</v>
      </c>
      <c r="F121" s="133">
        <v>650</v>
      </c>
      <c r="G121" s="132"/>
      <c r="H121" s="132">
        <v>800</v>
      </c>
      <c r="I121" s="134">
        <v>800</v>
      </c>
      <c r="J121" s="135" t="s">
        <v>632</v>
      </c>
      <c r="K121" s="136">
        <f t="shared" si="11"/>
        <v>150</v>
      </c>
      <c r="L121" s="137">
        <f t="shared" si="12"/>
        <v>0.23076923076923078</v>
      </c>
      <c r="M121" s="132" t="s">
        <v>548</v>
      </c>
      <c r="N121" s="138">
        <v>43154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49</v>
      </c>
      <c r="B122" s="130">
        <v>42433</v>
      </c>
      <c r="C122" s="130"/>
      <c r="D122" s="131" t="s">
        <v>232</v>
      </c>
      <c r="E122" s="132" t="s">
        <v>546</v>
      </c>
      <c r="F122" s="133">
        <v>437.5</v>
      </c>
      <c r="G122" s="132"/>
      <c r="H122" s="132">
        <v>504.5</v>
      </c>
      <c r="I122" s="134">
        <v>522</v>
      </c>
      <c r="J122" s="135" t="s">
        <v>641</v>
      </c>
      <c r="K122" s="136">
        <f t="shared" si="11"/>
        <v>67</v>
      </c>
      <c r="L122" s="137">
        <f t="shared" si="12"/>
        <v>0.15314285714285714</v>
      </c>
      <c r="M122" s="132" t="s">
        <v>548</v>
      </c>
      <c r="N122" s="138">
        <v>42480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50</v>
      </c>
      <c r="B123" s="130">
        <v>42438</v>
      </c>
      <c r="C123" s="130"/>
      <c r="D123" s="131" t="s">
        <v>642</v>
      </c>
      <c r="E123" s="132" t="s">
        <v>546</v>
      </c>
      <c r="F123" s="133">
        <v>189.5</v>
      </c>
      <c r="G123" s="132"/>
      <c r="H123" s="132">
        <v>218</v>
      </c>
      <c r="I123" s="134">
        <v>218</v>
      </c>
      <c r="J123" s="135" t="s">
        <v>632</v>
      </c>
      <c r="K123" s="136">
        <f t="shared" si="11"/>
        <v>28.5</v>
      </c>
      <c r="L123" s="137">
        <f t="shared" si="12"/>
        <v>0.15039577836411611</v>
      </c>
      <c r="M123" s="132" t="s">
        <v>548</v>
      </c>
      <c r="N123" s="138">
        <v>43034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39">
        <v>51</v>
      </c>
      <c r="B124" s="140">
        <v>42471</v>
      </c>
      <c r="C124" s="140"/>
      <c r="D124" s="148" t="s">
        <v>643</v>
      </c>
      <c r="E124" s="143" t="s">
        <v>546</v>
      </c>
      <c r="F124" s="143">
        <v>36.5</v>
      </c>
      <c r="G124" s="144"/>
      <c r="H124" s="144">
        <v>15.85</v>
      </c>
      <c r="I124" s="144">
        <v>60</v>
      </c>
      <c r="J124" s="145" t="s">
        <v>644</v>
      </c>
      <c r="K124" s="146">
        <f t="shared" si="11"/>
        <v>-20.65</v>
      </c>
      <c r="L124" s="147">
        <f t="shared" si="12"/>
        <v>-0.5657534246575342</v>
      </c>
      <c r="M124" s="143" t="s">
        <v>558</v>
      </c>
      <c r="N124" s="151">
        <v>43627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52</v>
      </c>
      <c r="B125" s="130">
        <v>42472</v>
      </c>
      <c r="C125" s="130"/>
      <c r="D125" s="131" t="s">
        <v>645</v>
      </c>
      <c r="E125" s="132" t="s">
        <v>546</v>
      </c>
      <c r="F125" s="133">
        <v>93</v>
      </c>
      <c r="G125" s="132"/>
      <c r="H125" s="132">
        <v>149</v>
      </c>
      <c r="I125" s="134">
        <v>140</v>
      </c>
      <c r="J125" s="135" t="s">
        <v>646</v>
      </c>
      <c r="K125" s="136">
        <f t="shared" si="11"/>
        <v>56</v>
      </c>
      <c r="L125" s="137">
        <f t="shared" si="12"/>
        <v>0.60215053763440862</v>
      </c>
      <c r="M125" s="132" t="s">
        <v>548</v>
      </c>
      <c r="N125" s="138">
        <v>42740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53</v>
      </c>
      <c r="B126" s="130">
        <v>42472</v>
      </c>
      <c r="C126" s="130"/>
      <c r="D126" s="131" t="s">
        <v>647</v>
      </c>
      <c r="E126" s="132" t="s">
        <v>546</v>
      </c>
      <c r="F126" s="133">
        <v>130</v>
      </c>
      <c r="G126" s="132"/>
      <c r="H126" s="132">
        <v>150</v>
      </c>
      <c r="I126" s="134" t="s">
        <v>648</v>
      </c>
      <c r="J126" s="135" t="s">
        <v>632</v>
      </c>
      <c r="K126" s="136">
        <f t="shared" si="11"/>
        <v>20</v>
      </c>
      <c r="L126" s="137">
        <f t="shared" si="12"/>
        <v>0.15384615384615385</v>
      </c>
      <c r="M126" s="132" t="s">
        <v>548</v>
      </c>
      <c r="N126" s="138">
        <v>42564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54</v>
      </c>
      <c r="B127" s="130">
        <v>42473</v>
      </c>
      <c r="C127" s="130"/>
      <c r="D127" s="131" t="s">
        <v>649</v>
      </c>
      <c r="E127" s="132" t="s">
        <v>546</v>
      </c>
      <c r="F127" s="133">
        <v>196</v>
      </c>
      <c r="G127" s="132"/>
      <c r="H127" s="132">
        <v>299</v>
      </c>
      <c r="I127" s="134">
        <v>299</v>
      </c>
      <c r="J127" s="135" t="s">
        <v>632</v>
      </c>
      <c r="K127" s="136">
        <v>103</v>
      </c>
      <c r="L127" s="137">
        <v>0.52551020408163296</v>
      </c>
      <c r="M127" s="132" t="s">
        <v>548</v>
      </c>
      <c r="N127" s="138">
        <v>42620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55</v>
      </c>
      <c r="B128" s="130">
        <v>42473</v>
      </c>
      <c r="C128" s="130"/>
      <c r="D128" s="131" t="s">
        <v>650</v>
      </c>
      <c r="E128" s="132" t="s">
        <v>546</v>
      </c>
      <c r="F128" s="133">
        <v>88</v>
      </c>
      <c r="G128" s="132"/>
      <c r="H128" s="132">
        <v>103</v>
      </c>
      <c r="I128" s="134">
        <v>103</v>
      </c>
      <c r="J128" s="135" t="s">
        <v>632</v>
      </c>
      <c r="K128" s="136">
        <v>15</v>
      </c>
      <c r="L128" s="137">
        <v>0.170454545454545</v>
      </c>
      <c r="M128" s="132" t="s">
        <v>548</v>
      </c>
      <c r="N128" s="138">
        <v>42530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56</v>
      </c>
      <c r="B129" s="130">
        <v>42492</v>
      </c>
      <c r="C129" s="130"/>
      <c r="D129" s="131" t="s">
        <v>651</v>
      </c>
      <c r="E129" s="132" t="s">
        <v>546</v>
      </c>
      <c r="F129" s="133">
        <v>127.5</v>
      </c>
      <c r="G129" s="132"/>
      <c r="H129" s="132">
        <v>148</v>
      </c>
      <c r="I129" s="134" t="s">
        <v>652</v>
      </c>
      <c r="J129" s="135" t="s">
        <v>632</v>
      </c>
      <c r="K129" s="136">
        <f>H129-F129</f>
        <v>20.5</v>
      </c>
      <c r="L129" s="137">
        <f>K129/F129</f>
        <v>0.16078431372549021</v>
      </c>
      <c r="M129" s="132" t="s">
        <v>548</v>
      </c>
      <c r="N129" s="138">
        <v>42564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57</v>
      </c>
      <c r="B130" s="130">
        <v>42493</v>
      </c>
      <c r="C130" s="130"/>
      <c r="D130" s="131" t="s">
        <v>653</v>
      </c>
      <c r="E130" s="132" t="s">
        <v>546</v>
      </c>
      <c r="F130" s="133">
        <v>675</v>
      </c>
      <c r="G130" s="132"/>
      <c r="H130" s="132">
        <v>815</v>
      </c>
      <c r="I130" s="134" t="s">
        <v>654</v>
      </c>
      <c r="J130" s="135" t="s">
        <v>632</v>
      </c>
      <c r="K130" s="136">
        <f>H130-F130</f>
        <v>140</v>
      </c>
      <c r="L130" s="137">
        <f>K130/F130</f>
        <v>0.2074074074074074</v>
      </c>
      <c r="M130" s="132" t="s">
        <v>548</v>
      </c>
      <c r="N130" s="138">
        <v>43154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39">
        <v>58</v>
      </c>
      <c r="B131" s="140">
        <v>42522</v>
      </c>
      <c r="C131" s="140"/>
      <c r="D131" s="141" t="s">
        <v>655</v>
      </c>
      <c r="E131" s="142" t="s">
        <v>546</v>
      </c>
      <c r="F131" s="143">
        <v>500</v>
      </c>
      <c r="G131" s="143"/>
      <c r="H131" s="144">
        <v>232.5</v>
      </c>
      <c r="I131" s="144" t="s">
        <v>656</v>
      </c>
      <c r="J131" s="145" t="s">
        <v>657</v>
      </c>
      <c r="K131" s="146">
        <f>H131-F131</f>
        <v>-267.5</v>
      </c>
      <c r="L131" s="147">
        <f>K131/F131</f>
        <v>-0.53500000000000003</v>
      </c>
      <c r="M131" s="143" t="s">
        <v>558</v>
      </c>
      <c r="N131" s="140">
        <v>43735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59</v>
      </c>
      <c r="B132" s="130">
        <v>42527</v>
      </c>
      <c r="C132" s="130"/>
      <c r="D132" s="131" t="s">
        <v>504</v>
      </c>
      <c r="E132" s="132" t="s">
        <v>546</v>
      </c>
      <c r="F132" s="133">
        <v>110</v>
      </c>
      <c r="G132" s="132"/>
      <c r="H132" s="132">
        <v>126.5</v>
      </c>
      <c r="I132" s="134">
        <v>125</v>
      </c>
      <c r="J132" s="135" t="s">
        <v>584</v>
      </c>
      <c r="K132" s="136">
        <f>H132-F132</f>
        <v>16.5</v>
      </c>
      <c r="L132" s="137">
        <f>K132/F132</f>
        <v>0.15</v>
      </c>
      <c r="M132" s="132" t="s">
        <v>548</v>
      </c>
      <c r="N132" s="138">
        <v>42552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60</v>
      </c>
      <c r="B133" s="130">
        <v>42538</v>
      </c>
      <c r="C133" s="130"/>
      <c r="D133" s="131" t="s">
        <v>658</v>
      </c>
      <c r="E133" s="132" t="s">
        <v>546</v>
      </c>
      <c r="F133" s="133">
        <v>44</v>
      </c>
      <c r="G133" s="132"/>
      <c r="H133" s="132">
        <v>69.5</v>
      </c>
      <c r="I133" s="134">
        <v>69.5</v>
      </c>
      <c r="J133" s="135" t="s">
        <v>659</v>
      </c>
      <c r="K133" s="136">
        <f>H133-F133</f>
        <v>25.5</v>
      </c>
      <c r="L133" s="137">
        <f>K133/F133</f>
        <v>0.57954545454545459</v>
      </c>
      <c r="M133" s="132" t="s">
        <v>548</v>
      </c>
      <c r="N133" s="138">
        <v>42977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61</v>
      </c>
      <c r="B134" s="130">
        <v>42549</v>
      </c>
      <c r="C134" s="130"/>
      <c r="D134" s="131" t="s">
        <v>660</v>
      </c>
      <c r="E134" s="132" t="s">
        <v>546</v>
      </c>
      <c r="F134" s="133">
        <v>262.5</v>
      </c>
      <c r="G134" s="132"/>
      <c r="H134" s="132">
        <v>340</v>
      </c>
      <c r="I134" s="134">
        <v>333</v>
      </c>
      <c r="J134" s="135" t="s">
        <v>661</v>
      </c>
      <c r="K134" s="136">
        <v>77.5</v>
      </c>
      <c r="L134" s="137">
        <v>0.29523809523809502</v>
      </c>
      <c r="M134" s="132" t="s">
        <v>548</v>
      </c>
      <c r="N134" s="138">
        <v>43017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62</v>
      </c>
      <c r="B135" s="130">
        <v>42549</v>
      </c>
      <c r="C135" s="130"/>
      <c r="D135" s="131" t="s">
        <v>662</v>
      </c>
      <c r="E135" s="132" t="s">
        <v>546</v>
      </c>
      <c r="F135" s="133">
        <v>840</v>
      </c>
      <c r="G135" s="132"/>
      <c r="H135" s="132">
        <v>1230</v>
      </c>
      <c r="I135" s="134">
        <v>1230</v>
      </c>
      <c r="J135" s="135" t="s">
        <v>632</v>
      </c>
      <c r="K135" s="136">
        <v>390</v>
      </c>
      <c r="L135" s="137">
        <v>0.46428571428571402</v>
      </c>
      <c r="M135" s="132" t="s">
        <v>548</v>
      </c>
      <c r="N135" s="138">
        <v>42649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52">
        <v>63</v>
      </c>
      <c r="B136" s="153">
        <v>42556</v>
      </c>
      <c r="C136" s="153"/>
      <c r="D136" s="154" t="s">
        <v>663</v>
      </c>
      <c r="E136" s="155" t="s">
        <v>546</v>
      </c>
      <c r="F136" s="155">
        <v>395</v>
      </c>
      <c r="G136" s="156"/>
      <c r="H136" s="156">
        <f>(468.5+342.5)/2</f>
        <v>405.5</v>
      </c>
      <c r="I136" s="156">
        <v>510</v>
      </c>
      <c r="J136" s="157" t="s">
        <v>664</v>
      </c>
      <c r="K136" s="158">
        <f t="shared" ref="K136:K142" si="13">H136-F136</f>
        <v>10.5</v>
      </c>
      <c r="L136" s="159">
        <f t="shared" ref="L136:L142" si="14">K136/F136</f>
        <v>2.6582278481012658E-2</v>
      </c>
      <c r="M136" s="155" t="s">
        <v>565</v>
      </c>
      <c r="N136" s="153">
        <v>43606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9">
        <v>64</v>
      </c>
      <c r="B137" s="140">
        <v>42584</v>
      </c>
      <c r="C137" s="140"/>
      <c r="D137" s="141" t="s">
        <v>665</v>
      </c>
      <c r="E137" s="142" t="s">
        <v>557</v>
      </c>
      <c r="F137" s="143">
        <f>169.5-12.8</f>
        <v>156.69999999999999</v>
      </c>
      <c r="G137" s="143"/>
      <c r="H137" s="144">
        <v>77</v>
      </c>
      <c r="I137" s="144" t="s">
        <v>666</v>
      </c>
      <c r="J137" s="145" t="s">
        <v>667</v>
      </c>
      <c r="K137" s="146">
        <f t="shared" si="13"/>
        <v>-79.699999999999989</v>
      </c>
      <c r="L137" s="147">
        <f t="shared" si="14"/>
        <v>-0.50861518825781749</v>
      </c>
      <c r="M137" s="143" t="s">
        <v>558</v>
      </c>
      <c r="N137" s="140">
        <v>43522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39">
        <v>65</v>
      </c>
      <c r="B138" s="140">
        <v>42586</v>
      </c>
      <c r="C138" s="140"/>
      <c r="D138" s="141" t="s">
        <v>668</v>
      </c>
      <c r="E138" s="142" t="s">
        <v>546</v>
      </c>
      <c r="F138" s="143">
        <v>400</v>
      </c>
      <c r="G138" s="143"/>
      <c r="H138" s="144">
        <v>305</v>
      </c>
      <c r="I138" s="144">
        <v>475</v>
      </c>
      <c r="J138" s="145" t="s">
        <v>669</v>
      </c>
      <c r="K138" s="146">
        <f t="shared" si="13"/>
        <v>-95</v>
      </c>
      <c r="L138" s="147">
        <f t="shared" si="14"/>
        <v>-0.23749999999999999</v>
      </c>
      <c r="M138" s="143" t="s">
        <v>558</v>
      </c>
      <c r="N138" s="140">
        <v>43606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66</v>
      </c>
      <c r="B139" s="130">
        <v>42593</v>
      </c>
      <c r="C139" s="130"/>
      <c r="D139" s="131" t="s">
        <v>670</v>
      </c>
      <c r="E139" s="132" t="s">
        <v>546</v>
      </c>
      <c r="F139" s="133">
        <v>86.5</v>
      </c>
      <c r="G139" s="132"/>
      <c r="H139" s="132">
        <v>130</v>
      </c>
      <c r="I139" s="134">
        <v>130</v>
      </c>
      <c r="J139" s="135" t="s">
        <v>671</v>
      </c>
      <c r="K139" s="136">
        <f t="shared" si="13"/>
        <v>43.5</v>
      </c>
      <c r="L139" s="137">
        <f t="shared" si="14"/>
        <v>0.50289017341040465</v>
      </c>
      <c r="M139" s="132" t="s">
        <v>548</v>
      </c>
      <c r="N139" s="138">
        <v>43091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39">
        <v>67</v>
      </c>
      <c r="B140" s="140">
        <v>42600</v>
      </c>
      <c r="C140" s="140"/>
      <c r="D140" s="141" t="s">
        <v>119</v>
      </c>
      <c r="E140" s="142" t="s">
        <v>546</v>
      </c>
      <c r="F140" s="143">
        <v>133.5</v>
      </c>
      <c r="G140" s="143"/>
      <c r="H140" s="144">
        <v>126.5</v>
      </c>
      <c r="I140" s="144">
        <v>178</v>
      </c>
      <c r="J140" s="145" t="s">
        <v>672</v>
      </c>
      <c r="K140" s="146">
        <f t="shared" si="13"/>
        <v>-7</v>
      </c>
      <c r="L140" s="147">
        <f t="shared" si="14"/>
        <v>-5.2434456928838954E-2</v>
      </c>
      <c r="M140" s="143" t="s">
        <v>558</v>
      </c>
      <c r="N140" s="140">
        <v>42615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68</v>
      </c>
      <c r="B141" s="130">
        <v>42613</v>
      </c>
      <c r="C141" s="130"/>
      <c r="D141" s="131" t="s">
        <v>673</v>
      </c>
      <c r="E141" s="132" t="s">
        <v>546</v>
      </c>
      <c r="F141" s="133">
        <v>560</v>
      </c>
      <c r="G141" s="132"/>
      <c r="H141" s="132">
        <v>725</v>
      </c>
      <c r="I141" s="134">
        <v>725</v>
      </c>
      <c r="J141" s="135" t="s">
        <v>578</v>
      </c>
      <c r="K141" s="136">
        <f t="shared" si="13"/>
        <v>165</v>
      </c>
      <c r="L141" s="137">
        <f t="shared" si="14"/>
        <v>0.29464285714285715</v>
      </c>
      <c r="M141" s="132" t="s">
        <v>548</v>
      </c>
      <c r="N141" s="138">
        <v>42456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69</v>
      </c>
      <c r="B142" s="130">
        <v>42614</v>
      </c>
      <c r="C142" s="130"/>
      <c r="D142" s="131" t="s">
        <v>674</v>
      </c>
      <c r="E142" s="132" t="s">
        <v>546</v>
      </c>
      <c r="F142" s="133">
        <v>160.5</v>
      </c>
      <c r="G142" s="132"/>
      <c r="H142" s="132">
        <v>210</v>
      </c>
      <c r="I142" s="134">
        <v>210</v>
      </c>
      <c r="J142" s="135" t="s">
        <v>578</v>
      </c>
      <c r="K142" s="136">
        <f t="shared" si="13"/>
        <v>49.5</v>
      </c>
      <c r="L142" s="137">
        <f t="shared" si="14"/>
        <v>0.30841121495327101</v>
      </c>
      <c r="M142" s="132" t="s">
        <v>548</v>
      </c>
      <c r="N142" s="138">
        <v>42871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70</v>
      </c>
      <c r="B143" s="130">
        <v>42646</v>
      </c>
      <c r="C143" s="130"/>
      <c r="D143" s="131" t="s">
        <v>397</v>
      </c>
      <c r="E143" s="132" t="s">
        <v>546</v>
      </c>
      <c r="F143" s="133">
        <v>430</v>
      </c>
      <c r="G143" s="132"/>
      <c r="H143" s="132">
        <v>596</v>
      </c>
      <c r="I143" s="134">
        <v>575</v>
      </c>
      <c r="J143" s="135" t="s">
        <v>675</v>
      </c>
      <c r="K143" s="136">
        <v>166</v>
      </c>
      <c r="L143" s="137">
        <v>0.38604651162790699</v>
      </c>
      <c r="M143" s="132" t="s">
        <v>548</v>
      </c>
      <c r="N143" s="138">
        <v>42769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71</v>
      </c>
      <c r="B144" s="130">
        <v>42657</v>
      </c>
      <c r="C144" s="130"/>
      <c r="D144" s="131" t="s">
        <v>676</v>
      </c>
      <c r="E144" s="132" t="s">
        <v>546</v>
      </c>
      <c r="F144" s="133">
        <v>280</v>
      </c>
      <c r="G144" s="132"/>
      <c r="H144" s="132">
        <v>345</v>
      </c>
      <c r="I144" s="134">
        <v>345</v>
      </c>
      <c r="J144" s="135" t="s">
        <v>578</v>
      </c>
      <c r="K144" s="136">
        <f t="shared" ref="K144:K149" si="15">H144-F144</f>
        <v>65</v>
      </c>
      <c r="L144" s="137">
        <f>K144/F144</f>
        <v>0.23214285714285715</v>
      </c>
      <c r="M144" s="132" t="s">
        <v>548</v>
      </c>
      <c r="N144" s="138">
        <v>42814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72</v>
      </c>
      <c r="B145" s="130">
        <v>42657</v>
      </c>
      <c r="C145" s="130"/>
      <c r="D145" s="131" t="s">
        <v>677</v>
      </c>
      <c r="E145" s="132" t="s">
        <v>546</v>
      </c>
      <c r="F145" s="133">
        <v>245</v>
      </c>
      <c r="G145" s="132"/>
      <c r="H145" s="132">
        <v>325.5</v>
      </c>
      <c r="I145" s="134">
        <v>330</v>
      </c>
      <c r="J145" s="135" t="s">
        <v>678</v>
      </c>
      <c r="K145" s="136">
        <f t="shared" si="15"/>
        <v>80.5</v>
      </c>
      <c r="L145" s="137">
        <f>K145/F145</f>
        <v>0.32857142857142857</v>
      </c>
      <c r="M145" s="132" t="s">
        <v>548</v>
      </c>
      <c r="N145" s="138">
        <v>42769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73</v>
      </c>
      <c r="B146" s="130">
        <v>42660</v>
      </c>
      <c r="C146" s="130"/>
      <c r="D146" s="131" t="s">
        <v>679</v>
      </c>
      <c r="E146" s="132" t="s">
        <v>546</v>
      </c>
      <c r="F146" s="133">
        <v>125</v>
      </c>
      <c r="G146" s="132"/>
      <c r="H146" s="132">
        <v>160</v>
      </c>
      <c r="I146" s="134">
        <v>160</v>
      </c>
      <c r="J146" s="135" t="s">
        <v>632</v>
      </c>
      <c r="K146" s="136">
        <f t="shared" si="15"/>
        <v>35</v>
      </c>
      <c r="L146" s="137">
        <v>0.28000000000000003</v>
      </c>
      <c r="M146" s="132" t="s">
        <v>548</v>
      </c>
      <c r="N146" s="138">
        <v>42803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74</v>
      </c>
      <c r="B147" s="130">
        <v>42660</v>
      </c>
      <c r="C147" s="130"/>
      <c r="D147" s="131" t="s">
        <v>680</v>
      </c>
      <c r="E147" s="132" t="s">
        <v>546</v>
      </c>
      <c r="F147" s="133">
        <v>114</v>
      </c>
      <c r="G147" s="132"/>
      <c r="H147" s="132">
        <v>145</v>
      </c>
      <c r="I147" s="134">
        <v>145</v>
      </c>
      <c r="J147" s="135" t="s">
        <v>632</v>
      </c>
      <c r="K147" s="136">
        <f t="shared" si="15"/>
        <v>31</v>
      </c>
      <c r="L147" s="137">
        <f>K147/F147</f>
        <v>0.27192982456140352</v>
      </c>
      <c r="M147" s="132" t="s">
        <v>548</v>
      </c>
      <c r="N147" s="138">
        <v>42859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75</v>
      </c>
      <c r="B148" s="130">
        <v>42660</v>
      </c>
      <c r="C148" s="130"/>
      <c r="D148" s="131" t="s">
        <v>681</v>
      </c>
      <c r="E148" s="132" t="s">
        <v>546</v>
      </c>
      <c r="F148" s="133">
        <v>212</v>
      </c>
      <c r="G148" s="132"/>
      <c r="H148" s="132">
        <v>280</v>
      </c>
      <c r="I148" s="134">
        <v>276</v>
      </c>
      <c r="J148" s="135" t="s">
        <v>682</v>
      </c>
      <c r="K148" s="136">
        <f t="shared" si="15"/>
        <v>68</v>
      </c>
      <c r="L148" s="137">
        <f>K148/F148</f>
        <v>0.32075471698113206</v>
      </c>
      <c r="M148" s="132" t="s">
        <v>548</v>
      </c>
      <c r="N148" s="138">
        <v>42858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76</v>
      </c>
      <c r="B149" s="130">
        <v>42678</v>
      </c>
      <c r="C149" s="130"/>
      <c r="D149" s="131" t="s">
        <v>440</v>
      </c>
      <c r="E149" s="132" t="s">
        <v>546</v>
      </c>
      <c r="F149" s="133">
        <v>155</v>
      </c>
      <c r="G149" s="132"/>
      <c r="H149" s="132">
        <v>210</v>
      </c>
      <c r="I149" s="134">
        <v>210</v>
      </c>
      <c r="J149" s="135" t="s">
        <v>683</v>
      </c>
      <c r="K149" s="136">
        <f t="shared" si="15"/>
        <v>55</v>
      </c>
      <c r="L149" s="137">
        <f>K149/F149</f>
        <v>0.35483870967741937</v>
      </c>
      <c r="M149" s="132" t="s">
        <v>548</v>
      </c>
      <c r="N149" s="138">
        <v>42944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39">
        <v>77</v>
      </c>
      <c r="B150" s="140">
        <v>42710</v>
      </c>
      <c r="C150" s="140"/>
      <c r="D150" s="141" t="s">
        <v>684</v>
      </c>
      <c r="E150" s="142" t="s">
        <v>546</v>
      </c>
      <c r="F150" s="143">
        <v>150.5</v>
      </c>
      <c r="G150" s="143"/>
      <c r="H150" s="144">
        <v>72.5</v>
      </c>
      <c r="I150" s="144">
        <v>174</v>
      </c>
      <c r="J150" s="145" t="s">
        <v>685</v>
      </c>
      <c r="K150" s="146">
        <v>-78</v>
      </c>
      <c r="L150" s="147">
        <v>-0.51827242524916906</v>
      </c>
      <c r="M150" s="143" t="s">
        <v>558</v>
      </c>
      <c r="N150" s="140">
        <v>43333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78</v>
      </c>
      <c r="B151" s="130">
        <v>42712</v>
      </c>
      <c r="C151" s="130"/>
      <c r="D151" s="131" t="s">
        <v>686</v>
      </c>
      <c r="E151" s="132" t="s">
        <v>546</v>
      </c>
      <c r="F151" s="133">
        <v>380</v>
      </c>
      <c r="G151" s="132"/>
      <c r="H151" s="132">
        <v>478</v>
      </c>
      <c r="I151" s="134">
        <v>468</v>
      </c>
      <c r="J151" s="135" t="s">
        <v>632</v>
      </c>
      <c r="K151" s="136">
        <f>H151-F151</f>
        <v>98</v>
      </c>
      <c r="L151" s="137">
        <f>K151/F151</f>
        <v>0.25789473684210529</v>
      </c>
      <c r="M151" s="132" t="s">
        <v>548</v>
      </c>
      <c r="N151" s="138">
        <v>43025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79</v>
      </c>
      <c r="B152" s="130">
        <v>42734</v>
      </c>
      <c r="C152" s="130"/>
      <c r="D152" s="131" t="s">
        <v>118</v>
      </c>
      <c r="E152" s="132" t="s">
        <v>546</v>
      </c>
      <c r="F152" s="133">
        <v>305</v>
      </c>
      <c r="G152" s="132"/>
      <c r="H152" s="132">
        <v>375</v>
      </c>
      <c r="I152" s="134">
        <v>375</v>
      </c>
      <c r="J152" s="135" t="s">
        <v>632</v>
      </c>
      <c r="K152" s="136">
        <f>H152-F152</f>
        <v>70</v>
      </c>
      <c r="L152" s="137">
        <f>K152/F152</f>
        <v>0.22950819672131148</v>
      </c>
      <c r="M152" s="132" t="s">
        <v>548</v>
      </c>
      <c r="N152" s="138">
        <v>42768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80</v>
      </c>
      <c r="B153" s="130">
        <v>42739</v>
      </c>
      <c r="C153" s="130"/>
      <c r="D153" s="131" t="s">
        <v>102</v>
      </c>
      <c r="E153" s="132" t="s">
        <v>546</v>
      </c>
      <c r="F153" s="133">
        <v>99.5</v>
      </c>
      <c r="G153" s="132"/>
      <c r="H153" s="132">
        <v>158</v>
      </c>
      <c r="I153" s="134">
        <v>158</v>
      </c>
      <c r="J153" s="135" t="s">
        <v>632</v>
      </c>
      <c r="K153" s="136">
        <f>H153-F153</f>
        <v>58.5</v>
      </c>
      <c r="L153" s="137">
        <f>K153/F153</f>
        <v>0.5879396984924623</v>
      </c>
      <c r="M153" s="132" t="s">
        <v>548</v>
      </c>
      <c r="N153" s="138">
        <v>42898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81</v>
      </c>
      <c r="B154" s="130">
        <v>42739</v>
      </c>
      <c r="C154" s="130"/>
      <c r="D154" s="131" t="s">
        <v>102</v>
      </c>
      <c r="E154" s="132" t="s">
        <v>546</v>
      </c>
      <c r="F154" s="133">
        <v>99.5</v>
      </c>
      <c r="G154" s="132"/>
      <c r="H154" s="132">
        <v>158</v>
      </c>
      <c r="I154" s="134">
        <v>158</v>
      </c>
      <c r="J154" s="135" t="s">
        <v>632</v>
      </c>
      <c r="K154" s="136">
        <v>58.5</v>
      </c>
      <c r="L154" s="137">
        <v>0.58793969849246197</v>
      </c>
      <c r="M154" s="132" t="s">
        <v>548</v>
      </c>
      <c r="N154" s="138">
        <v>42898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82</v>
      </c>
      <c r="B155" s="130">
        <v>42786</v>
      </c>
      <c r="C155" s="130"/>
      <c r="D155" s="131" t="s">
        <v>205</v>
      </c>
      <c r="E155" s="132" t="s">
        <v>546</v>
      </c>
      <c r="F155" s="133">
        <v>140.5</v>
      </c>
      <c r="G155" s="132"/>
      <c r="H155" s="132">
        <v>220</v>
      </c>
      <c r="I155" s="134">
        <v>220</v>
      </c>
      <c r="J155" s="135" t="s">
        <v>632</v>
      </c>
      <c r="K155" s="136">
        <f>H155-F155</f>
        <v>79.5</v>
      </c>
      <c r="L155" s="137">
        <f>K155/F155</f>
        <v>0.5658362989323843</v>
      </c>
      <c r="M155" s="132" t="s">
        <v>548</v>
      </c>
      <c r="N155" s="138">
        <v>42864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83</v>
      </c>
      <c r="B156" s="130">
        <v>42786</v>
      </c>
      <c r="C156" s="130"/>
      <c r="D156" s="131" t="s">
        <v>687</v>
      </c>
      <c r="E156" s="132" t="s">
        <v>546</v>
      </c>
      <c r="F156" s="133">
        <v>202.5</v>
      </c>
      <c r="G156" s="132"/>
      <c r="H156" s="132">
        <v>234</v>
      </c>
      <c r="I156" s="134">
        <v>234</v>
      </c>
      <c r="J156" s="135" t="s">
        <v>632</v>
      </c>
      <c r="K156" s="136">
        <v>31.5</v>
      </c>
      <c r="L156" s="137">
        <v>0.155555555555556</v>
      </c>
      <c r="M156" s="132" t="s">
        <v>548</v>
      </c>
      <c r="N156" s="138">
        <v>42836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84</v>
      </c>
      <c r="B157" s="130">
        <v>42818</v>
      </c>
      <c r="C157" s="130"/>
      <c r="D157" s="131" t="s">
        <v>688</v>
      </c>
      <c r="E157" s="132" t="s">
        <v>546</v>
      </c>
      <c r="F157" s="133">
        <v>300.5</v>
      </c>
      <c r="G157" s="132"/>
      <c r="H157" s="132">
        <v>417.5</v>
      </c>
      <c r="I157" s="134">
        <v>420</v>
      </c>
      <c r="J157" s="135" t="s">
        <v>689</v>
      </c>
      <c r="K157" s="136">
        <f>H157-F157</f>
        <v>117</v>
      </c>
      <c r="L157" s="137">
        <f>K157/F157</f>
        <v>0.38935108153078202</v>
      </c>
      <c r="M157" s="132" t="s">
        <v>548</v>
      </c>
      <c r="N157" s="138">
        <v>43070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85</v>
      </c>
      <c r="B158" s="130">
        <v>42818</v>
      </c>
      <c r="C158" s="130"/>
      <c r="D158" s="131" t="s">
        <v>662</v>
      </c>
      <c r="E158" s="132" t="s">
        <v>546</v>
      </c>
      <c r="F158" s="133">
        <v>850</v>
      </c>
      <c r="G158" s="132"/>
      <c r="H158" s="132">
        <v>1042.5</v>
      </c>
      <c r="I158" s="134">
        <v>1023</v>
      </c>
      <c r="J158" s="135" t="s">
        <v>690</v>
      </c>
      <c r="K158" s="136">
        <v>192.5</v>
      </c>
      <c r="L158" s="137">
        <v>0.22647058823529401</v>
      </c>
      <c r="M158" s="132" t="s">
        <v>548</v>
      </c>
      <c r="N158" s="138">
        <v>42830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86</v>
      </c>
      <c r="B159" s="130">
        <v>42830</v>
      </c>
      <c r="C159" s="130"/>
      <c r="D159" s="131" t="s">
        <v>466</v>
      </c>
      <c r="E159" s="132" t="s">
        <v>546</v>
      </c>
      <c r="F159" s="133">
        <v>785</v>
      </c>
      <c r="G159" s="132"/>
      <c r="H159" s="132">
        <v>930</v>
      </c>
      <c r="I159" s="134">
        <v>920</v>
      </c>
      <c r="J159" s="135" t="s">
        <v>691</v>
      </c>
      <c r="K159" s="136">
        <f>H159-F159</f>
        <v>145</v>
      </c>
      <c r="L159" s="137">
        <f>K159/F159</f>
        <v>0.18471337579617833</v>
      </c>
      <c r="M159" s="132" t="s">
        <v>548</v>
      </c>
      <c r="N159" s="138">
        <v>42976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9">
        <v>87</v>
      </c>
      <c r="B160" s="140">
        <v>42831</v>
      </c>
      <c r="C160" s="140"/>
      <c r="D160" s="141" t="s">
        <v>692</v>
      </c>
      <c r="E160" s="142" t="s">
        <v>546</v>
      </c>
      <c r="F160" s="143">
        <v>40</v>
      </c>
      <c r="G160" s="143"/>
      <c r="H160" s="144">
        <v>13.1</v>
      </c>
      <c r="I160" s="144">
        <v>60</v>
      </c>
      <c r="J160" s="145" t="s">
        <v>693</v>
      </c>
      <c r="K160" s="146">
        <v>-26.9</v>
      </c>
      <c r="L160" s="147">
        <v>-0.67249999999999999</v>
      </c>
      <c r="M160" s="143" t="s">
        <v>558</v>
      </c>
      <c r="N160" s="140">
        <v>43138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88</v>
      </c>
      <c r="B161" s="130">
        <v>42837</v>
      </c>
      <c r="C161" s="130"/>
      <c r="D161" s="131" t="s">
        <v>100</v>
      </c>
      <c r="E161" s="132" t="s">
        <v>546</v>
      </c>
      <c r="F161" s="133">
        <v>289.5</v>
      </c>
      <c r="G161" s="132"/>
      <c r="H161" s="132">
        <v>354</v>
      </c>
      <c r="I161" s="134">
        <v>360</v>
      </c>
      <c r="J161" s="135" t="s">
        <v>694</v>
      </c>
      <c r="K161" s="136">
        <f t="shared" ref="K161:K169" si="16">H161-F161</f>
        <v>64.5</v>
      </c>
      <c r="L161" s="137">
        <f t="shared" ref="L161:L169" si="17">K161/F161</f>
        <v>0.22279792746113988</v>
      </c>
      <c r="M161" s="132" t="s">
        <v>548</v>
      </c>
      <c r="N161" s="138">
        <v>43040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89</v>
      </c>
      <c r="B162" s="130">
        <v>42845</v>
      </c>
      <c r="C162" s="130"/>
      <c r="D162" s="131" t="s">
        <v>414</v>
      </c>
      <c r="E162" s="132" t="s">
        <v>546</v>
      </c>
      <c r="F162" s="133">
        <v>700</v>
      </c>
      <c r="G162" s="132"/>
      <c r="H162" s="132">
        <v>840</v>
      </c>
      <c r="I162" s="134">
        <v>840</v>
      </c>
      <c r="J162" s="135" t="s">
        <v>695</v>
      </c>
      <c r="K162" s="136">
        <f t="shared" si="16"/>
        <v>140</v>
      </c>
      <c r="L162" s="137">
        <f t="shared" si="17"/>
        <v>0.2</v>
      </c>
      <c r="M162" s="132" t="s">
        <v>548</v>
      </c>
      <c r="N162" s="138">
        <v>42893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90</v>
      </c>
      <c r="B163" s="130">
        <v>42887</v>
      </c>
      <c r="C163" s="130"/>
      <c r="D163" s="131" t="s">
        <v>696</v>
      </c>
      <c r="E163" s="132" t="s">
        <v>546</v>
      </c>
      <c r="F163" s="133">
        <v>130</v>
      </c>
      <c r="G163" s="132"/>
      <c r="H163" s="132">
        <v>144.25</v>
      </c>
      <c r="I163" s="134">
        <v>170</v>
      </c>
      <c r="J163" s="135" t="s">
        <v>697</v>
      </c>
      <c r="K163" s="136">
        <f t="shared" si="16"/>
        <v>14.25</v>
      </c>
      <c r="L163" s="137">
        <f t="shared" si="17"/>
        <v>0.10961538461538461</v>
      </c>
      <c r="M163" s="132" t="s">
        <v>548</v>
      </c>
      <c r="N163" s="138">
        <v>43675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91</v>
      </c>
      <c r="B164" s="130">
        <v>42901</v>
      </c>
      <c r="C164" s="130"/>
      <c r="D164" s="131" t="s">
        <v>698</v>
      </c>
      <c r="E164" s="132" t="s">
        <v>546</v>
      </c>
      <c r="F164" s="133">
        <v>214.5</v>
      </c>
      <c r="G164" s="132"/>
      <c r="H164" s="132">
        <v>262</v>
      </c>
      <c r="I164" s="134">
        <v>262</v>
      </c>
      <c r="J164" s="135" t="s">
        <v>567</v>
      </c>
      <c r="K164" s="136">
        <f t="shared" si="16"/>
        <v>47.5</v>
      </c>
      <c r="L164" s="137">
        <f t="shared" si="17"/>
        <v>0.22144522144522144</v>
      </c>
      <c r="M164" s="132" t="s">
        <v>548</v>
      </c>
      <c r="N164" s="138">
        <v>42977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60">
        <v>92</v>
      </c>
      <c r="B165" s="161">
        <v>42933</v>
      </c>
      <c r="C165" s="161"/>
      <c r="D165" s="162" t="s">
        <v>699</v>
      </c>
      <c r="E165" s="163" t="s">
        <v>546</v>
      </c>
      <c r="F165" s="164">
        <v>370</v>
      </c>
      <c r="G165" s="163"/>
      <c r="H165" s="163">
        <v>447.5</v>
      </c>
      <c r="I165" s="165">
        <v>450</v>
      </c>
      <c r="J165" s="166" t="s">
        <v>632</v>
      </c>
      <c r="K165" s="136">
        <f t="shared" si="16"/>
        <v>77.5</v>
      </c>
      <c r="L165" s="167">
        <f t="shared" si="17"/>
        <v>0.20945945945945946</v>
      </c>
      <c r="M165" s="163" t="s">
        <v>548</v>
      </c>
      <c r="N165" s="168">
        <v>43035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60">
        <v>93</v>
      </c>
      <c r="B166" s="161">
        <v>42943</v>
      </c>
      <c r="C166" s="161"/>
      <c r="D166" s="162" t="s">
        <v>203</v>
      </c>
      <c r="E166" s="163" t="s">
        <v>546</v>
      </c>
      <c r="F166" s="164">
        <v>657.5</v>
      </c>
      <c r="G166" s="163"/>
      <c r="H166" s="163">
        <v>825</v>
      </c>
      <c r="I166" s="165">
        <v>820</v>
      </c>
      <c r="J166" s="166" t="s">
        <v>632</v>
      </c>
      <c r="K166" s="136">
        <f t="shared" si="16"/>
        <v>167.5</v>
      </c>
      <c r="L166" s="167">
        <f t="shared" si="17"/>
        <v>0.25475285171102663</v>
      </c>
      <c r="M166" s="163" t="s">
        <v>548</v>
      </c>
      <c r="N166" s="168">
        <v>43090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94</v>
      </c>
      <c r="B167" s="130">
        <v>42964</v>
      </c>
      <c r="C167" s="130"/>
      <c r="D167" s="131" t="s">
        <v>375</v>
      </c>
      <c r="E167" s="132" t="s">
        <v>546</v>
      </c>
      <c r="F167" s="133">
        <v>605</v>
      </c>
      <c r="G167" s="132"/>
      <c r="H167" s="132">
        <v>750</v>
      </c>
      <c r="I167" s="134">
        <v>750</v>
      </c>
      <c r="J167" s="135" t="s">
        <v>691</v>
      </c>
      <c r="K167" s="136">
        <f t="shared" si="16"/>
        <v>145</v>
      </c>
      <c r="L167" s="137">
        <f t="shared" si="17"/>
        <v>0.23966942148760331</v>
      </c>
      <c r="M167" s="132" t="s">
        <v>548</v>
      </c>
      <c r="N167" s="138">
        <v>43027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39">
        <v>95</v>
      </c>
      <c r="B168" s="140">
        <v>42979</v>
      </c>
      <c r="C168" s="140"/>
      <c r="D168" s="148" t="s">
        <v>700</v>
      </c>
      <c r="E168" s="143" t="s">
        <v>546</v>
      </c>
      <c r="F168" s="143">
        <v>255</v>
      </c>
      <c r="G168" s="144"/>
      <c r="H168" s="144">
        <v>217.25</v>
      </c>
      <c r="I168" s="144">
        <v>320</v>
      </c>
      <c r="J168" s="145" t="s">
        <v>701</v>
      </c>
      <c r="K168" s="146">
        <f t="shared" si="16"/>
        <v>-37.75</v>
      </c>
      <c r="L168" s="149">
        <f t="shared" si="17"/>
        <v>-0.14803921568627451</v>
      </c>
      <c r="M168" s="143" t="s">
        <v>558</v>
      </c>
      <c r="N168" s="140">
        <v>43661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96</v>
      </c>
      <c r="B169" s="130">
        <v>42997</v>
      </c>
      <c r="C169" s="130"/>
      <c r="D169" s="131" t="s">
        <v>702</v>
      </c>
      <c r="E169" s="132" t="s">
        <v>546</v>
      </c>
      <c r="F169" s="133">
        <v>215</v>
      </c>
      <c r="G169" s="132"/>
      <c r="H169" s="132">
        <v>258</v>
      </c>
      <c r="I169" s="134">
        <v>258</v>
      </c>
      <c r="J169" s="135" t="s">
        <v>632</v>
      </c>
      <c r="K169" s="136">
        <f t="shared" si="16"/>
        <v>43</v>
      </c>
      <c r="L169" s="137">
        <f t="shared" si="17"/>
        <v>0.2</v>
      </c>
      <c r="M169" s="132" t="s">
        <v>548</v>
      </c>
      <c r="N169" s="138">
        <v>43040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97</v>
      </c>
      <c r="B170" s="130">
        <v>42997</v>
      </c>
      <c r="C170" s="130"/>
      <c r="D170" s="131" t="s">
        <v>702</v>
      </c>
      <c r="E170" s="132" t="s">
        <v>546</v>
      </c>
      <c r="F170" s="133">
        <v>215</v>
      </c>
      <c r="G170" s="132"/>
      <c r="H170" s="132">
        <v>258</v>
      </c>
      <c r="I170" s="134">
        <v>258</v>
      </c>
      <c r="J170" s="166" t="s">
        <v>632</v>
      </c>
      <c r="K170" s="136">
        <v>43</v>
      </c>
      <c r="L170" s="137">
        <v>0.2</v>
      </c>
      <c r="M170" s="132" t="s">
        <v>548</v>
      </c>
      <c r="N170" s="138">
        <v>43040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60">
        <v>98</v>
      </c>
      <c r="B171" s="161">
        <v>42998</v>
      </c>
      <c r="C171" s="161"/>
      <c r="D171" s="162" t="s">
        <v>703</v>
      </c>
      <c r="E171" s="163" t="s">
        <v>546</v>
      </c>
      <c r="F171" s="133">
        <v>75</v>
      </c>
      <c r="G171" s="163"/>
      <c r="H171" s="163">
        <v>90</v>
      </c>
      <c r="I171" s="165">
        <v>90</v>
      </c>
      <c r="J171" s="135" t="s">
        <v>704</v>
      </c>
      <c r="K171" s="136">
        <f t="shared" ref="K171:K176" si="18">H171-F171</f>
        <v>15</v>
      </c>
      <c r="L171" s="137">
        <f t="shared" ref="L171:L176" si="19">K171/F171</f>
        <v>0.2</v>
      </c>
      <c r="M171" s="132" t="s">
        <v>548</v>
      </c>
      <c r="N171" s="138">
        <v>43019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60">
        <v>99</v>
      </c>
      <c r="B172" s="161">
        <v>43011</v>
      </c>
      <c r="C172" s="161"/>
      <c r="D172" s="162" t="s">
        <v>705</v>
      </c>
      <c r="E172" s="163" t="s">
        <v>546</v>
      </c>
      <c r="F172" s="164">
        <v>315</v>
      </c>
      <c r="G172" s="163"/>
      <c r="H172" s="163">
        <v>392</v>
      </c>
      <c r="I172" s="165">
        <v>384</v>
      </c>
      <c r="J172" s="166" t="s">
        <v>706</v>
      </c>
      <c r="K172" s="136">
        <f t="shared" si="18"/>
        <v>77</v>
      </c>
      <c r="L172" s="167">
        <f t="shared" si="19"/>
        <v>0.24444444444444444</v>
      </c>
      <c r="M172" s="163" t="s">
        <v>548</v>
      </c>
      <c r="N172" s="168">
        <v>43017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60">
        <v>100</v>
      </c>
      <c r="B173" s="161">
        <v>43013</v>
      </c>
      <c r="C173" s="161"/>
      <c r="D173" s="162" t="s">
        <v>444</v>
      </c>
      <c r="E173" s="163" t="s">
        <v>546</v>
      </c>
      <c r="F173" s="164">
        <v>145</v>
      </c>
      <c r="G173" s="163"/>
      <c r="H173" s="163">
        <v>179</v>
      </c>
      <c r="I173" s="165">
        <v>180</v>
      </c>
      <c r="J173" s="166" t="s">
        <v>707</v>
      </c>
      <c r="K173" s="136">
        <f t="shared" si="18"/>
        <v>34</v>
      </c>
      <c r="L173" s="167">
        <f t="shared" si="19"/>
        <v>0.23448275862068965</v>
      </c>
      <c r="M173" s="163" t="s">
        <v>548</v>
      </c>
      <c r="N173" s="168">
        <v>43025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60">
        <v>101</v>
      </c>
      <c r="B174" s="161">
        <v>43014</v>
      </c>
      <c r="C174" s="161"/>
      <c r="D174" s="162" t="s">
        <v>350</v>
      </c>
      <c r="E174" s="163" t="s">
        <v>546</v>
      </c>
      <c r="F174" s="164">
        <v>256</v>
      </c>
      <c r="G174" s="163"/>
      <c r="H174" s="163">
        <v>323</v>
      </c>
      <c r="I174" s="165">
        <v>320</v>
      </c>
      <c r="J174" s="166" t="s">
        <v>632</v>
      </c>
      <c r="K174" s="136">
        <f t="shared" si="18"/>
        <v>67</v>
      </c>
      <c r="L174" s="167">
        <f t="shared" si="19"/>
        <v>0.26171875</v>
      </c>
      <c r="M174" s="163" t="s">
        <v>548</v>
      </c>
      <c r="N174" s="168">
        <v>43067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60">
        <v>102</v>
      </c>
      <c r="B175" s="161">
        <v>43017</v>
      </c>
      <c r="C175" s="161"/>
      <c r="D175" s="162" t="s">
        <v>364</v>
      </c>
      <c r="E175" s="163" t="s">
        <v>546</v>
      </c>
      <c r="F175" s="164">
        <v>137.5</v>
      </c>
      <c r="G175" s="163"/>
      <c r="H175" s="163">
        <v>184</v>
      </c>
      <c r="I175" s="165">
        <v>183</v>
      </c>
      <c r="J175" s="166" t="s">
        <v>708</v>
      </c>
      <c r="K175" s="136">
        <f t="shared" si="18"/>
        <v>46.5</v>
      </c>
      <c r="L175" s="167">
        <f t="shared" si="19"/>
        <v>0.33818181818181819</v>
      </c>
      <c r="M175" s="163" t="s">
        <v>548</v>
      </c>
      <c r="N175" s="168">
        <v>43108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60">
        <v>103</v>
      </c>
      <c r="B176" s="161">
        <v>43018</v>
      </c>
      <c r="C176" s="161"/>
      <c r="D176" s="162" t="s">
        <v>709</v>
      </c>
      <c r="E176" s="163" t="s">
        <v>546</v>
      </c>
      <c r="F176" s="164">
        <v>125.5</v>
      </c>
      <c r="G176" s="163"/>
      <c r="H176" s="163">
        <v>158</v>
      </c>
      <c r="I176" s="165">
        <v>155</v>
      </c>
      <c r="J176" s="166" t="s">
        <v>710</v>
      </c>
      <c r="K176" s="136">
        <f t="shared" si="18"/>
        <v>32.5</v>
      </c>
      <c r="L176" s="167">
        <f t="shared" si="19"/>
        <v>0.25896414342629481</v>
      </c>
      <c r="M176" s="163" t="s">
        <v>548</v>
      </c>
      <c r="N176" s="168">
        <v>43067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60">
        <v>104</v>
      </c>
      <c r="B177" s="161">
        <v>43018</v>
      </c>
      <c r="C177" s="161"/>
      <c r="D177" s="162" t="s">
        <v>711</v>
      </c>
      <c r="E177" s="163" t="s">
        <v>546</v>
      </c>
      <c r="F177" s="164">
        <v>895</v>
      </c>
      <c r="G177" s="163"/>
      <c r="H177" s="163">
        <v>1122.5</v>
      </c>
      <c r="I177" s="165">
        <v>1078</v>
      </c>
      <c r="J177" s="166" t="s">
        <v>712</v>
      </c>
      <c r="K177" s="136">
        <v>227.5</v>
      </c>
      <c r="L177" s="167">
        <v>0.25418994413407803</v>
      </c>
      <c r="M177" s="163" t="s">
        <v>548</v>
      </c>
      <c r="N177" s="168">
        <v>43117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60">
        <v>105</v>
      </c>
      <c r="B178" s="161">
        <v>43020</v>
      </c>
      <c r="C178" s="161"/>
      <c r="D178" s="162" t="s">
        <v>359</v>
      </c>
      <c r="E178" s="163" t="s">
        <v>546</v>
      </c>
      <c r="F178" s="164">
        <v>525</v>
      </c>
      <c r="G178" s="163"/>
      <c r="H178" s="163">
        <v>629</v>
      </c>
      <c r="I178" s="165">
        <v>629</v>
      </c>
      <c r="J178" s="166" t="s">
        <v>632</v>
      </c>
      <c r="K178" s="136">
        <v>104</v>
      </c>
      <c r="L178" s="167">
        <v>0.19809523809523799</v>
      </c>
      <c r="M178" s="163" t="s">
        <v>548</v>
      </c>
      <c r="N178" s="168">
        <v>43119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60">
        <v>106</v>
      </c>
      <c r="B179" s="161">
        <v>43046</v>
      </c>
      <c r="C179" s="161"/>
      <c r="D179" s="162" t="s">
        <v>392</v>
      </c>
      <c r="E179" s="163" t="s">
        <v>546</v>
      </c>
      <c r="F179" s="164">
        <v>740</v>
      </c>
      <c r="G179" s="163"/>
      <c r="H179" s="163">
        <v>892.5</v>
      </c>
      <c r="I179" s="165">
        <v>900</v>
      </c>
      <c r="J179" s="166" t="s">
        <v>713</v>
      </c>
      <c r="K179" s="136">
        <f>H179-F179</f>
        <v>152.5</v>
      </c>
      <c r="L179" s="167">
        <f>K179/F179</f>
        <v>0.20608108108108109</v>
      </c>
      <c r="M179" s="163" t="s">
        <v>548</v>
      </c>
      <c r="N179" s="168">
        <v>43052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107</v>
      </c>
      <c r="B180" s="130">
        <v>43073</v>
      </c>
      <c r="C180" s="130"/>
      <c r="D180" s="131" t="s">
        <v>714</v>
      </c>
      <c r="E180" s="132" t="s">
        <v>546</v>
      </c>
      <c r="F180" s="133">
        <v>118.5</v>
      </c>
      <c r="G180" s="132"/>
      <c r="H180" s="132">
        <v>143.5</v>
      </c>
      <c r="I180" s="134">
        <v>145</v>
      </c>
      <c r="J180" s="135" t="s">
        <v>715</v>
      </c>
      <c r="K180" s="136">
        <f>H180-F180</f>
        <v>25</v>
      </c>
      <c r="L180" s="137">
        <f>K180/F180</f>
        <v>0.2109704641350211</v>
      </c>
      <c r="M180" s="132" t="s">
        <v>548</v>
      </c>
      <c r="N180" s="138">
        <v>43097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108</v>
      </c>
      <c r="B181" s="140">
        <v>43090</v>
      </c>
      <c r="C181" s="140"/>
      <c r="D181" s="141" t="s">
        <v>419</v>
      </c>
      <c r="E181" s="142" t="s">
        <v>546</v>
      </c>
      <c r="F181" s="143">
        <v>715</v>
      </c>
      <c r="G181" s="143"/>
      <c r="H181" s="144">
        <v>500</v>
      </c>
      <c r="I181" s="144">
        <v>872</v>
      </c>
      <c r="J181" s="145" t="s">
        <v>716</v>
      </c>
      <c r="K181" s="146">
        <f>H181-F181</f>
        <v>-215</v>
      </c>
      <c r="L181" s="147">
        <f>K181/F181</f>
        <v>-0.30069930069930068</v>
      </c>
      <c r="M181" s="143" t="s">
        <v>558</v>
      </c>
      <c r="N181" s="140">
        <v>43670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109</v>
      </c>
      <c r="B182" s="130">
        <v>43098</v>
      </c>
      <c r="C182" s="130"/>
      <c r="D182" s="131" t="s">
        <v>705</v>
      </c>
      <c r="E182" s="132" t="s">
        <v>546</v>
      </c>
      <c r="F182" s="133">
        <v>435</v>
      </c>
      <c r="G182" s="132"/>
      <c r="H182" s="132">
        <v>542.5</v>
      </c>
      <c r="I182" s="134">
        <v>539</v>
      </c>
      <c r="J182" s="135" t="s">
        <v>632</v>
      </c>
      <c r="K182" s="136">
        <v>107.5</v>
      </c>
      <c r="L182" s="137">
        <v>0.247126436781609</v>
      </c>
      <c r="M182" s="132" t="s">
        <v>548</v>
      </c>
      <c r="N182" s="138">
        <v>43206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110</v>
      </c>
      <c r="B183" s="130">
        <v>43098</v>
      </c>
      <c r="C183" s="130"/>
      <c r="D183" s="131" t="s">
        <v>518</v>
      </c>
      <c r="E183" s="132" t="s">
        <v>546</v>
      </c>
      <c r="F183" s="133">
        <v>885</v>
      </c>
      <c r="G183" s="132"/>
      <c r="H183" s="132">
        <v>1090</v>
      </c>
      <c r="I183" s="134">
        <v>1084</v>
      </c>
      <c r="J183" s="135" t="s">
        <v>632</v>
      </c>
      <c r="K183" s="136">
        <v>205</v>
      </c>
      <c r="L183" s="137">
        <v>0.23163841807909599</v>
      </c>
      <c r="M183" s="132" t="s">
        <v>548</v>
      </c>
      <c r="N183" s="138">
        <v>43213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9">
        <v>111</v>
      </c>
      <c r="B184" s="170">
        <v>43192</v>
      </c>
      <c r="C184" s="170"/>
      <c r="D184" s="148" t="s">
        <v>717</v>
      </c>
      <c r="E184" s="143" t="s">
        <v>546</v>
      </c>
      <c r="F184" s="171">
        <v>478.5</v>
      </c>
      <c r="G184" s="143"/>
      <c r="H184" s="143">
        <v>442</v>
      </c>
      <c r="I184" s="144">
        <v>613</v>
      </c>
      <c r="J184" s="145" t="s">
        <v>718</v>
      </c>
      <c r="K184" s="146">
        <f>H184-F184</f>
        <v>-36.5</v>
      </c>
      <c r="L184" s="147">
        <f>K184/F184</f>
        <v>-7.6280041797283177E-2</v>
      </c>
      <c r="M184" s="143" t="s">
        <v>558</v>
      </c>
      <c r="N184" s="140">
        <v>43762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112</v>
      </c>
      <c r="B185" s="140">
        <v>43194</v>
      </c>
      <c r="C185" s="140"/>
      <c r="D185" s="141" t="s">
        <v>719</v>
      </c>
      <c r="E185" s="142" t="s">
        <v>546</v>
      </c>
      <c r="F185" s="143">
        <f>141.5-7.3</f>
        <v>134.19999999999999</v>
      </c>
      <c r="G185" s="143"/>
      <c r="H185" s="144">
        <v>77</v>
      </c>
      <c r="I185" s="144">
        <v>180</v>
      </c>
      <c r="J185" s="145" t="s">
        <v>720</v>
      </c>
      <c r="K185" s="146">
        <f>H185-F185</f>
        <v>-57.199999999999989</v>
      </c>
      <c r="L185" s="147">
        <f>K185/F185</f>
        <v>-0.42622950819672129</v>
      </c>
      <c r="M185" s="143" t="s">
        <v>558</v>
      </c>
      <c r="N185" s="140">
        <v>43522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9">
        <v>113</v>
      </c>
      <c r="B186" s="140">
        <v>43209</v>
      </c>
      <c r="C186" s="140"/>
      <c r="D186" s="141" t="s">
        <v>721</v>
      </c>
      <c r="E186" s="142" t="s">
        <v>546</v>
      </c>
      <c r="F186" s="143">
        <v>430</v>
      </c>
      <c r="G186" s="143"/>
      <c r="H186" s="144">
        <v>220</v>
      </c>
      <c r="I186" s="144">
        <v>537</v>
      </c>
      <c r="J186" s="145" t="s">
        <v>722</v>
      </c>
      <c r="K186" s="146">
        <f>H186-F186</f>
        <v>-210</v>
      </c>
      <c r="L186" s="147">
        <f>K186/F186</f>
        <v>-0.48837209302325579</v>
      </c>
      <c r="M186" s="143" t="s">
        <v>558</v>
      </c>
      <c r="N186" s="140">
        <v>43252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0">
        <v>114</v>
      </c>
      <c r="B187" s="161">
        <v>43220</v>
      </c>
      <c r="C187" s="161"/>
      <c r="D187" s="162" t="s">
        <v>723</v>
      </c>
      <c r="E187" s="163" t="s">
        <v>546</v>
      </c>
      <c r="F187" s="163">
        <v>153.5</v>
      </c>
      <c r="G187" s="163"/>
      <c r="H187" s="163">
        <v>196</v>
      </c>
      <c r="I187" s="165">
        <v>196</v>
      </c>
      <c r="J187" s="135" t="s">
        <v>724</v>
      </c>
      <c r="K187" s="136">
        <f>H187-F187</f>
        <v>42.5</v>
      </c>
      <c r="L187" s="137">
        <f>K187/F187</f>
        <v>0.27687296416938112</v>
      </c>
      <c r="M187" s="132" t="s">
        <v>548</v>
      </c>
      <c r="N187" s="138">
        <v>43605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115</v>
      </c>
      <c r="B188" s="140">
        <v>43306</v>
      </c>
      <c r="C188" s="140"/>
      <c r="D188" s="141" t="s">
        <v>692</v>
      </c>
      <c r="E188" s="142" t="s">
        <v>546</v>
      </c>
      <c r="F188" s="143">
        <v>27.5</v>
      </c>
      <c r="G188" s="143"/>
      <c r="H188" s="144">
        <v>13.1</v>
      </c>
      <c r="I188" s="144">
        <v>60</v>
      </c>
      <c r="J188" s="145" t="s">
        <v>725</v>
      </c>
      <c r="K188" s="146">
        <v>-14.4</v>
      </c>
      <c r="L188" s="147">
        <v>-0.52363636363636401</v>
      </c>
      <c r="M188" s="143" t="s">
        <v>558</v>
      </c>
      <c r="N188" s="140">
        <v>43138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69">
        <v>116</v>
      </c>
      <c r="B189" s="170">
        <v>43318</v>
      </c>
      <c r="C189" s="170"/>
      <c r="D189" s="148" t="s">
        <v>726</v>
      </c>
      <c r="E189" s="143" t="s">
        <v>546</v>
      </c>
      <c r="F189" s="143">
        <v>148.5</v>
      </c>
      <c r="G189" s="143"/>
      <c r="H189" s="143">
        <v>102</v>
      </c>
      <c r="I189" s="144">
        <v>182</v>
      </c>
      <c r="J189" s="145" t="s">
        <v>727</v>
      </c>
      <c r="K189" s="146">
        <f>H189-F189</f>
        <v>-46.5</v>
      </c>
      <c r="L189" s="147">
        <f>K189/F189</f>
        <v>-0.31313131313131315</v>
      </c>
      <c r="M189" s="143" t="s">
        <v>558</v>
      </c>
      <c r="N189" s="140">
        <v>43661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117</v>
      </c>
      <c r="B190" s="130">
        <v>43335</v>
      </c>
      <c r="C190" s="130"/>
      <c r="D190" s="131" t="s">
        <v>728</v>
      </c>
      <c r="E190" s="132" t="s">
        <v>546</v>
      </c>
      <c r="F190" s="163">
        <v>285</v>
      </c>
      <c r="G190" s="132"/>
      <c r="H190" s="132">
        <v>355</v>
      </c>
      <c r="I190" s="134">
        <v>364</v>
      </c>
      <c r="J190" s="135" t="s">
        <v>729</v>
      </c>
      <c r="K190" s="136">
        <v>70</v>
      </c>
      <c r="L190" s="137">
        <v>0.24561403508771901</v>
      </c>
      <c r="M190" s="132" t="s">
        <v>548</v>
      </c>
      <c r="N190" s="138">
        <v>43455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118</v>
      </c>
      <c r="B191" s="130">
        <v>43341</v>
      </c>
      <c r="C191" s="130"/>
      <c r="D191" s="131" t="s">
        <v>384</v>
      </c>
      <c r="E191" s="132" t="s">
        <v>546</v>
      </c>
      <c r="F191" s="163">
        <v>525</v>
      </c>
      <c r="G191" s="132"/>
      <c r="H191" s="132">
        <v>585</v>
      </c>
      <c r="I191" s="134">
        <v>635</v>
      </c>
      <c r="J191" s="135" t="s">
        <v>730</v>
      </c>
      <c r="K191" s="136">
        <f t="shared" ref="K191:K222" si="20">H191-F191</f>
        <v>60</v>
      </c>
      <c r="L191" s="137">
        <f t="shared" ref="L191:L222" si="21">K191/F191</f>
        <v>0.11428571428571428</v>
      </c>
      <c r="M191" s="132" t="s">
        <v>548</v>
      </c>
      <c r="N191" s="138">
        <v>43662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119</v>
      </c>
      <c r="B192" s="130">
        <v>43395</v>
      </c>
      <c r="C192" s="130"/>
      <c r="D192" s="131" t="s">
        <v>375</v>
      </c>
      <c r="E192" s="132" t="s">
        <v>546</v>
      </c>
      <c r="F192" s="163">
        <v>475</v>
      </c>
      <c r="G192" s="132"/>
      <c r="H192" s="132">
        <v>574</v>
      </c>
      <c r="I192" s="134">
        <v>570</v>
      </c>
      <c r="J192" s="135" t="s">
        <v>632</v>
      </c>
      <c r="K192" s="136">
        <f t="shared" si="20"/>
        <v>99</v>
      </c>
      <c r="L192" s="137">
        <f t="shared" si="21"/>
        <v>0.20842105263157895</v>
      </c>
      <c r="M192" s="132" t="s">
        <v>548</v>
      </c>
      <c r="N192" s="138">
        <v>43403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120</v>
      </c>
      <c r="B193" s="161">
        <v>43397</v>
      </c>
      <c r="C193" s="161"/>
      <c r="D193" s="162" t="s">
        <v>731</v>
      </c>
      <c r="E193" s="163" t="s">
        <v>546</v>
      </c>
      <c r="F193" s="163">
        <v>707.5</v>
      </c>
      <c r="G193" s="163"/>
      <c r="H193" s="163">
        <v>872</v>
      </c>
      <c r="I193" s="165">
        <v>872</v>
      </c>
      <c r="J193" s="166" t="s">
        <v>632</v>
      </c>
      <c r="K193" s="136">
        <f t="shared" si="20"/>
        <v>164.5</v>
      </c>
      <c r="L193" s="167">
        <f t="shared" si="21"/>
        <v>0.23250883392226149</v>
      </c>
      <c r="M193" s="163" t="s">
        <v>548</v>
      </c>
      <c r="N193" s="168">
        <v>43482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121</v>
      </c>
      <c r="B194" s="161">
        <v>43398</v>
      </c>
      <c r="C194" s="161"/>
      <c r="D194" s="162" t="s">
        <v>732</v>
      </c>
      <c r="E194" s="163" t="s">
        <v>546</v>
      </c>
      <c r="F194" s="163">
        <v>162</v>
      </c>
      <c r="G194" s="163"/>
      <c r="H194" s="163">
        <v>204</v>
      </c>
      <c r="I194" s="165">
        <v>209</v>
      </c>
      <c r="J194" s="166" t="s">
        <v>733</v>
      </c>
      <c r="K194" s="136">
        <f t="shared" si="20"/>
        <v>42</v>
      </c>
      <c r="L194" s="167">
        <f t="shared" si="21"/>
        <v>0.25925925925925924</v>
      </c>
      <c r="M194" s="163" t="s">
        <v>548</v>
      </c>
      <c r="N194" s="168">
        <v>43539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122</v>
      </c>
      <c r="B195" s="161">
        <v>43399</v>
      </c>
      <c r="C195" s="161"/>
      <c r="D195" s="162" t="s">
        <v>460</v>
      </c>
      <c r="E195" s="163" t="s">
        <v>546</v>
      </c>
      <c r="F195" s="163">
        <v>240</v>
      </c>
      <c r="G195" s="163"/>
      <c r="H195" s="163">
        <v>297</v>
      </c>
      <c r="I195" s="165">
        <v>297</v>
      </c>
      <c r="J195" s="166" t="s">
        <v>632</v>
      </c>
      <c r="K195" s="172">
        <f t="shared" si="20"/>
        <v>57</v>
      </c>
      <c r="L195" s="167">
        <f t="shared" si="21"/>
        <v>0.23749999999999999</v>
      </c>
      <c r="M195" s="163" t="s">
        <v>548</v>
      </c>
      <c r="N195" s="168">
        <v>43417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123</v>
      </c>
      <c r="B196" s="130">
        <v>43439</v>
      </c>
      <c r="C196" s="130"/>
      <c r="D196" s="131" t="s">
        <v>734</v>
      </c>
      <c r="E196" s="132" t="s">
        <v>546</v>
      </c>
      <c r="F196" s="132">
        <v>202.5</v>
      </c>
      <c r="G196" s="132"/>
      <c r="H196" s="132">
        <v>255</v>
      </c>
      <c r="I196" s="134">
        <v>252</v>
      </c>
      <c r="J196" s="135" t="s">
        <v>632</v>
      </c>
      <c r="K196" s="136">
        <f t="shared" si="20"/>
        <v>52.5</v>
      </c>
      <c r="L196" s="137">
        <f t="shared" si="21"/>
        <v>0.25925925925925924</v>
      </c>
      <c r="M196" s="132" t="s">
        <v>548</v>
      </c>
      <c r="N196" s="138">
        <v>43542</v>
      </c>
      <c r="O196" s="54"/>
      <c r="P196" s="54"/>
      <c r="Q196" s="198"/>
      <c r="R196" s="37" t="s">
        <v>864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124</v>
      </c>
      <c r="B197" s="161">
        <v>43465</v>
      </c>
      <c r="C197" s="130"/>
      <c r="D197" s="162" t="s">
        <v>156</v>
      </c>
      <c r="E197" s="163" t="s">
        <v>546</v>
      </c>
      <c r="F197" s="163">
        <v>710</v>
      </c>
      <c r="G197" s="163"/>
      <c r="H197" s="163">
        <v>866</v>
      </c>
      <c r="I197" s="165">
        <v>866</v>
      </c>
      <c r="J197" s="166" t="s">
        <v>632</v>
      </c>
      <c r="K197" s="136">
        <f t="shared" si="20"/>
        <v>156</v>
      </c>
      <c r="L197" s="137">
        <f t="shared" si="21"/>
        <v>0.21971830985915494</v>
      </c>
      <c r="M197" s="132" t="s">
        <v>548</v>
      </c>
      <c r="N197" s="138">
        <v>43553</v>
      </c>
      <c r="O197" s="54"/>
      <c r="P197" s="54"/>
      <c r="Q197" s="198"/>
      <c r="R197" s="37" t="s">
        <v>864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0">
        <v>125</v>
      </c>
      <c r="B198" s="161">
        <v>43522</v>
      </c>
      <c r="C198" s="161"/>
      <c r="D198" s="162" t="s">
        <v>170</v>
      </c>
      <c r="E198" s="163" t="s">
        <v>546</v>
      </c>
      <c r="F198" s="163">
        <v>337.25</v>
      </c>
      <c r="G198" s="163"/>
      <c r="H198" s="163">
        <v>398.5</v>
      </c>
      <c r="I198" s="165">
        <v>411</v>
      </c>
      <c r="J198" s="135" t="s">
        <v>735</v>
      </c>
      <c r="K198" s="136">
        <f t="shared" si="20"/>
        <v>61.25</v>
      </c>
      <c r="L198" s="137">
        <f t="shared" si="21"/>
        <v>0.1816160118606375</v>
      </c>
      <c r="M198" s="132" t="s">
        <v>548</v>
      </c>
      <c r="N198" s="138">
        <v>43760</v>
      </c>
      <c r="O198" s="54"/>
      <c r="P198" s="54"/>
      <c r="Q198" s="198"/>
      <c r="R198" s="37" t="s">
        <v>864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73">
        <v>126</v>
      </c>
      <c r="B199" s="174">
        <v>43559</v>
      </c>
      <c r="C199" s="174"/>
      <c r="D199" s="175" t="s">
        <v>736</v>
      </c>
      <c r="E199" s="176" t="s">
        <v>546</v>
      </c>
      <c r="F199" s="176">
        <v>130</v>
      </c>
      <c r="G199" s="176"/>
      <c r="H199" s="176">
        <v>65</v>
      </c>
      <c r="I199" s="177">
        <v>158</v>
      </c>
      <c r="J199" s="145" t="s">
        <v>737</v>
      </c>
      <c r="K199" s="146">
        <f t="shared" si="20"/>
        <v>-65</v>
      </c>
      <c r="L199" s="147">
        <f t="shared" si="21"/>
        <v>-0.5</v>
      </c>
      <c r="M199" s="143" t="s">
        <v>558</v>
      </c>
      <c r="N199" s="140">
        <v>43726</v>
      </c>
      <c r="O199" s="54"/>
      <c r="P199" s="54"/>
      <c r="Q199" s="198"/>
      <c r="R199" s="37" t="s">
        <v>862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127</v>
      </c>
      <c r="B200" s="161">
        <v>43017</v>
      </c>
      <c r="C200" s="161"/>
      <c r="D200" s="162" t="s">
        <v>205</v>
      </c>
      <c r="E200" s="163" t="s">
        <v>546</v>
      </c>
      <c r="F200" s="163">
        <v>141.5</v>
      </c>
      <c r="G200" s="163"/>
      <c r="H200" s="163">
        <v>183.5</v>
      </c>
      <c r="I200" s="165">
        <v>210</v>
      </c>
      <c r="J200" s="135" t="s">
        <v>733</v>
      </c>
      <c r="K200" s="136">
        <f t="shared" si="20"/>
        <v>42</v>
      </c>
      <c r="L200" s="137">
        <f t="shared" si="21"/>
        <v>0.29681978798586572</v>
      </c>
      <c r="M200" s="132" t="s">
        <v>548</v>
      </c>
      <c r="N200" s="138">
        <v>43042</v>
      </c>
      <c r="O200" s="54"/>
      <c r="P200" s="54"/>
      <c r="Q200" s="198"/>
      <c r="R200" s="37" t="s">
        <v>862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73">
        <v>128</v>
      </c>
      <c r="B201" s="174">
        <v>43074</v>
      </c>
      <c r="C201" s="174"/>
      <c r="D201" s="175" t="s">
        <v>738</v>
      </c>
      <c r="E201" s="176" t="s">
        <v>546</v>
      </c>
      <c r="F201" s="171">
        <v>172</v>
      </c>
      <c r="G201" s="176"/>
      <c r="H201" s="176">
        <v>155.25</v>
      </c>
      <c r="I201" s="177">
        <v>230</v>
      </c>
      <c r="J201" s="145" t="s">
        <v>739</v>
      </c>
      <c r="K201" s="146">
        <f t="shared" si="20"/>
        <v>-16.75</v>
      </c>
      <c r="L201" s="147">
        <f t="shared" si="21"/>
        <v>-9.7383720930232565E-2</v>
      </c>
      <c r="M201" s="143" t="s">
        <v>558</v>
      </c>
      <c r="N201" s="140">
        <v>43787</v>
      </c>
      <c r="O201" s="54"/>
      <c r="P201" s="54"/>
      <c r="Q201" s="198"/>
      <c r="R201" s="37" t="s">
        <v>862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0">
        <v>129</v>
      </c>
      <c r="B202" s="161">
        <v>43398</v>
      </c>
      <c r="C202" s="161"/>
      <c r="D202" s="162" t="s">
        <v>117</v>
      </c>
      <c r="E202" s="163" t="s">
        <v>546</v>
      </c>
      <c r="F202" s="163">
        <v>698.5</v>
      </c>
      <c r="G202" s="163"/>
      <c r="H202" s="163">
        <v>890</v>
      </c>
      <c r="I202" s="165">
        <v>890</v>
      </c>
      <c r="J202" s="135" t="s">
        <v>740</v>
      </c>
      <c r="K202" s="136">
        <f t="shared" si="20"/>
        <v>191.5</v>
      </c>
      <c r="L202" s="137">
        <f t="shared" si="21"/>
        <v>0.27415891195418757</v>
      </c>
      <c r="M202" s="132" t="s">
        <v>548</v>
      </c>
      <c r="N202" s="138">
        <v>44328</v>
      </c>
      <c r="O202" s="54"/>
      <c r="P202" s="54"/>
      <c r="Q202" s="198"/>
      <c r="R202" s="37" t="s">
        <v>864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130</v>
      </c>
      <c r="B203" s="161">
        <v>42877</v>
      </c>
      <c r="C203" s="161"/>
      <c r="D203" s="162" t="s">
        <v>741</v>
      </c>
      <c r="E203" s="163" t="s">
        <v>546</v>
      </c>
      <c r="F203" s="163">
        <v>127.6</v>
      </c>
      <c r="G203" s="163"/>
      <c r="H203" s="163">
        <v>138</v>
      </c>
      <c r="I203" s="165">
        <v>190</v>
      </c>
      <c r="J203" s="135" t="s">
        <v>742</v>
      </c>
      <c r="K203" s="136">
        <f t="shared" si="20"/>
        <v>10.400000000000006</v>
      </c>
      <c r="L203" s="137">
        <f t="shared" si="21"/>
        <v>8.1504702194357417E-2</v>
      </c>
      <c r="M203" s="132" t="s">
        <v>548</v>
      </c>
      <c r="N203" s="138">
        <v>43774</v>
      </c>
      <c r="O203" s="54"/>
      <c r="P203" s="54"/>
      <c r="Q203" s="198"/>
      <c r="R203" s="37" t="s">
        <v>862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131</v>
      </c>
      <c r="B204" s="161">
        <v>43158</v>
      </c>
      <c r="C204" s="161"/>
      <c r="D204" s="162" t="s">
        <v>743</v>
      </c>
      <c r="E204" s="163" t="s">
        <v>546</v>
      </c>
      <c r="F204" s="163">
        <v>317</v>
      </c>
      <c r="G204" s="163"/>
      <c r="H204" s="163">
        <v>382.5</v>
      </c>
      <c r="I204" s="165">
        <v>398</v>
      </c>
      <c r="J204" s="135" t="s">
        <v>744</v>
      </c>
      <c r="K204" s="136">
        <f t="shared" si="20"/>
        <v>65.5</v>
      </c>
      <c r="L204" s="137">
        <f t="shared" si="21"/>
        <v>0.20662460567823343</v>
      </c>
      <c r="M204" s="132" t="s">
        <v>548</v>
      </c>
      <c r="N204" s="138">
        <v>44238</v>
      </c>
      <c r="O204" s="54"/>
      <c r="P204" s="54"/>
      <c r="Q204" s="198"/>
      <c r="R204" s="37" t="s">
        <v>862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73">
        <v>132</v>
      </c>
      <c r="B205" s="174">
        <v>43164</v>
      </c>
      <c r="C205" s="174"/>
      <c r="D205" s="175" t="s">
        <v>162</v>
      </c>
      <c r="E205" s="176" t="s">
        <v>546</v>
      </c>
      <c r="F205" s="171">
        <f>510-14.4</f>
        <v>495.6</v>
      </c>
      <c r="G205" s="176"/>
      <c r="H205" s="176">
        <v>350</v>
      </c>
      <c r="I205" s="177">
        <v>672</v>
      </c>
      <c r="J205" s="145" t="s">
        <v>745</v>
      </c>
      <c r="K205" s="146">
        <f t="shared" si="20"/>
        <v>-145.60000000000002</v>
      </c>
      <c r="L205" s="147">
        <f t="shared" si="21"/>
        <v>-0.29378531073446329</v>
      </c>
      <c r="M205" s="143" t="s">
        <v>558</v>
      </c>
      <c r="N205" s="140">
        <v>43887</v>
      </c>
      <c r="O205" s="54"/>
      <c r="P205" s="54"/>
      <c r="Q205" s="198"/>
      <c r="R205" s="37" t="s">
        <v>864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73">
        <v>133</v>
      </c>
      <c r="B206" s="174">
        <v>43237</v>
      </c>
      <c r="C206" s="174"/>
      <c r="D206" s="175" t="s">
        <v>746</v>
      </c>
      <c r="E206" s="176" t="s">
        <v>546</v>
      </c>
      <c r="F206" s="171">
        <v>230.3</v>
      </c>
      <c r="G206" s="176"/>
      <c r="H206" s="176">
        <v>102.5</v>
      </c>
      <c r="I206" s="177">
        <v>348</v>
      </c>
      <c r="J206" s="145" t="s">
        <v>747</v>
      </c>
      <c r="K206" s="146">
        <f t="shared" si="20"/>
        <v>-127.80000000000001</v>
      </c>
      <c r="L206" s="147">
        <f t="shared" si="21"/>
        <v>-0.55492835432045162</v>
      </c>
      <c r="M206" s="143" t="s">
        <v>558</v>
      </c>
      <c r="N206" s="140">
        <v>43896</v>
      </c>
      <c r="O206" s="54"/>
      <c r="P206" s="54"/>
      <c r="Q206" s="198"/>
      <c r="R206" s="37" t="s">
        <v>864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134</v>
      </c>
      <c r="B207" s="161">
        <v>43258</v>
      </c>
      <c r="C207" s="161"/>
      <c r="D207" s="162" t="s">
        <v>423</v>
      </c>
      <c r="E207" s="163" t="s">
        <v>546</v>
      </c>
      <c r="F207" s="163">
        <f>342.5-5.1</f>
        <v>337.4</v>
      </c>
      <c r="G207" s="163"/>
      <c r="H207" s="163">
        <v>412.5</v>
      </c>
      <c r="I207" s="165">
        <v>439</v>
      </c>
      <c r="J207" s="135" t="s">
        <v>748</v>
      </c>
      <c r="K207" s="136">
        <f t="shared" si="20"/>
        <v>75.100000000000023</v>
      </c>
      <c r="L207" s="137">
        <f t="shared" si="21"/>
        <v>0.22258446947243635</v>
      </c>
      <c r="M207" s="132" t="s">
        <v>548</v>
      </c>
      <c r="N207" s="138">
        <v>44230</v>
      </c>
      <c r="O207" s="54"/>
      <c r="P207" s="54"/>
      <c r="Q207" s="198"/>
      <c r="R207" s="37" t="s">
        <v>862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4">
        <v>135</v>
      </c>
      <c r="B208" s="153">
        <v>43285</v>
      </c>
      <c r="C208" s="153"/>
      <c r="D208" s="154" t="s">
        <v>56</v>
      </c>
      <c r="E208" s="155" t="s">
        <v>546</v>
      </c>
      <c r="F208" s="155">
        <f>127.5-5.53</f>
        <v>121.97</v>
      </c>
      <c r="G208" s="156"/>
      <c r="H208" s="156">
        <v>122.5</v>
      </c>
      <c r="I208" s="156">
        <v>170</v>
      </c>
      <c r="J208" s="157" t="s">
        <v>749</v>
      </c>
      <c r="K208" s="158">
        <f t="shared" si="20"/>
        <v>0.53000000000000114</v>
      </c>
      <c r="L208" s="159">
        <f t="shared" si="21"/>
        <v>4.3453308190538747E-3</v>
      </c>
      <c r="M208" s="155" t="s">
        <v>565</v>
      </c>
      <c r="N208" s="153">
        <v>44431</v>
      </c>
      <c r="O208" s="54"/>
      <c r="P208" s="54"/>
      <c r="Q208" s="198"/>
      <c r="R208" s="37" t="s">
        <v>864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73">
        <v>136</v>
      </c>
      <c r="B209" s="174">
        <v>43294</v>
      </c>
      <c r="C209" s="174"/>
      <c r="D209" s="175" t="s">
        <v>750</v>
      </c>
      <c r="E209" s="176" t="s">
        <v>546</v>
      </c>
      <c r="F209" s="171">
        <v>46.5</v>
      </c>
      <c r="G209" s="176"/>
      <c r="H209" s="176">
        <v>17</v>
      </c>
      <c r="I209" s="177">
        <v>59</v>
      </c>
      <c r="J209" s="145" t="s">
        <v>751</v>
      </c>
      <c r="K209" s="146">
        <f t="shared" si="20"/>
        <v>-29.5</v>
      </c>
      <c r="L209" s="147">
        <f t="shared" si="21"/>
        <v>-0.63440860215053763</v>
      </c>
      <c r="M209" s="143" t="s">
        <v>558</v>
      </c>
      <c r="N209" s="140">
        <v>43887</v>
      </c>
      <c r="O209" s="54"/>
      <c r="P209" s="54"/>
      <c r="Q209" s="198"/>
      <c r="R209" s="37" t="s">
        <v>864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137</v>
      </c>
      <c r="B210" s="161">
        <v>43396</v>
      </c>
      <c r="C210" s="161"/>
      <c r="D210" s="162" t="s">
        <v>407</v>
      </c>
      <c r="E210" s="163" t="s">
        <v>546</v>
      </c>
      <c r="F210" s="163">
        <v>156.5</v>
      </c>
      <c r="G210" s="163"/>
      <c r="H210" s="163">
        <v>207.5</v>
      </c>
      <c r="I210" s="165">
        <v>191</v>
      </c>
      <c r="J210" s="135" t="s">
        <v>632</v>
      </c>
      <c r="K210" s="136">
        <f t="shared" si="20"/>
        <v>51</v>
      </c>
      <c r="L210" s="137">
        <f t="shared" si="21"/>
        <v>0.32587859424920129</v>
      </c>
      <c r="M210" s="132" t="s">
        <v>548</v>
      </c>
      <c r="N210" s="138">
        <v>44369</v>
      </c>
      <c r="O210" s="54"/>
      <c r="P210" s="54"/>
      <c r="Q210" s="198"/>
      <c r="R210" s="37" t="s">
        <v>864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138</v>
      </c>
      <c r="B211" s="161">
        <v>43439</v>
      </c>
      <c r="C211" s="161"/>
      <c r="D211" s="162" t="s">
        <v>338</v>
      </c>
      <c r="E211" s="163" t="s">
        <v>546</v>
      </c>
      <c r="F211" s="163">
        <v>259.5</v>
      </c>
      <c r="G211" s="163"/>
      <c r="H211" s="163">
        <v>320</v>
      </c>
      <c r="I211" s="165">
        <v>320</v>
      </c>
      <c r="J211" s="135" t="s">
        <v>632</v>
      </c>
      <c r="K211" s="136">
        <f t="shared" si="20"/>
        <v>60.5</v>
      </c>
      <c r="L211" s="137">
        <f t="shared" si="21"/>
        <v>0.23314065510597304</v>
      </c>
      <c r="M211" s="132" t="s">
        <v>548</v>
      </c>
      <c r="N211" s="138">
        <v>44323</v>
      </c>
      <c r="O211" s="54"/>
      <c r="P211" s="54"/>
      <c r="Q211" s="198"/>
      <c r="R211" s="37" t="s">
        <v>864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73">
        <v>139</v>
      </c>
      <c r="B212" s="174">
        <v>43439</v>
      </c>
      <c r="C212" s="174"/>
      <c r="D212" s="175" t="s">
        <v>752</v>
      </c>
      <c r="E212" s="176" t="s">
        <v>546</v>
      </c>
      <c r="F212" s="176">
        <v>715</v>
      </c>
      <c r="G212" s="176"/>
      <c r="H212" s="176">
        <v>445</v>
      </c>
      <c r="I212" s="177">
        <v>840</v>
      </c>
      <c r="J212" s="145" t="s">
        <v>753</v>
      </c>
      <c r="K212" s="146">
        <f t="shared" si="20"/>
        <v>-270</v>
      </c>
      <c r="L212" s="147">
        <f t="shared" si="21"/>
        <v>-0.3776223776223776</v>
      </c>
      <c r="M212" s="143" t="s">
        <v>558</v>
      </c>
      <c r="N212" s="140">
        <v>43800</v>
      </c>
      <c r="O212" s="54"/>
      <c r="P212" s="54"/>
      <c r="Q212" s="198"/>
      <c r="R212" s="37" t="s">
        <v>864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140</v>
      </c>
      <c r="B213" s="161">
        <v>43469</v>
      </c>
      <c r="C213" s="161"/>
      <c r="D213" s="162" t="s">
        <v>176</v>
      </c>
      <c r="E213" s="163" t="s">
        <v>546</v>
      </c>
      <c r="F213" s="163">
        <v>875</v>
      </c>
      <c r="G213" s="163"/>
      <c r="H213" s="163">
        <v>1165</v>
      </c>
      <c r="I213" s="165">
        <v>1185</v>
      </c>
      <c r="J213" s="135" t="s">
        <v>754</v>
      </c>
      <c r="K213" s="136">
        <f t="shared" si="20"/>
        <v>290</v>
      </c>
      <c r="L213" s="137">
        <f t="shared" si="21"/>
        <v>0.33142857142857141</v>
      </c>
      <c r="M213" s="132" t="s">
        <v>548</v>
      </c>
      <c r="N213" s="138">
        <v>43847</v>
      </c>
      <c r="O213" s="54"/>
      <c r="P213" s="54"/>
      <c r="Q213" s="198"/>
      <c r="R213" s="37" t="s">
        <v>864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141</v>
      </c>
      <c r="B214" s="161">
        <v>43559</v>
      </c>
      <c r="C214" s="161"/>
      <c r="D214" s="162" t="s">
        <v>356</v>
      </c>
      <c r="E214" s="163" t="s">
        <v>546</v>
      </c>
      <c r="F214" s="163">
        <f>387-14.63</f>
        <v>372.37</v>
      </c>
      <c r="G214" s="163"/>
      <c r="H214" s="163">
        <v>490</v>
      </c>
      <c r="I214" s="165">
        <v>490</v>
      </c>
      <c r="J214" s="135" t="s">
        <v>632</v>
      </c>
      <c r="K214" s="136">
        <f t="shared" si="20"/>
        <v>117.63</v>
      </c>
      <c r="L214" s="137">
        <f t="shared" si="21"/>
        <v>0.31589548030185027</v>
      </c>
      <c r="M214" s="132" t="s">
        <v>548</v>
      </c>
      <c r="N214" s="138">
        <v>43850</v>
      </c>
      <c r="O214" s="54"/>
      <c r="P214" s="54"/>
      <c r="Q214" s="198"/>
      <c r="R214" s="37" t="s">
        <v>864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73">
        <v>142</v>
      </c>
      <c r="B215" s="174">
        <v>43578</v>
      </c>
      <c r="C215" s="174"/>
      <c r="D215" s="175" t="s">
        <v>755</v>
      </c>
      <c r="E215" s="176" t="s">
        <v>557</v>
      </c>
      <c r="F215" s="176">
        <v>220</v>
      </c>
      <c r="G215" s="176"/>
      <c r="H215" s="176">
        <v>127.5</v>
      </c>
      <c r="I215" s="177">
        <v>284</v>
      </c>
      <c r="J215" s="145" t="s">
        <v>756</v>
      </c>
      <c r="K215" s="146">
        <f t="shared" si="20"/>
        <v>-92.5</v>
      </c>
      <c r="L215" s="147">
        <f t="shared" si="21"/>
        <v>-0.42045454545454547</v>
      </c>
      <c r="M215" s="143" t="s">
        <v>558</v>
      </c>
      <c r="N215" s="140">
        <v>43896</v>
      </c>
      <c r="O215" s="54"/>
      <c r="P215" s="54"/>
      <c r="Q215" s="198"/>
      <c r="R215" s="37" t="s">
        <v>864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143</v>
      </c>
      <c r="B216" s="161">
        <v>43622</v>
      </c>
      <c r="C216" s="161"/>
      <c r="D216" s="162" t="s">
        <v>461</v>
      </c>
      <c r="E216" s="163" t="s">
        <v>557</v>
      </c>
      <c r="F216" s="163">
        <v>332.8</v>
      </c>
      <c r="G216" s="163"/>
      <c r="H216" s="163">
        <v>405</v>
      </c>
      <c r="I216" s="165">
        <v>419</v>
      </c>
      <c r="J216" s="135" t="s">
        <v>757</v>
      </c>
      <c r="K216" s="136">
        <f t="shared" si="20"/>
        <v>72.199999999999989</v>
      </c>
      <c r="L216" s="137">
        <f t="shared" si="21"/>
        <v>0.21694711538461534</v>
      </c>
      <c r="M216" s="132" t="s">
        <v>548</v>
      </c>
      <c r="N216" s="138">
        <v>43860</v>
      </c>
      <c r="O216" s="54"/>
      <c r="P216" s="54"/>
      <c r="Q216" s="198"/>
      <c r="R216" s="37" t="s">
        <v>862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4">
        <v>144</v>
      </c>
      <c r="B217" s="153">
        <v>43641</v>
      </c>
      <c r="C217" s="153"/>
      <c r="D217" s="154" t="s">
        <v>168</v>
      </c>
      <c r="E217" s="155" t="s">
        <v>546</v>
      </c>
      <c r="F217" s="155">
        <v>386</v>
      </c>
      <c r="G217" s="156"/>
      <c r="H217" s="156">
        <v>395</v>
      </c>
      <c r="I217" s="156">
        <v>452</v>
      </c>
      <c r="J217" s="157" t="s">
        <v>758</v>
      </c>
      <c r="K217" s="158">
        <f t="shared" si="20"/>
        <v>9</v>
      </c>
      <c r="L217" s="159">
        <f t="shared" si="21"/>
        <v>2.3316062176165803E-2</v>
      </c>
      <c r="M217" s="155" t="s">
        <v>565</v>
      </c>
      <c r="N217" s="153">
        <v>43868</v>
      </c>
      <c r="O217" s="54"/>
      <c r="P217" s="54"/>
      <c r="Q217" s="198"/>
      <c r="R217" s="37" t="s">
        <v>862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4">
        <v>145</v>
      </c>
      <c r="B218" s="153">
        <v>43707</v>
      </c>
      <c r="C218" s="153"/>
      <c r="D218" s="154" t="s">
        <v>143</v>
      </c>
      <c r="E218" s="155" t="s">
        <v>546</v>
      </c>
      <c r="F218" s="155">
        <v>137.5</v>
      </c>
      <c r="G218" s="156"/>
      <c r="H218" s="156">
        <v>138.5</v>
      </c>
      <c r="I218" s="156">
        <v>190</v>
      </c>
      <c r="J218" s="157" t="s">
        <v>759</v>
      </c>
      <c r="K218" s="158">
        <f t="shared" si="20"/>
        <v>1</v>
      </c>
      <c r="L218" s="159">
        <f t="shared" si="21"/>
        <v>7.2727272727272727E-3</v>
      </c>
      <c r="M218" s="155" t="s">
        <v>565</v>
      </c>
      <c r="N218" s="153">
        <v>44432</v>
      </c>
      <c r="O218" s="54"/>
      <c r="P218" s="54"/>
      <c r="Q218" s="198"/>
      <c r="R218" s="37" t="s">
        <v>864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146</v>
      </c>
      <c r="B219" s="161">
        <v>43731</v>
      </c>
      <c r="C219" s="161"/>
      <c r="D219" s="162" t="s">
        <v>416</v>
      </c>
      <c r="E219" s="163" t="s">
        <v>546</v>
      </c>
      <c r="F219" s="163">
        <v>235</v>
      </c>
      <c r="G219" s="163"/>
      <c r="H219" s="163">
        <v>295</v>
      </c>
      <c r="I219" s="165">
        <v>296</v>
      </c>
      <c r="J219" s="135" t="s">
        <v>760</v>
      </c>
      <c r="K219" s="136">
        <f t="shared" si="20"/>
        <v>60</v>
      </c>
      <c r="L219" s="137">
        <f t="shared" si="21"/>
        <v>0.25531914893617019</v>
      </c>
      <c r="M219" s="132" t="s">
        <v>548</v>
      </c>
      <c r="N219" s="138">
        <v>43844</v>
      </c>
      <c r="O219" s="54"/>
      <c r="P219" s="54"/>
      <c r="Q219" s="198"/>
      <c r="R219" s="37" t="s">
        <v>862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147</v>
      </c>
      <c r="B220" s="161">
        <v>43752</v>
      </c>
      <c r="C220" s="161"/>
      <c r="D220" s="162" t="s">
        <v>761</v>
      </c>
      <c r="E220" s="163" t="s">
        <v>546</v>
      </c>
      <c r="F220" s="163">
        <v>277.5</v>
      </c>
      <c r="G220" s="163"/>
      <c r="H220" s="163">
        <v>333</v>
      </c>
      <c r="I220" s="165">
        <v>333</v>
      </c>
      <c r="J220" s="135" t="s">
        <v>762</v>
      </c>
      <c r="K220" s="136">
        <f t="shared" si="20"/>
        <v>55.5</v>
      </c>
      <c r="L220" s="137">
        <f t="shared" si="21"/>
        <v>0.2</v>
      </c>
      <c r="M220" s="132" t="s">
        <v>548</v>
      </c>
      <c r="N220" s="138">
        <v>43846</v>
      </c>
      <c r="O220" s="54"/>
      <c r="P220" s="54"/>
      <c r="Q220" s="198"/>
      <c r="R220" s="37" t="s">
        <v>864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148</v>
      </c>
      <c r="B221" s="161">
        <v>43752</v>
      </c>
      <c r="C221" s="161"/>
      <c r="D221" s="162" t="s">
        <v>763</v>
      </c>
      <c r="E221" s="163" t="s">
        <v>546</v>
      </c>
      <c r="F221" s="163">
        <v>930</v>
      </c>
      <c r="G221" s="163"/>
      <c r="H221" s="163">
        <v>1165</v>
      </c>
      <c r="I221" s="165">
        <v>1200</v>
      </c>
      <c r="J221" s="135" t="s">
        <v>764</v>
      </c>
      <c r="K221" s="136">
        <f t="shared" si="20"/>
        <v>235</v>
      </c>
      <c r="L221" s="137">
        <f t="shared" si="21"/>
        <v>0.25268817204301075</v>
      </c>
      <c r="M221" s="132" t="s">
        <v>548</v>
      </c>
      <c r="N221" s="138">
        <v>43847</v>
      </c>
      <c r="O221" s="54"/>
      <c r="P221" s="54"/>
      <c r="Q221" s="198"/>
      <c r="R221" s="37" t="s">
        <v>862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149</v>
      </c>
      <c r="B222" s="161">
        <v>43753</v>
      </c>
      <c r="C222" s="161"/>
      <c r="D222" s="162" t="s">
        <v>765</v>
      </c>
      <c r="E222" s="163" t="s">
        <v>546</v>
      </c>
      <c r="F222" s="133">
        <v>111</v>
      </c>
      <c r="G222" s="163"/>
      <c r="H222" s="163">
        <v>141</v>
      </c>
      <c r="I222" s="165">
        <v>141</v>
      </c>
      <c r="J222" s="135" t="s">
        <v>766</v>
      </c>
      <c r="K222" s="136">
        <f t="shared" si="20"/>
        <v>30</v>
      </c>
      <c r="L222" s="137">
        <f t="shared" si="21"/>
        <v>0.27027027027027029</v>
      </c>
      <c r="M222" s="132" t="s">
        <v>548</v>
      </c>
      <c r="N222" s="138">
        <v>44328</v>
      </c>
      <c r="O222" s="54"/>
      <c r="P222" s="54"/>
      <c r="Q222" s="198"/>
      <c r="R222" s="37" t="s">
        <v>862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150</v>
      </c>
      <c r="B223" s="161">
        <v>43753</v>
      </c>
      <c r="C223" s="161"/>
      <c r="D223" s="162" t="s">
        <v>767</v>
      </c>
      <c r="E223" s="163" t="s">
        <v>546</v>
      </c>
      <c r="F223" s="133">
        <v>296</v>
      </c>
      <c r="G223" s="163"/>
      <c r="H223" s="163">
        <v>370</v>
      </c>
      <c r="I223" s="165">
        <v>370</v>
      </c>
      <c r="J223" s="135" t="s">
        <v>632</v>
      </c>
      <c r="K223" s="136">
        <f t="shared" ref="K223:K248" si="22">H223-F223</f>
        <v>74</v>
      </c>
      <c r="L223" s="137">
        <f t="shared" ref="L223:L248" si="23">K223/F223</f>
        <v>0.25</v>
      </c>
      <c r="M223" s="132" t="s">
        <v>548</v>
      </c>
      <c r="N223" s="138">
        <v>43853</v>
      </c>
      <c r="O223" s="54"/>
      <c r="P223" s="54"/>
      <c r="Q223" s="198"/>
      <c r="R223" s="37" t="s">
        <v>862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151</v>
      </c>
      <c r="B224" s="161">
        <v>43754</v>
      </c>
      <c r="C224" s="161"/>
      <c r="D224" s="162" t="s">
        <v>768</v>
      </c>
      <c r="E224" s="163" t="s">
        <v>546</v>
      </c>
      <c r="F224" s="133">
        <v>300</v>
      </c>
      <c r="G224" s="163"/>
      <c r="H224" s="163">
        <v>382.5</v>
      </c>
      <c r="I224" s="165">
        <v>344</v>
      </c>
      <c r="J224" s="135" t="s">
        <v>769</v>
      </c>
      <c r="K224" s="136">
        <f t="shared" si="22"/>
        <v>82.5</v>
      </c>
      <c r="L224" s="137">
        <f t="shared" si="23"/>
        <v>0.27500000000000002</v>
      </c>
      <c r="M224" s="132" t="s">
        <v>548</v>
      </c>
      <c r="N224" s="138">
        <v>44238</v>
      </c>
      <c r="O224" s="54"/>
      <c r="P224" s="54"/>
      <c r="Q224" s="198"/>
      <c r="R224" s="37" t="s">
        <v>862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152</v>
      </c>
      <c r="B225" s="161">
        <v>43832</v>
      </c>
      <c r="C225" s="161"/>
      <c r="D225" s="162" t="s">
        <v>770</v>
      </c>
      <c r="E225" s="163" t="s">
        <v>546</v>
      </c>
      <c r="F225" s="133">
        <v>495</v>
      </c>
      <c r="G225" s="163"/>
      <c r="H225" s="163">
        <v>595</v>
      </c>
      <c r="I225" s="165">
        <v>590</v>
      </c>
      <c r="J225" s="135" t="s">
        <v>568</v>
      </c>
      <c r="K225" s="136">
        <f t="shared" si="22"/>
        <v>100</v>
      </c>
      <c r="L225" s="137">
        <f t="shared" si="23"/>
        <v>0.20202020202020202</v>
      </c>
      <c r="M225" s="132" t="s">
        <v>548</v>
      </c>
      <c r="N225" s="138">
        <v>44589</v>
      </c>
      <c r="O225" s="54"/>
      <c r="P225" s="54"/>
      <c r="Q225" s="198"/>
      <c r="R225" s="37" t="s">
        <v>862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153</v>
      </c>
      <c r="B226" s="161">
        <v>43966</v>
      </c>
      <c r="C226" s="161"/>
      <c r="D226" s="162" t="s">
        <v>74</v>
      </c>
      <c r="E226" s="163" t="s">
        <v>546</v>
      </c>
      <c r="F226" s="133">
        <v>67.5</v>
      </c>
      <c r="G226" s="163"/>
      <c r="H226" s="163">
        <v>86</v>
      </c>
      <c r="I226" s="165">
        <v>86</v>
      </c>
      <c r="J226" s="135" t="s">
        <v>771</v>
      </c>
      <c r="K226" s="136">
        <f t="shared" si="22"/>
        <v>18.5</v>
      </c>
      <c r="L226" s="137">
        <f t="shared" si="23"/>
        <v>0.27407407407407408</v>
      </c>
      <c r="M226" s="132" t="s">
        <v>548</v>
      </c>
      <c r="N226" s="138">
        <v>44008</v>
      </c>
      <c r="O226" s="54"/>
      <c r="P226" s="54"/>
      <c r="Q226" s="198"/>
      <c r="R226" s="37" t="s">
        <v>862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154</v>
      </c>
      <c r="B227" s="161">
        <v>44035</v>
      </c>
      <c r="C227" s="161"/>
      <c r="D227" s="162" t="s">
        <v>460</v>
      </c>
      <c r="E227" s="163" t="s">
        <v>546</v>
      </c>
      <c r="F227" s="133">
        <v>231</v>
      </c>
      <c r="G227" s="163"/>
      <c r="H227" s="163">
        <v>281</v>
      </c>
      <c r="I227" s="165">
        <v>281</v>
      </c>
      <c r="J227" s="135" t="s">
        <v>632</v>
      </c>
      <c r="K227" s="136">
        <f t="shared" si="22"/>
        <v>50</v>
      </c>
      <c r="L227" s="137">
        <f t="shared" si="23"/>
        <v>0.21645021645021645</v>
      </c>
      <c r="M227" s="132" t="s">
        <v>548</v>
      </c>
      <c r="N227" s="138">
        <v>44358</v>
      </c>
      <c r="O227" s="54"/>
      <c r="P227" s="54"/>
      <c r="Q227" s="198"/>
      <c r="R227" s="37" t="s">
        <v>862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155</v>
      </c>
      <c r="B228" s="161">
        <v>44092</v>
      </c>
      <c r="C228" s="161"/>
      <c r="D228" s="162" t="s">
        <v>141</v>
      </c>
      <c r="E228" s="163" t="s">
        <v>546</v>
      </c>
      <c r="F228" s="163">
        <v>206</v>
      </c>
      <c r="G228" s="163"/>
      <c r="H228" s="163">
        <v>248</v>
      </c>
      <c r="I228" s="165">
        <v>248</v>
      </c>
      <c r="J228" s="135" t="s">
        <v>632</v>
      </c>
      <c r="K228" s="136">
        <f t="shared" si="22"/>
        <v>42</v>
      </c>
      <c r="L228" s="137">
        <f t="shared" si="23"/>
        <v>0.20388349514563106</v>
      </c>
      <c r="M228" s="132" t="s">
        <v>548</v>
      </c>
      <c r="N228" s="138">
        <v>44214</v>
      </c>
      <c r="O228" s="54"/>
      <c r="P228" s="54"/>
      <c r="Q228" s="198"/>
      <c r="R228" s="37" t="s">
        <v>862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156</v>
      </c>
      <c r="B229" s="161">
        <v>44140</v>
      </c>
      <c r="C229" s="161"/>
      <c r="D229" s="162" t="s">
        <v>141</v>
      </c>
      <c r="E229" s="163" t="s">
        <v>546</v>
      </c>
      <c r="F229" s="163">
        <v>182.5</v>
      </c>
      <c r="G229" s="163"/>
      <c r="H229" s="163">
        <v>248</v>
      </c>
      <c r="I229" s="165">
        <v>248</v>
      </c>
      <c r="J229" s="135" t="s">
        <v>632</v>
      </c>
      <c r="K229" s="136">
        <f t="shared" si="22"/>
        <v>65.5</v>
      </c>
      <c r="L229" s="137">
        <f t="shared" si="23"/>
        <v>0.35890410958904112</v>
      </c>
      <c r="M229" s="132" t="s">
        <v>548</v>
      </c>
      <c r="N229" s="138">
        <v>44214</v>
      </c>
      <c r="O229" s="54"/>
      <c r="P229" s="54"/>
      <c r="Q229" s="198"/>
      <c r="R229" s="37" t="s">
        <v>862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157</v>
      </c>
      <c r="B230" s="161">
        <v>44140</v>
      </c>
      <c r="C230" s="161"/>
      <c r="D230" s="162" t="s">
        <v>338</v>
      </c>
      <c r="E230" s="163" t="s">
        <v>546</v>
      </c>
      <c r="F230" s="163">
        <v>247.5</v>
      </c>
      <c r="G230" s="163"/>
      <c r="H230" s="163">
        <v>320</v>
      </c>
      <c r="I230" s="165">
        <v>320</v>
      </c>
      <c r="J230" s="135" t="s">
        <v>632</v>
      </c>
      <c r="K230" s="136">
        <f t="shared" si="22"/>
        <v>72.5</v>
      </c>
      <c r="L230" s="137">
        <f t="shared" si="23"/>
        <v>0.29292929292929293</v>
      </c>
      <c r="M230" s="132" t="s">
        <v>548</v>
      </c>
      <c r="N230" s="138">
        <v>44323</v>
      </c>
      <c r="O230" s="54"/>
      <c r="P230" s="54"/>
      <c r="Q230" s="198"/>
      <c r="R230" s="37" t="s">
        <v>862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158</v>
      </c>
      <c r="B231" s="161">
        <v>44140</v>
      </c>
      <c r="C231" s="161"/>
      <c r="D231" s="162" t="s">
        <v>199</v>
      </c>
      <c r="E231" s="163" t="s">
        <v>546</v>
      </c>
      <c r="F231" s="133">
        <v>925</v>
      </c>
      <c r="G231" s="163"/>
      <c r="H231" s="163">
        <v>1095</v>
      </c>
      <c r="I231" s="165">
        <v>1093</v>
      </c>
      <c r="J231" s="135" t="s">
        <v>772</v>
      </c>
      <c r="K231" s="136">
        <f t="shared" si="22"/>
        <v>170</v>
      </c>
      <c r="L231" s="137">
        <f t="shared" si="23"/>
        <v>0.18378378378378379</v>
      </c>
      <c r="M231" s="132" t="s">
        <v>548</v>
      </c>
      <c r="N231" s="138">
        <v>44201</v>
      </c>
      <c r="O231" s="54"/>
      <c r="P231" s="54"/>
      <c r="Q231" s="198"/>
      <c r="R231" s="37" t="s">
        <v>862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159</v>
      </c>
      <c r="B232" s="161">
        <v>44140</v>
      </c>
      <c r="C232" s="161"/>
      <c r="D232" s="162" t="s">
        <v>356</v>
      </c>
      <c r="E232" s="163" t="s">
        <v>546</v>
      </c>
      <c r="F232" s="133">
        <v>332.5</v>
      </c>
      <c r="G232" s="163"/>
      <c r="H232" s="163">
        <v>393</v>
      </c>
      <c r="I232" s="165">
        <v>406</v>
      </c>
      <c r="J232" s="135" t="s">
        <v>773</v>
      </c>
      <c r="K232" s="136">
        <f t="shared" si="22"/>
        <v>60.5</v>
      </c>
      <c r="L232" s="137">
        <f t="shared" si="23"/>
        <v>0.18195488721804512</v>
      </c>
      <c r="M232" s="132" t="s">
        <v>548</v>
      </c>
      <c r="N232" s="138">
        <v>44256</v>
      </c>
      <c r="O232" s="54"/>
      <c r="P232" s="54"/>
      <c r="Q232" s="198"/>
      <c r="R232" s="37" t="s">
        <v>862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160</v>
      </c>
      <c r="B233" s="161">
        <v>44141</v>
      </c>
      <c r="C233" s="161"/>
      <c r="D233" s="162" t="s">
        <v>460</v>
      </c>
      <c r="E233" s="163" t="s">
        <v>546</v>
      </c>
      <c r="F233" s="133">
        <v>231</v>
      </c>
      <c r="G233" s="163"/>
      <c r="H233" s="163">
        <v>281</v>
      </c>
      <c r="I233" s="165">
        <v>281</v>
      </c>
      <c r="J233" s="135" t="s">
        <v>632</v>
      </c>
      <c r="K233" s="136">
        <f t="shared" si="22"/>
        <v>50</v>
      </c>
      <c r="L233" s="137">
        <f t="shared" si="23"/>
        <v>0.21645021645021645</v>
      </c>
      <c r="M233" s="132" t="s">
        <v>548</v>
      </c>
      <c r="N233" s="138">
        <v>44358</v>
      </c>
      <c r="O233" s="54"/>
      <c r="P233" s="54"/>
      <c r="Q233" s="198"/>
      <c r="R233" s="37" t="s">
        <v>862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161</v>
      </c>
      <c r="B234" s="161">
        <v>44187</v>
      </c>
      <c r="C234" s="161"/>
      <c r="D234" s="162" t="s">
        <v>774</v>
      </c>
      <c r="E234" s="163" t="s">
        <v>546</v>
      </c>
      <c r="F234" s="133">
        <v>190</v>
      </c>
      <c r="G234" s="163"/>
      <c r="H234" s="163">
        <v>239</v>
      </c>
      <c r="I234" s="165">
        <v>239</v>
      </c>
      <c r="J234" s="135" t="s">
        <v>775</v>
      </c>
      <c r="K234" s="136">
        <f t="shared" si="22"/>
        <v>49</v>
      </c>
      <c r="L234" s="137">
        <f t="shared" si="23"/>
        <v>0.25789473684210529</v>
      </c>
      <c r="M234" s="132" t="s">
        <v>548</v>
      </c>
      <c r="N234" s="138">
        <v>44844</v>
      </c>
      <c r="O234" s="54"/>
      <c r="P234" s="54"/>
      <c r="Q234" s="198"/>
      <c r="R234" s="37" t="s">
        <v>862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162</v>
      </c>
      <c r="B235" s="161">
        <v>44258</v>
      </c>
      <c r="C235" s="161"/>
      <c r="D235" s="162" t="s">
        <v>770</v>
      </c>
      <c r="E235" s="163" t="s">
        <v>546</v>
      </c>
      <c r="F235" s="133">
        <v>495</v>
      </c>
      <c r="G235" s="163"/>
      <c r="H235" s="163">
        <v>595</v>
      </c>
      <c r="I235" s="165">
        <v>590</v>
      </c>
      <c r="J235" s="135" t="s">
        <v>568</v>
      </c>
      <c r="K235" s="136">
        <f t="shared" si="22"/>
        <v>100</v>
      </c>
      <c r="L235" s="137">
        <f t="shared" si="23"/>
        <v>0.20202020202020202</v>
      </c>
      <c r="M235" s="132" t="s">
        <v>548</v>
      </c>
      <c r="N235" s="138">
        <v>44589</v>
      </c>
      <c r="O235" s="54"/>
      <c r="P235" s="54"/>
      <c r="Q235" s="198"/>
      <c r="R235" s="37" t="s">
        <v>862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163</v>
      </c>
      <c r="B236" s="161">
        <v>44274</v>
      </c>
      <c r="C236" s="161"/>
      <c r="D236" s="162" t="s">
        <v>356</v>
      </c>
      <c r="E236" s="163" t="s">
        <v>546</v>
      </c>
      <c r="F236" s="133">
        <v>355</v>
      </c>
      <c r="G236" s="163"/>
      <c r="H236" s="163">
        <v>422.5</v>
      </c>
      <c r="I236" s="165">
        <v>420</v>
      </c>
      <c r="J236" s="135" t="s">
        <v>776</v>
      </c>
      <c r="K236" s="136">
        <f t="shared" si="22"/>
        <v>67.5</v>
      </c>
      <c r="L236" s="137">
        <f t="shared" si="23"/>
        <v>0.19014084507042253</v>
      </c>
      <c r="M236" s="132" t="s">
        <v>548</v>
      </c>
      <c r="N236" s="138">
        <v>44361</v>
      </c>
      <c r="O236" s="54"/>
      <c r="P236" s="54"/>
      <c r="R236" s="37" t="s">
        <v>862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164</v>
      </c>
      <c r="B237" s="161">
        <v>44295</v>
      </c>
      <c r="C237" s="161"/>
      <c r="D237" s="162" t="s">
        <v>320</v>
      </c>
      <c r="E237" s="163" t="s">
        <v>546</v>
      </c>
      <c r="F237" s="133">
        <v>555</v>
      </c>
      <c r="G237" s="163"/>
      <c r="H237" s="163">
        <v>663</v>
      </c>
      <c r="I237" s="165">
        <v>663</v>
      </c>
      <c r="J237" s="135" t="s">
        <v>777</v>
      </c>
      <c r="K237" s="136">
        <f t="shared" si="22"/>
        <v>108</v>
      </c>
      <c r="L237" s="137">
        <f t="shared" si="23"/>
        <v>0.19459459459459461</v>
      </c>
      <c r="M237" s="132" t="s">
        <v>548</v>
      </c>
      <c r="N237" s="138">
        <v>44321</v>
      </c>
      <c r="O237" s="54"/>
      <c r="P237" s="54"/>
      <c r="Q237" s="198"/>
      <c r="R237" s="37" t="s">
        <v>862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165</v>
      </c>
      <c r="B238" s="161">
        <v>44308</v>
      </c>
      <c r="C238" s="161"/>
      <c r="D238" s="162" t="s">
        <v>741</v>
      </c>
      <c r="E238" s="163" t="s">
        <v>546</v>
      </c>
      <c r="F238" s="133">
        <v>126.5</v>
      </c>
      <c r="G238" s="163"/>
      <c r="H238" s="163">
        <v>155</v>
      </c>
      <c r="I238" s="165">
        <v>155</v>
      </c>
      <c r="J238" s="135" t="s">
        <v>632</v>
      </c>
      <c r="K238" s="136">
        <f t="shared" si="22"/>
        <v>28.5</v>
      </c>
      <c r="L238" s="137">
        <f t="shared" si="23"/>
        <v>0.22529644268774704</v>
      </c>
      <c r="M238" s="132" t="s">
        <v>548</v>
      </c>
      <c r="N238" s="138">
        <v>44362</v>
      </c>
      <c r="O238" s="54"/>
      <c r="P238" s="54"/>
      <c r="R238" s="37" t="s">
        <v>862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39">
        <v>166</v>
      </c>
      <c r="B239" s="170">
        <v>44368</v>
      </c>
      <c r="C239" s="170"/>
      <c r="D239" s="141" t="s">
        <v>778</v>
      </c>
      <c r="E239" s="143" t="s">
        <v>546</v>
      </c>
      <c r="F239" s="171">
        <v>287.5</v>
      </c>
      <c r="G239" s="143"/>
      <c r="H239" s="143">
        <v>245</v>
      </c>
      <c r="I239" s="144">
        <v>344</v>
      </c>
      <c r="J239" s="145" t="s">
        <v>779</v>
      </c>
      <c r="K239" s="146">
        <f t="shared" si="22"/>
        <v>-42.5</v>
      </c>
      <c r="L239" s="147">
        <f t="shared" si="23"/>
        <v>-0.14782608695652175</v>
      </c>
      <c r="M239" s="143" t="s">
        <v>558</v>
      </c>
      <c r="N239" s="140">
        <v>44508</v>
      </c>
      <c r="O239" s="54"/>
      <c r="P239" s="54"/>
      <c r="R239" s="37" t="s">
        <v>862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167</v>
      </c>
      <c r="B240" s="161">
        <v>44368</v>
      </c>
      <c r="C240" s="161"/>
      <c r="D240" s="162" t="s">
        <v>460</v>
      </c>
      <c r="E240" s="163" t="s">
        <v>546</v>
      </c>
      <c r="F240" s="133">
        <v>241</v>
      </c>
      <c r="G240" s="163"/>
      <c r="H240" s="163">
        <v>298</v>
      </c>
      <c r="I240" s="165">
        <v>320</v>
      </c>
      <c r="J240" s="135" t="s">
        <v>632</v>
      </c>
      <c r="K240" s="136">
        <f t="shared" si="22"/>
        <v>57</v>
      </c>
      <c r="L240" s="137">
        <f t="shared" si="23"/>
        <v>0.23651452282157676</v>
      </c>
      <c r="M240" s="132" t="s">
        <v>548</v>
      </c>
      <c r="N240" s="138">
        <v>44802</v>
      </c>
      <c r="O240" s="54"/>
      <c r="P240" s="54"/>
      <c r="R240" s="37" t="s">
        <v>862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168</v>
      </c>
      <c r="B241" s="161">
        <v>44406</v>
      </c>
      <c r="C241" s="161"/>
      <c r="D241" s="162" t="s">
        <v>741</v>
      </c>
      <c r="E241" s="163" t="s">
        <v>546</v>
      </c>
      <c r="F241" s="133">
        <v>162.5</v>
      </c>
      <c r="G241" s="163"/>
      <c r="H241" s="163">
        <v>200</v>
      </c>
      <c r="I241" s="165">
        <v>200</v>
      </c>
      <c r="J241" s="135" t="s">
        <v>632</v>
      </c>
      <c r="K241" s="136">
        <f t="shared" si="22"/>
        <v>37.5</v>
      </c>
      <c r="L241" s="137">
        <f t="shared" si="23"/>
        <v>0.23076923076923078</v>
      </c>
      <c r="M241" s="132" t="s">
        <v>548</v>
      </c>
      <c r="N241" s="138">
        <v>44802</v>
      </c>
      <c r="O241" s="54"/>
      <c r="P241" s="54"/>
      <c r="R241" s="37" t="s">
        <v>862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169</v>
      </c>
      <c r="B242" s="161">
        <v>44462</v>
      </c>
      <c r="C242" s="161"/>
      <c r="D242" s="162" t="s">
        <v>424</v>
      </c>
      <c r="E242" s="163" t="s">
        <v>546</v>
      </c>
      <c r="F242" s="133">
        <v>1235</v>
      </c>
      <c r="G242" s="163"/>
      <c r="H242" s="163">
        <v>1505</v>
      </c>
      <c r="I242" s="165">
        <v>1500</v>
      </c>
      <c r="J242" s="135" t="s">
        <v>632</v>
      </c>
      <c r="K242" s="136">
        <f t="shared" si="22"/>
        <v>270</v>
      </c>
      <c r="L242" s="137">
        <f t="shared" si="23"/>
        <v>0.21862348178137653</v>
      </c>
      <c r="M242" s="132" t="s">
        <v>548</v>
      </c>
      <c r="N242" s="138">
        <v>44564</v>
      </c>
      <c r="O242" s="54"/>
      <c r="P242" s="54"/>
      <c r="R242" s="37" t="s">
        <v>862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170</v>
      </c>
      <c r="B243" s="161">
        <v>44480</v>
      </c>
      <c r="C243" s="161"/>
      <c r="D243" s="162" t="s">
        <v>780</v>
      </c>
      <c r="E243" s="163" t="s">
        <v>546</v>
      </c>
      <c r="F243" s="133">
        <v>58.75</v>
      </c>
      <c r="G243" s="163"/>
      <c r="H243" s="163">
        <v>64.25</v>
      </c>
      <c r="I243" s="165"/>
      <c r="J243" s="135" t="s">
        <v>632</v>
      </c>
      <c r="K243" s="136">
        <f t="shared" si="22"/>
        <v>5.5</v>
      </c>
      <c r="L243" s="137">
        <f t="shared" si="23"/>
        <v>9.3617021276595741E-2</v>
      </c>
      <c r="M243" s="132" t="s">
        <v>548</v>
      </c>
      <c r="N243" s="138">
        <v>45322</v>
      </c>
      <c r="O243" s="54"/>
      <c r="P243" s="54"/>
      <c r="R243" s="37" t="s">
        <v>862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171</v>
      </c>
      <c r="B244" s="130">
        <v>44481</v>
      </c>
      <c r="C244" s="130"/>
      <c r="D244" s="131" t="s">
        <v>273</v>
      </c>
      <c r="E244" s="132" t="s">
        <v>546</v>
      </c>
      <c r="F244" s="133">
        <v>315</v>
      </c>
      <c r="G244" s="132"/>
      <c r="H244" s="132">
        <v>335</v>
      </c>
      <c r="I244" s="134">
        <v>380</v>
      </c>
      <c r="J244" s="135" t="s">
        <v>823</v>
      </c>
      <c r="K244" s="136">
        <f t="shared" si="22"/>
        <v>20</v>
      </c>
      <c r="L244" s="137">
        <f t="shared" si="23"/>
        <v>6.3492063492063489E-2</v>
      </c>
      <c r="M244" s="132" t="s">
        <v>548</v>
      </c>
      <c r="N244" s="138">
        <v>45297</v>
      </c>
      <c r="O244" s="54"/>
      <c r="P244" s="54"/>
      <c r="R244" s="37" t="s">
        <v>862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172</v>
      </c>
      <c r="B245" s="130">
        <v>44481</v>
      </c>
      <c r="C245" s="130"/>
      <c r="D245" s="131" t="s">
        <v>781</v>
      </c>
      <c r="E245" s="132" t="s">
        <v>546</v>
      </c>
      <c r="F245" s="133">
        <v>45.5</v>
      </c>
      <c r="G245" s="132"/>
      <c r="H245" s="132">
        <v>56.5</v>
      </c>
      <c r="I245" s="134">
        <v>56</v>
      </c>
      <c r="J245" s="135" t="s">
        <v>632</v>
      </c>
      <c r="K245" s="136">
        <f t="shared" si="22"/>
        <v>11</v>
      </c>
      <c r="L245" s="137">
        <f t="shared" si="23"/>
        <v>0.24175824175824176</v>
      </c>
      <c r="M245" s="132" t="s">
        <v>548</v>
      </c>
      <c r="N245" s="138">
        <v>44881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173</v>
      </c>
      <c r="B246" s="130">
        <v>44551</v>
      </c>
      <c r="C246" s="130"/>
      <c r="D246" s="131" t="s">
        <v>128</v>
      </c>
      <c r="E246" s="132" t="s">
        <v>546</v>
      </c>
      <c r="F246" s="133">
        <v>2300</v>
      </c>
      <c r="G246" s="132"/>
      <c r="H246" s="132">
        <f>(2820+2200)/2</f>
        <v>2510</v>
      </c>
      <c r="I246" s="134">
        <v>3000</v>
      </c>
      <c r="J246" s="135" t="s">
        <v>782</v>
      </c>
      <c r="K246" s="136">
        <f t="shared" si="22"/>
        <v>210</v>
      </c>
      <c r="L246" s="137">
        <f t="shared" si="23"/>
        <v>9.1304347826086957E-2</v>
      </c>
      <c r="M246" s="132" t="s">
        <v>548</v>
      </c>
      <c r="N246" s="138">
        <v>44649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9">
        <v>174</v>
      </c>
      <c r="B247" s="130">
        <v>44606</v>
      </c>
      <c r="C247" s="130"/>
      <c r="D247" s="131" t="s">
        <v>414</v>
      </c>
      <c r="E247" s="132" t="s">
        <v>546</v>
      </c>
      <c r="F247" s="133">
        <v>635</v>
      </c>
      <c r="G247" s="132"/>
      <c r="H247" s="132">
        <v>700</v>
      </c>
      <c r="I247" s="134">
        <v>764</v>
      </c>
      <c r="J247" s="135" t="s">
        <v>807</v>
      </c>
      <c r="K247" s="136">
        <f t="shared" si="22"/>
        <v>65</v>
      </c>
      <c r="L247" s="137">
        <f t="shared" si="23"/>
        <v>0.10236220472440945</v>
      </c>
      <c r="M247" s="132" t="s">
        <v>548</v>
      </c>
      <c r="N247" s="138">
        <v>45159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29">
        <v>175</v>
      </c>
      <c r="B248" s="130">
        <v>44613</v>
      </c>
      <c r="C248" s="130"/>
      <c r="D248" s="131" t="s">
        <v>424</v>
      </c>
      <c r="E248" s="132" t="s">
        <v>546</v>
      </c>
      <c r="F248" s="133">
        <v>1255</v>
      </c>
      <c r="G248" s="132"/>
      <c r="H248" s="132">
        <v>1515</v>
      </c>
      <c r="I248" s="134">
        <v>1510</v>
      </c>
      <c r="J248" s="135" t="s">
        <v>632</v>
      </c>
      <c r="K248" s="136">
        <f t="shared" si="22"/>
        <v>260</v>
      </c>
      <c r="L248" s="137">
        <f t="shared" si="23"/>
        <v>0.20717131474103587</v>
      </c>
      <c r="M248" s="132" t="s">
        <v>548</v>
      </c>
      <c r="N248" s="138">
        <v>44834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266">
        <v>176</v>
      </c>
      <c r="B249" s="257">
        <v>44670</v>
      </c>
      <c r="C249" s="257"/>
      <c r="D249" s="258" t="s">
        <v>511</v>
      </c>
      <c r="E249" s="259" t="s">
        <v>546</v>
      </c>
      <c r="F249" s="260">
        <v>445</v>
      </c>
      <c r="G249" s="260"/>
      <c r="H249" s="260">
        <v>460</v>
      </c>
      <c r="I249" s="260">
        <v>553</v>
      </c>
      <c r="J249" s="261" t="s">
        <v>847</v>
      </c>
      <c r="K249" s="262">
        <f t="shared" ref="K249" si="24">H249-F249</f>
        <v>15</v>
      </c>
      <c r="L249" s="263">
        <f t="shared" ref="L249" si="25">K249/F249</f>
        <v>3.3707865168539325E-2</v>
      </c>
      <c r="M249" s="264" t="s">
        <v>565</v>
      </c>
      <c r="N249" s="265">
        <v>45397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177</v>
      </c>
      <c r="B250" s="161">
        <v>44746</v>
      </c>
      <c r="C250" s="161"/>
      <c r="D250" s="162" t="s">
        <v>783</v>
      </c>
      <c r="E250" s="163" t="s">
        <v>546</v>
      </c>
      <c r="F250" s="163">
        <v>207.5</v>
      </c>
      <c r="G250" s="163"/>
      <c r="H250" s="163">
        <v>254</v>
      </c>
      <c r="I250" s="165">
        <v>254</v>
      </c>
      <c r="J250" s="135" t="s">
        <v>632</v>
      </c>
      <c r="K250" s="136">
        <f t="shared" ref="K250:K260" si="26">H250-F250</f>
        <v>46.5</v>
      </c>
      <c r="L250" s="137">
        <f t="shared" ref="L250:L260" si="27">K250/F250</f>
        <v>0.22409638554216868</v>
      </c>
      <c r="M250" s="132" t="s">
        <v>548</v>
      </c>
      <c r="N250" s="138">
        <v>44792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178</v>
      </c>
      <c r="B251" s="161">
        <v>44775</v>
      </c>
      <c r="C251" s="161"/>
      <c r="D251" s="162" t="s">
        <v>462</v>
      </c>
      <c r="E251" s="163" t="s">
        <v>546</v>
      </c>
      <c r="F251" s="163">
        <v>31.25</v>
      </c>
      <c r="G251" s="163"/>
      <c r="H251" s="163">
        <v>38.75</v>
      </c>
      <c r="I251" s="165">
        <v>38</v>
      </c>
      <c r="J251" s="135" t="s">
        <v>632</v>
      </c>
      <c r="K251" s="136">
        <f t="shared" si="26"/>
        <v>7.5</v>
      </c>
      <c r="L251" s="137">
        <f t="shared" si="27"/>
        <v>0.24</v>
      </c>
      <c r="M251" s="132" t="s">
        <v>548</v>
      </c>
      <c r="N251" s="138">
        <v>44844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179</v>
      </c>
      <c r="B252" s="161">
        <v>44841</v>
      </c>
      <c r="C252" s="161"/>
      <c r="D252" s="162" t="s">
        <v>784</v>
      </c>
      <c r="E252" s="163" t="s">
        <v>546</v>
      </c>
      <c r="F252" s="133">
        <v>665</v>
      </c>
      <c r="G252" s="163"/>
      <c r="H252" s="163">
        <v>807.5</v>
      </c>
      <c r="I252" s="165">
        <v>840</v>
      </c>
      <c r="J252" s="135" t="s">
        <v>782</v>
      </c>
      <c r="K252" s="136">
        <f t="shared" si="26"/>
        <v>142.5</v>
      </c>
      <c r="L252" s="137">
        <f t="shared" si="27"/>
        <v>0.21428571428571427</v>
      </c>
      <c r="M252" s="132" t="s">
        <v>548</v>
      </c>
      <c r="N252" s="138">
        <v>45097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180</v>
      </c>
      <c r="B253" s="161">
        <v>44844</v>
      </c>
      <c r="C253" s="161"/>
      <c r="D253" s="162" t="s">
        <v>416</v>
      </c>
      <c r="E253" s="163" t="s">
        <v>546</v>
      </c>
      <c r="F253" s="133">
        <v>227.5</v>
      </c>
      <c r="G253" s="163"/>
      <c r="H253" s="163">
        <v>270</v>
      </c>
      <c r="I253" s="165">
        <v>291</v>
      </c>
      <c r="J253" s="135" t="s">
        <v>809</v>
      </c>
      <c r="K253" s="136">
        <f t="shared" si="26"/>
        <v>42.5</v>
      </c>
      <c r="L253" s="137">
        <f t="shared" si="27"/>
        <v>0.18681318681318682</v>
      </c>
      <c r="M253" s="132" t="s">
        <v>548</v>
      </c>
      <c r="N253" s="138">
        <v>45160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181</v>
      </c>
      <c r="B254" s="161">
        <v>44845</v>
      </c>
      <c r="C254" s="161"/>
      <c r="D254" s="162" t="s">
        <v>414</v>
      </c>
      <c r="E254" s="163" t="s">
        <v>546</v>
      </c>
      <c r="F254" s="133">
        <v>555</v>
      </c>
      <c r="G254" s="163"/>
      <c r="H254" s="163">
        <v>700</v>
      </c>
      <c r="I254" s="165">
        <v>765</v>
      </c>
      <c r="J254" s="135" t="s">
        <v>808</v>
      </c>
      <c r="K254" s="136">
        <f t="shared" si="26"/>
        <v>145</v>
      </c>
      <c r="L254" s="137">
        <f t="shared" si="27"/>
        <v>0.26126126126126126</v>
      </c>
      <c r="M254" s="132" t="s">
        <v>548</v>
      </c>
      <c r="N254" s="138">
        <v>45159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182</v>
      </c>
      <c r="B255" s="161">
        <v>44981</v>
      </c>
      <c r="C255" s="161"/>
      <c r="D255" s="162" t="s">
        <v>429</v>
      </c>
      <c r="E255" s="163" t="s">
        <v>546</v>
      </c>
      <c r="F255" s="133">
        <v>1675</v>
      </c>
      <c r="G255" s="163"/>
      <c r="H255" s="163">
        <v>2080</v>
      </c>
      <c r="I255" s="165">
        <v>2080</v>
      </c>
      <c r="J255" s="135" t="s">
        <v>632</v>
      </c>
      <c r="K255" s="136">
        <f t="shared" si="26"/>
        <v>405</v>
      </c>
      <c r="L255" s="137">
        <f t="shared" si="27"/>
        <v>0.2417910447761194</v>
      </c>
      <c r="M255" s="132" t="s">
        <v>548</v>
      </c>
      <c r="N255" s="138">
        <v>45119</v>
      </c>
      <c r="O255" s="54"/>
      <c r="P255" s="54"/>
      <c r="R255" s="37" t="s">
        <v>865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183</v>
      </c>
      <c r="B256" s="161">
        <v>44986</v>
      </c>
      <c r="C256" s="161"/>
      <c r="D256" s="162" t="s">
        <v>462</v>
      </c>
      <c r="E256" s="163" t="s">
        <v>546</v>
      </c>
      <c r="F256" s="133">
        <v>57.5</v>
      </c>
      <c r="G256" s="163"/>
      <c r="H256" s="163">
        <v>120</v>
      </c>
      <c r="I256" s="165">
        <v>120</v>
      </c>
      <c r="J256" s="135" t="s">
        <v>632</v>
      </c>
      <c r="K256" s="136">
        <f t="shared" si="26"/>
        <v>62.5</v>
      </c>
      <c r="L256" s="137">
        <f t="shared" si="27"/>
        <v>1.0869565217391304</v>
      </c>
      <c r="M256" s="132" t="s">
        <v>548</v>
      </c>
      <c r="N256" s="138">
        <v>45049</v>
      </c>
      <c r="O256" s="54"/>
      <c r="P256" s="54"/>
      <c r="R256" s="37" t="s">
        <v>865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60">
        <v>184</v>
      </c>
      <c r="B257" s="161">
        <v>45008</v>
      </c>
      <c r="C257" s="161"/>
      <c r="D257" s="162" t="s">
        <v>476</v>
      </c>
      <c r="E257" s="163" t="s">
        <v>546</v>
      </c>
      <c r="F257" s="133">
        <v>2765</v>
      </c>
      <c r="G257" s="163"/>
      <c r="H257" s="163">
        <v>3547.5</v>
      </c>
      <c r="I257" s="165">
        <v>3523</v>
      </c>
      <c r="J257" s="135" t="s">
        <v>632</v>
      </c>
      <c r="K257" s="136">
        <f t="shared" si="26"/>
        <v>782.5</v>
      </c>
      <c r="L257" s="137">
        <f t="shared" si="27"/>
        <v>0.28300180831826399</v>
      </c>
      <c r="M257" s="132" t="s">
        <v>548</v>
      </c>
      <c r="N257" s="138">
        <v>45177</v>
      </c>
      <c r="O257" s="54"/>
      <c r="P257" s="54"/>
      <c r="R257" s="37" t="s">
        <v>865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60">
        <v>185</v>
      </c>
      <c r="B258" s="161">
        <v>45027</v>
      </c>
      <c r="C258" s="161"/>
      <c r="D258" s="162" t="s">
        <v>785</v>
      </c>
      <c r="E258" s="163" t="s">
        <v>546</v>
      </c>
      <c r="F258" s="163">
        <v>460</v>
      </c>
      <c r="G258" s="163"/>
      <c r="H258" s="163">
        <v>825</v>
      </c>
      <c r="I258" s="165">
        <v>810</v>
      </c>
      <c r="J258" s="135" t="s">
        <v>632</v>
      </c>
      <c r="K258" s="136">
        <f t="shared" si="26"/>
        <v>365</v>
      </c>
      <c r="L258" s="137">
        <f t="shared" si="27"/>
        <v>0.79347826086956519</v>
      </c>
      <c r="M258" s="132" t="s">
        <v>548</v>
      </c>
      <c r="N258" s="138">
        <v>45155</v>
      </c>
      <c r="O258" s="54"/>
      <c r="P258" s="54"/>
      <c r="R258" s="37" t="s">
        <v>865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8" ht="12.75" customHeight="1">
      <c r="A259" s="160">
        <v>186</v>
      </c>
      <c r="B259" s="161">
        <v>45050</v>
      </c>
      <c r="C259" s="161"/>
      <c r="D259" s="162" t="s">
        <v>41</v>
      </c>
      <c r="E259" s="163" t="s">
        <v>546</v>
      </c>
      <c r="F259" s="163">
        <v>3630</v>
      </c>
      <c r="G259" s="163"/>
      <c r="H259" s="163">
        <v>5150</v>
      </c>
      <c r="I259" s="165">
        <v>5040</v>
      </c>
      <c r="J259" s="135" t="s">
        <v>632</v>
      </c>
      <c r="K259" s="136">
        <f t="shared" si="26"/>
        <v>1520</v>
      </c>
      <c r="L259" s="137">
        <f t="shared" si="27"/>
        <v>0.41873278236914602</v>
      </c>
      <c r="M259" s="132" t="s">
        <v>548</v>
      </c>
      <c r="N259" s="138">
        <v>45344</v>
      </c>
      <c r="O259" s="54"/>
      <c r="P259" s="54"/>
      <c r="R259" s="37" t="s">
        <v>865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8" ht="12.75" customHeight="1">
      <c r="A260" s="160">
        <v>187</v>
      </c>
      <c r="B260" s="161">
        <v>45075</v>
      </c>
      <c r="C260" s="161"/>
      <c r="D260" s="162" t="s">
        <v>786</v>
      </c>
      <c r="E260" s="163" t="s">
        <v>546</v>
      </c>
      <c r="F260" s="133">
        <v>585</v>
      </c>
      <c r="G260" s="163"/>
      <c r="H260" s="163">
        <v>732</v>
      </c>
      <c r="I260" s="165">
        <v>732</v>
      </c>
      <c r="J260" s="135" t="s">
        <v>632</v>
      </c>
      <c r="K260" s="136">
        <f t="shared" si="26"/>
        <v>147</v>
      </c>
      <c r="L260" s="137">
        <f t="shared" si="27"/>
        <v>0.25128205128205128</v>
      </c>
      <c r="M260" s="132" t="s">
        <v>548</v>
      </c>
      <c r="N260" s="138">
        <v>45152</v>
      </c>
      <c r="O260" s="54"/>
      <c r="P260" s="54"/>
      <c r="R260" s="37" t="s">
        <v>865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F260" s="37"/>
      <c r="AG260" s="54"/>
      <c r="AI260" s="37"/>
      <c r="AK260" s="37"/>
      <c r="AL260" s="54"/>
    </row>
    <row r="261" spans="1:38" ht="12.75" customHeight="1">
      <c r="A261" s="160">
        <v>188</v>
      </c>
      <c r="B261" s="161">
        <v>45078</v>
      </c>
      <c r="C261" s="161"/>
      <c r="D261" s="162" t="s">
        <v>501</v>
      </c>
      <c r="E261" s="163" t="s">
        <v>546</v>
      </c>
      <c r="F261" s="133">
        <v>3310</v>
      </c>
      <c r="G261" s="163"/>
      <c r="H261" s="163">
        <v>4300</v>
      </c>
      <c r="I261" s="165">
        <v>4300</v>
      </c>
      <c r="J261" s="135" t="s">
        <v>632</v>
      </c>
      <c r="K261" s="136">
        <f t="shared" ref="K261" si="28">H261-F261</f>
        <v>990</v>
      </c>
      <c r="L261" s="137">
        <f t="shared" ref="L261" si="29">K261/F261</f>
        <v>0.29909365558912387</v>
      </c>
      <c r="M261" s="132" t="s">
        <v>548</v>
      </c>
      <c r="N261" s="138">
        <v>45436</v>
      </c>
      <c r="O261" s="54"/>
      <c r="P261" s="54"/>
      <c r="R261" s="37" t="s">
        <v>865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F261" s="37"/>
      <c r="AG261" s="54"/>
      <c r="AI261" s="37"/>
      <c r="AK261" s="37"/>
      <c r="AL261" s="54"/>
    </row>
    <row r="262" spans="1:38" ht="12.75" customHeight="1">
      <c r="A262" s="160">
        <v>189</v>
      </c>
      <c r="B262" s="161">
        <v>45103</v>
      </c>
      <c r="C262" s="161"/>
      <c r="D262" s="162" t="s">
        <v>804</v>
      </c>
      <c r="E262" s="163" t="s">
        <v>546</v>
      </c>
      <c r="F262" s="133">
        <v>282.5</v>
      </c>
      <c r="G262" s="163"/>
      <c r="H262" s="163">
        <v>383</v>
      </c>
      <c r="I262" s="165">
        <v>383</v>
      </c>
      <c r="J262" s="135" t="s">
        <v>632</v>
      </c>
      <c r="K262" s="136">
        <f>H262-F262</f>
        <v>100.5</v>
      </c>
      <c r="L262" s="137">
        <f>K262/F262</f>
        <v>0.35575221238938054</v>
      </c>
      <c r="M262" s="132" t="s">
        <v>548</v>
      </c>
      <c r="N262" s="138">
        <v>45265</v>
      </c>
      <c r="O262" s="54"/>
      <c r="P262" s="54"/>
      <c r="R262" s="37" t="s">
        <v>865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F262" s="37"/>
      <c r="AG262" s="54"/>
      <c r="AI262" s="37"/>
      <c r="AK262" s="37"/>
      <c r="AL262" s="54"/>
    </row>
    <row r="263" spans="1:38" ht="12.75" customHeight="1">
      <c r="A263" s="160">
        <v>190</v>
      </c>
      <c r="B263" s="161">
        <v>45120</v>
      </c>
      <c r="C263" s="161"/>
      <c r="D263" s="162" t="s">
        <v>500</v>
      </c>
      <c r="E263" s="163" t="s">
        <v>546</v>
      </c>
      <c r="F263" s="133">
        <v>2312.5</v>
      </c>
      <c r="G263" s="163"/>
      <c r="H263" s="163">
        <v>2935</v>
      </c>
      <c r="I263" s="165">
        <v>2935</v>
      </c>
      <c r="J263" s="135" t="s">
        <v>632</v>
      </c>
      <c r="K263" s="136">
        <f>H263-F263</f>
        <v>622.5</v>
      </c>
      <c r="L263" s="137">
        <f>K263/F263</f>
        <v>0.26918918918918922</v>
      </c>
      <c r="M263" s="132" t="s">
        <v>548</v>
      </c>
      <c r="N263" s="138">
        <v>45177</v>
      </c>
      <c r="O263" s="54"/>
      <c r="P263" s="54"/>
      <c r="R263" s="37" t="s">
        <v>865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F263" s="37"/>
      <c r="AG263" s="54"/>
      <c r="AI263" s="37"/>
      <c r="AK263" s="37"/>
      <c r="AL263" s="54"/>
    </row>
    <row r="264" spans="1:38" ht="12.75" customHeight="1">
      <c r="A264" s="160">
        <v>191</v>
      </c>
      <c r="B264" s="161">
        <v>45125</v>
      </c>
      <c r="C264" s="161"/>
      <c r="D264" s="162" t="s">
        <v>199</v>
      </c>
      <c r="E264" s="163" t="s">
        <v>546</v>
      </c>
      <c r="F264" s="133">
        <v>3980</v>
      </c>
      <c r="G264" s="163"/>
      <c r="H264" s="163">
        <v>4895</v>
      </c>
      <c r="I264" s="165">
        <v>4895</v>
      </c>
      <c r="J264" s="135" t="s">
        <v>632</v>
      </c>
      <c r="K264" s="136">
        <f>H264-F264</f>
        <v>915</v>
      </c>
      <c r="L264" s="137">
        <f>K264/F264</f>
        <v>0.22989949748743718</v>
      </c>
      <c r="M264" s="132" t="s">
        <v>548</v>
      </c>
      <c r="N264" s="138">
        <v>45155</v>
      </c>
      <c r="O264" s="54"/>
      <c r="P264" s="54"/>
      <c r="R264" s="37" t="s">
        <v>865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160">
        <v>192</v>
      </c>
      <c r="B265" s="161">
        <v>45145</v>
      </c>
      <c r="C265" s="161"/>
      <c r="D265" s="162" t="s">
        <v>806</v>
      </c>
      <c r="E265" s="163" t="s">
        <v>546</v>
      </c>
      <c r="F265" s="133">
        <v>565</v>
      </c>
      <c r="G265" s="163"/>
      <c r="H265" s="163">
        <v>725</v>
      </c>
      <c r="I265" s="165">
        <v>725</v>
      </c>
      <c r="J265" s="135" t="s">
        <v>632</v>
      </c>
      <c r="K265" s="136">
        <f>H265-F265</f>
        <v>160</v>
      </c>
      <c r="L265" s="137">
        <f>K265/F265</f>
        <v>0.2831858407079646</v>
      </c>
      <c r="M265" s="132" t="s">
        <v>548</v>
      </c>
      <c r="N265" s="138">
        <v>45169</v>
      </c>
      <c r="O265" s="54"/>
      <c r="P265" s="54"/>
      <c r="R265" s="37" t="s">
        <v>865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32">
        <v>193</v>
      </c>
      <c r="B266" s="233">
        <v>45167</v>
      </c>
      <c r="C266" s="233"/>
      <c r="D266" s="234" t="s">
        <v>810</v>
      </c>
      <c r="E266" s="235" t="s">
        <v>546</v>
      </c>
      <c r="F266" s="133">
        <v>700</v>
      </c>
      <c r="G266" s="235"/>
      <c r="H266" s="235">
        <v>950</v>
      </c>
      <c r="I266" s="236">
        <v>950</v>
      </c>
      <c r="J266" s="237" t="s">
        <v>632</v>
      </c>
      <c r="K266" s="136">
        <f>H266-F266</f>
        <v>250</v>
      </c>
      <c r="L266" s="137">
        <f>K266/F266</f>
        <v>0.35714285714285715</v>
      </c>
      <c r="M266" s="132" t="s">
        <v>548</v>
      </c>
      <c r="N266" s="138">
        <v>45261</v>
      </c>
      <c r="O266" s="54"/>
      <c r="P266" s="54"/>
      <c r="R266" s="37" t="s">
        <v>865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178">
        <v>194</v>
      </c>
      <c r="B267" s="179">
        <v>45184</v>
      </c>
      <c r="C267" s="53"/>
      <c r="D267" s="53" t="s">
        <v>503</v>
      </c>
      <c r="E267" s="180" t="s">
        <v>546</v>
      </c>
      <c r="F267" s="51" t="s">
        <v>811</v>
      </c>
      <c r="G267" s="51"/>
      <c r="H267" s="51"/>
      <c r="I267" s="51">
        <v>480</v>
      </c>
      <c r="J267" s="51" t="s">
        <v>547</v>
      </c>
      <c r="K267" s="51"/>
      <c r="L267" s="51"/>
      <c r="M267" s="51"/>
      <c r="N267" s="51"/>
      <c r="O267" s="54"/>
      <c r="P267" s="54"/>
      <c r="R267" s="37" t="s">
        <v>865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32">
        <v>195</v>
      </c>
      <c r="B268" s="233">
        <v>45203</v>
      </c>
      <c r="C268" s="233"/>
      <c r="D268" s="234" t="s">
        <v>172</v>
      </c>
      <c r="E268" s="235" t="s">
        <v>546</v>
      </c>
      <c r="F268" s="133">
        <v>992.5</v>
      </c>
      <c r="G268" s="235"/>
      <c r="H268" s="235">
        <v>1198</v>
      </c>
      <c r="I268" s="236">
        <v>1198</v>
      </c>
      <c r="J268" s="237" t="s">
        <v>632</v>
      </c>
      <c r="K268" s="136">
        <f>H268-F268</f>
        <v>205.5</v>
      </c>
      <c r="L268" s="137">
        <f>K268/F268</f>
        <v>0.2070528967254408</v>
      </c>
      <c r="M268" s="132" t="s">
        <v>548</v>
      </c>
      <c r="N268" s="138">
        <v>45392</v>
      </c>
      <c r="O268" s="54"/>
      <c r="P268" s="54"/>
      <c r="R268" s="37" t="s">
        <v>866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32">
        <v>196</v>
      </c>
      <c r="B269" s="233">
        <v>45216</v>
      </c>
      <c r="C269" s="233"/>
      <c r="D269" s="234" t="s">
        <v>104</v>
      </c>
      <c r="E269" s="235" t="s">
        <v>546</v>
      </c>
      <c r="F269" s="133">
        <v>5425</v>
      </c>
      <c r="G269" s="235"/>
      <c r="H269" s="235">
        <v>6880</v>
      </c>
      <c r="I269" s="236">
        <v>6870</v>
      </c>
      <c r="J269" s="237" t="s">
        <v>632</v>
      </c>
      <c r="K269" s="136">
        <f>H269-F269</f>
        <v>1455</v>
      </c>
      <c r="L269" s="137">
        <f>K269/F269</f>
        <v>0.26820276497695855</v>
      </c>
      <c r="M269" s="132" t="s">
        <v>548</v>
      </c>
      <c r="N269" s="138">
        <v>45342</v>
      </c>
      <c r="O269" s="54"/>
      <c r="P269" s="54"/>
      <c r="R269" s="37" t="s">
        <v>866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32">
        <v>197</v>
      </c>
      <c r="B270" s="233">
        <v>45216</v>
      </c>
      <c r="C270" s="233"/>
      <c r="D270" s="234" t="s">
        <v>812</v>
      </c>
      <c r="E270" s="235" t="s">
        <v>546</v>
      </c>
      <c r="F270" s="133">
        <v>1090</v>
      </c>
      <c r="G270" s="235"/>
      <c r="H270" s="235">
        <v>1415</v>
      </c>
      <c r="I270" s="236">
        <v>1415</v>
      </c>
      <c r="J270" s="237" t="s">
        <v>632</v>
      </c>
      <c r="K270" s="136">
        <f>H270-F270</f>
        <v>325</v>
      </c>
      <c r="L270" s="137">
        <f>K270/F270</f>
        <v>0.29816513761467889</v>
      </c>
      <c r="M270" s="132" t="s">
        <v>548</v>
      </c>
      <c r="N270" s="138">
        <v>45282</v>
      </c>
      <c r="O270" s="54"/>
      <c r="P270" s="54"/>
      <c r="R270" s="37" t="s">
        <v>865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32">
        <v>198</v>
      </c>
      <c r="B271" s="233">
        <v>45236</v>
      </c>
      <c r="C271" s="233"/>
      <c r="D271" s="234" t="s">
        <v>815</v>
      </c>
      <c r="E271" s="235" t="s">
        <v>546</v>
      </c>
      <c r="F271" s="133">
        <v>1270</v>
      </c>
      <c r="G271" s="235"/>
      <c r="H271" s="235">
        <v>1613</v>
      </c>
      <c r="I271" s="236">
        <v>1613</v>
      </c>
      <c r="J271" s="237" t="s">
        <v>632</v>
      </c>
      <c r="K271" s="136">
        <f>H271-F271</f>
        <v>343</v>
      </c>
      <c r="L271" s="137">
        <f>K271/F271</f>
        <v>0.27007874015748029</v>
      </c>
      <c r="M271" s="132" t="s">
        <v>548</v>
      </c>
      <c r="N271" s="138">
        <v>45246</v>
      </c>
      <c r="O271" s="54"/>
      <c r="P271" s="54"/>
      <c r="R271" s="37" t="s">
        <v>866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178">
        <v>199</v>
      </c>
      <c r="B272" s="179">
        <v>45251</v>
      </c>
      <c r="C272" s="53"/>
      <c r="D272" s="53" t="s">
        <v>816</v>
      </c>
      <c r="E272" s="180" t="s">
        <v>546</v>
      </c>
      <c r="F272" s="51" t="s">
        <v>817</v>
      </c>
      <c r="G272" s="51"/>
      <c r="H272" s="51"/>
      <c r="I272" s="51">
        <v>1490</v>
      </c>
      <c r="J272" s="51" t="s">
        <v>547</v>
      </c>
      <c r="K272" s="51"/>
      <c r="L272" s="51"/>
      <c r="M272" s="51"/>
      <c r="N272" s="51"/>
      <c r="O272" s="54"/>
      <c r="P272" s="54"/>
      <c r="R272" s="37" t="s">
        <v>865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178">
        <v>200</v>
      </c>
      <c r="B273" s="179">
        <v>45254</v>
      </c>
      <c r="C273" s="53"/>
      <c r="D273" s="53" t="s">
        <v>815</v>
      </c>
      <c r="E273" s="180" t="s">
        <v>546</v>
      </c>
      <c r="F273" s="51" t="s">
        <v>818</v>
      </c>
      <c r="G273" s="51"/>
      <c r="H273" s="51"/>
      <c r="I273" s="51">
        <v>1806</v>
      </c>
      <c r="J273" s="51" t="s">
        <v>547</v>
      </c>
      <c r="K273" s="51"/>
      <c r="L273" s="51"/>
      <c r="M273" s="51"/>
      <c r="N273" s="51"/>
      <c r="O273" s="54"/>
      <c r="P273" s="54"/>
      <c r="R273" s="37" t="s">
        <v>866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32">
        <v>201</v>
      </c>
      <c r="B274" s="233">
        <v>45265</v>
      </c>
      <c r="C274" s="233"/>
      <c r="D274" s="234" t="s">
        <v>504</v>
      </c>
      <c r="E274" s="235" t="s">
        <v>546</v>
      </c>
      <c r="F274" s="133">
        <v>435</v>
      </c>
      <c r="G274" s="235"/>
      <c r="H274" s="235">
        <v>558</v>
      </c>
      <c r="I274" s="236">
        <v>558</v>
      </c>
      <c r="J274" s="237" t="s">
        <v>632</v>
      </c>
      <c r="K274" s="136">
        <f>H274-F274</f>
        <v>123</v>
      </c>
      <c r="L274" s="137">
        <f>K274/F274</f>
        <v>0.28275862068965518</v>
      </c>
      <c r="M274" s="132" t="s">
        <v>548</v>
      </c>
      <c r="N274" s="138">
        <v>45378</v>
      </c>
      <c r="O274" s="54"/>
      <c r="P274" s="54"/>
      <c r="R274" s="37" t="s">
        <v>865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32">
        <v>202</v>
      </c>
      <c r="B275" s="233">
        <v>45272</v>
      </c>
      <c r="C275" s="233"/>
      <c r="D275" s="234" t="s">
        <v>820</v>
      </c>
      <c r="E275" s="235" t="s">
        <v>546</v>
      </c>
      <c r="F275" s="133">
        <v>4225</v>
      </c>
      <c r="G275" s="235"/>
      <c r="H275" s="235">
        <v>5512</v>
      </c>
      <c r="I275" s="236">
        <v>5512</v>
      </c>
      <c r="J275" s="237" t="s">
        <v>632</v>
      </c>
      <c r="K275" s="136">
        <f>H275-F275</f>
        <v>1287</v>
      </c>
      <c r="L275" s="137">
        <f>K275/F275</f>
        <v>0.30461538461538462</v>
      </c>
      <c r="M275" s="132" t="s">
        <v>548</v>
      </c>
      <c r="N275" s="138">
        <v>45329</v>
      </c>
      <c r="O275" s="54"/>
      <c r="P275" s="54"/>
      <c r="R275" s="37" t="s">
        <v>866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8">
        <v>203</v>
      </c>
      <c r="B276" s="179">
        <v>45292</v>
      </c>
      <c r="C276" s="53"/>
      <c r="D276" s="53" t="s">
        <v>309</v>
      </c>
      <c r="E276" s="180" t="s">
        <v>546</v>
      </c>
      <c r="F276" s="51" t="s">
        <v>821</v>
      </c>
      <c r="G276" s="51"/>
      <c r="H276" s="51"/>
      <c r="I276" s="51">
        <v>4909</v>
      </c>
      <c r="J276" s="51" t="s">
        <v>547</v>
      </c>
      <c r="K276" s="51"/>
      <c r="L276" s="51"/>
      <c r="M276" s="51"/>
      <c r="N276" s="51"/>
      <c r="O276" s="54"/>
      <c r="P276" s="54"/>
      <c r="R276" s="37" t="s">
        <v>866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178">
        <v>204</v>
      </c>
      <c r="B277" s="179">
        <v>45294</v>
      </c>
      <c r="C277" s="53"/>
      <c r="D277" s="53" t="s">
        <v>502</v>
      </c>
      <c r="E277" s="180" t="s">
        <v>546</v>
      </c>
      <c r="F277" s="51" t="s">
        <v>822</v>
      </c>
      <c r="G277" s="51"/>
      <c r="H277" s="51"/>
      <c r="I277" s="51">
        <v>1080</v>
      </c>
      <c r="J277" s="51" t="s">
        <v>547</v>
      </c>
      <c r="K277" s="51"/>
      <c r="L277" s="51"/>
      <c r="M277" s="51"/>
      <c r="N277" s="51"/>
      <c r="O277" s="54"/>
      <c r="P277" s="54"/>
      <c r="R277" s="37" t="s">
        <v>865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8">
        <v>205</v>
      </c>
      <c r="B278" s="179">
        <v>45315</v>
      </c>
      <c r="C278" s="53"/>
      <c r="D278" s="53" t="s">
        <v>310</v>
      </c>
      <c r="E278" s="180" t="s">
        <v>546</v>
      </c>
      <c r="F278" s="51" t="s">
        <v>824</v>
      </c>
      <c r="G278" s="51"/>
      <c r="H278" s="51"/>
      <c r="I278" s="51">
        <v>2077</v>
      </c>
      <c r="J278" s="51" t="s">
        <v>547</v>
      </c>
      <c r="K278" s="51"/>
      <c r="L278" s="51"/>
      <c r="M278" s="51"/>
      <c r="N278" s="51"/>
      <c r="O278" s="54"/>
      <c r="P278" s="54"/>
      <c r="R278" s="37" t="s">
        <v>866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78">
        <v>206</v>
      </c>
      <c r="B279" s="179">
        <v>45320</v>
      </c>
      <c r="C279" s="53"/>
      <c r="D279" s="53" t="s">
        <v>825</v>
      </c>
      <c r="E279" s="180" t="s">
        <v>546</v>
      </c>
      <c r="F279" s="51" t="s">
        <v>826</v>
      </c>
      <c r="G279" s="51"/>
      <c r="H279" s="51"/>
      <c r="I279" s="51">
        <v>2906</v>
      </c>
      <c r="J279" s="51" t="s">
        <v>547</v>
      </c>
      <c r="K279" s="51"/>
      <c r="L279" s="51"/>
      <c r="M279" s="51"/>
      <c r="N279" s="51"/>
      <c r="O279" s="54"/>
      <c r="P279" s="54"/>
      <c r="R279" s="37" t="s">
        <v>865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32">
        <v>207</v>
      </c>
      <c r="B280" s="233">
        <v>45331</v>
      </c>
      <c r="C280" s="233"/>
      <c r="D280" s="234" t="s">
        <v>500</v>
      </c>
      <c r="E280" s="235" t="s">
        <v>546</v>
      </c>
      <c r="F280" s="133">
        <v>3270</v>
      </c>
      <c r="G280" s="235"/>
      <c r="H280" s="235">
        <v>4096</v>
      </c>
      <c r="I280" s="236">
        <v>4096</v>
      </c>
      <c r="J280" s="237" t="s">
        <v>632</v>
      </c>
      <c r="K280" s="136">
        <f>H280-F280</f>
        <v>826</v>
      </c>
      <c r="L280" s="137">
        <f>K280/F280</f>
        <v>0.25259938837920487</v>
      </c>
      <c r="M280" s="132" t="s">
        <v>548</v>
      </c>
      <c r="N280" s="138">
        <v>45377</v>
      </c>
      <c r="O280" s="54"/>
      <c r="P280" s="54"/>
      <c r="R280" s="37" t="s">
        <v>865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178">
        <v>208</v>
      </c>
      <c r="B281" s="179">
        <v>45345</v>
      </c>
      <c r="C281" s="53"/>
      <c r="D281" s="53" t="s">
        <v>59</v>
      </c>
      <c r="E281" s="180" t="s">
        <v>546</v>
      </c>
      <c r="F281" s="51" t="s">
        <v>841</v>
      </c>
      <c r="G281" s="51"/>
      <c r="H281" s="51"/>
      <c r="I281" s="51">
        <v>2627</v>
      </c>
      <c r="J281" s="51" t="s">
        <v>547</v>
      </c>
      <c r="K281" s="51"/>
      <c r="L281" s="51"/>
      <c r="M281" s="51"/>
      <c r="N281" s="53"/>
      <c r="O281" s="54"/>
      <c r="P281" s="54"/>
      <c r="R281" s="37" t="s">
        <v>866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32">
        <v>209</v>
      </c>
      <c r="B282" s="233">
        <v>45356</v>
      </c>
      <c r="C282" s="233"/>
      <c r="D282" s="234" t="s">
        <v>810</v>
      </c>
      <c r="E282" s="235" t="s">
        <v>546</v>
      </c>
      <c r="F282" s="133">
        <v>925</v>
      </c>
      <c r="G282" s="235"/>
      <c r="H282" s="235">
        <v>1170</v>
      </c>
      <c r="I282" s="236">
        <v>1170</v>
      </c>
      <c r="J282" s="237" t="s">
        <v>632</v>
      </c>
      <c r="K282" s="136">
        <f>H282-F282</f>
        <v>245</v>
      </c>
      <c r="L282" s="137">
        <f>K282/F282</f>
        <v>0.26486486486486488</v>
      </c>
      <c r="M282" s="132" t="s">
        <v>548</v>
      </c>
      <c r="N282" s="138">
        <v>45435</v>
      </c>
      <c r="O282" s="54"/>
      <c r="P282" s="54"/>
      <c r="R282" s="37" t="s">
        <v>867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32">
        <v>210</v>
      </c>
      <c r="B283" s="233">
        <v>45372</v>
      </c>
      <c r="C283" s="233"/>
      <c r="D283" s="234" t="s">
        <v>476</v>
      </c>
      <c r="E283" s="235" t="s">
        <v>546</v>
      </c>
      <c r="F283" s="133">
        <v>2910</v>
      </c>
      <c r="G283" s="235"/>
      <c r="H283" s="235">
        <v>3696</v>
      </c>
      <c r="I283" s="236">
        <v>3696</v>
      </c>
      <c r="J283" s="237" t="s">
        <v>632</v>
      </c>
      <c r="K283" s="136">
        <f>H283-F283</f>
        <v>786</v>
      </c>
      <c r="L283" s="137">
        <f>K283/F283</f>
        <v>0.27010309278350514</v>
      </c>
      <c r="M283" s="132" t="s">
        <v>548</v>
      </c>
      <c r="N283" s="138">
        <v>45412</v>
      </c>
      <c r="O283" s="54"/>
      <c r="P283" s="54"/>
      <c r="R283" s="37" t="s">
        <v>867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178">
        <v>211</v>
      </c>
      <c r="B284" s="179">
        <v>45387</v>
      </c>
      <c r="C284" s="53"/>
      <c r="D284" s="53" t="s">
        <v>506</v>
      </c>
      <c r="E284" s="180" t="s">
        <v>546</v>
      </c>
      <c r="F284" s="51" t="s">
        <v>845</v>
      </c>
      <c r="G284" s="51"/>
      <c r="H284" s="51"/>
      <c r="I284" s="51">
        <v>938</v>
      </c>
      <c r="J284" s="51" t="s">
        <v>547</v>
      </c>
      <c r="K284" s="51"/>
      <c r="L284" s="51"/>
      <c r="M284" s="51"/>
      <c r="N284" s="53"/>
      <c r="O284" s="54"/>
      <c r="P284" s="54"/>
      <c r="R284" s="43" t="s">
        <v>866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178">
        <v>212</v>
      </c>
      <c r="B285" s="179">
        <v>45407</v>
      </c>
      <c r="C285" s="53"/>
      <c r="D285" s="53" t="s">
        <v>812</v>
      </c>
      <c r="E285" s="180" t="s">
        <v>546</v>
      </c>
      <c r="F285" s="51" t="s">
        <v>848</v>
      </c>
      <c r="G285" s="51"/>
      <c r="H285" s="51"/>
      <c r="I285" s="51">
        <v>1675</v>
      </c>
      <c r="J285" s="51" t="s">
        <v>547</v>
      </c>
      <c r="K285" s="51"/>
      <c r="L285" s="51"/>
      <c r="M285" s="51"/>
      <c r="N285" s="53"/>
      <c r="O285" s="54"/>
      <c r="P285" s="54"/>
      <c r="R285" s="43" t="s">
        <v>866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178">
        <v>213</v>
      </c>
      <c r="B286" s="179">
        <v>45426</v>
      </c>
      <c r="C286" s="53"/>
      <c r="D286" s="53" t="s">
        <v>789</v>
      </c>
      <c r="E286" s="180" t="s">
        <v>546</v>
      </c>
      <c r="F286" s="51" t="s">
        <v>854</v>
      </c>
      <c r="G286" s="51"/>
      <c r="H286" s="51"/>
      <c r="I286" s="51">
        <v>617</v>
      </c>
      <c r="J286" s="51" t="s">
        <v>547</v>
      </c>
      <c r="K286" s="51"/>
      <c r="L286" s="51"/>
      <c r="M286" s="51"/>
      <c r="N286" s="53"/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178"/>
      <c r="B287" s="179"/>
      <c r="C287" s="53"/>
      <c r="D287" s="53"/>
      <c r="E287" s="180"/>
      <c r="F287" s="51"/>
      <c r="G287" s="51"/>
      <c r="H287" s="51"/>
      <c r="I287" s="51"/>
      <c r="J287" s="51"/>
      <c r="K287" s="51"/>
      <c r="L287" s="51"/>
      <c r="M287" s="51"/>
      <c r="N287" s="53"/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5" customHeight="1">
      <c r="A288" s="178"/>
      <c r="B288" s="179"/>
      <c r="C288" s="53"/>
      <c r="D288" s="53"/>
      <c r="E288" s="180"/>
      <c r="F288" s="51"/>
      <c r="G288" s="51"/>
      <c r="H288" s="51"/>
      <c r="I288" s="51"/>
      <c r="J288" s="51"/>
      <c r="K288" s="51"/>
      <c r="L288" s="51"/>
      <c r="M288" s="51"/>
      <c r="N288" s="53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B289" s="181" t="s">
        <v>787</v>
      </c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182"/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182"/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51"/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5" customHeight="1">
      <c r="F465" s="54"/>
      <c r="G465" s="54"/>
      <c r="H465" s="54"/>
      <c r="I465" s="54"/>
      <c r="J465" s="37"/>
      <c r="K465" s="54"/>
      <c r="L465" s="54"/>
      <c r="M465" s="54"/>
      <c r="O465" s="37"/>
    </row>
  </sheetData>
  <mergeCells count="15">
    <mergeCell ref="J50:J51"/>
    <mergeCell ref="A50:A51"/>
    <mergeCell ref="B50:B51"/>
    <mergeCell ref="J40:J41"/>
    <mergeCell ref="J42:J45"/>
    <mergeCell ref="A40:A41"/>
    <mergeCell ref="B40:B41"/>
    <mergeCell ref="A42:A45"/>
    <mergeCell ref="B42:B45"/>
    <mergeCell ref="A48:A49"/>
    <mergeCell ref="B48:B49"/>
    <mergeCell ref="J48:J49"/>
    <mergeCell ref="A46:A47"/>
    <mergeCell ref="B46:B47"/>
    <mergeCell ref="J46:J47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2024-06-03T14:54:30Z</dcterms:modified>
</cp:coreProperties>
</file>