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F&amp;O)'!$R$1:$R$256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6" l="1"/>
  <c r="P18" i="6" l="1"/>
  <c r="K54" i="6"/>
  <c r="M54" i="6" s="1"/>
  <c r="K52" i="6"/>
  <c r="M52" i="6" s="1"/>
  <c r="K51" i="6"/>
  <c r="M51" i="6" s="1"/>
  <c r="K50" i="6"/>
  <c r="M50" i="6" s="1"/>
  <c r="K39" i="6"/>
  <c r="M39" i="6" s="1"/>
  <c r="L29" i="6"/>
  <c r="K29" i="6"/>
  <c r="M29" i="6" s="1"/>
  <c r="L14" i="6"/>
  <c r="K14" i="6"/>
  <c r="M14" i="6" l="1"/>
  <c r="K46" i="6"/>
  <c r="M46" i="6" s="1"/>
  <c r="K47" i="6"/>
  <c r="M47" i="6" s="1"/>
  <c r="K49" i="6"/>
  <c r="M49" i="6" s="1"/>
  <c r="K48" i="6"/>
  <c r="M48" i="6" s="1"/>
  <c r="P17" i="6" l="1"/>
  <c r="P15" i="6" l="1"/>
  <c r="P16" i="6"/>
  <c r="K253" i="6" l="1"/>
  <c r="L253" i="6" s="1"/>
  <c r="L62" i="6" l="1"/>
  <c r="K62" i="6"/>
  <c r="M62" i="6" l="1"/>
  <c r="P12" i="6"/>
  <c r="P13" i="6"/>
  <c r="P11" i="6" l="1"/>
  <c r="P10" i="6"/>
  <c r="K242" i="6" l="1"/>
  <c r="L242" i="6" s="1"/>
  <c r="K248" i="6" l="1"/>
  <c r="L248" i="6" s="1"/>
  <c r="K231" i="6" l="1"/>
  <c r="L231" i="6" s="1"/>
  <c r="K245" i="6" l="1"/>
  <c r="L245" i="6" s="1"/>
  <c r="K237" i="6" l="1"/>
  <c r="L237" i="6" s="1"/>
  <c r="K247" i="6" l="1"/>
  <c r="L247" i="6" s="1"/>
  <c r="H243" i="6" l="1"/>
  <c r="K243" i="6" l="1"/>
  <c r="L243" i="6" s="1"/>
  <c r="K232" i="6"/>
  <c r="L232" i="6" s="1"/>
  <c r="K222" i="6"/>
  <c r="L222" i="6" s="1"/>
  <c r="K238" i="6" l="1"/>
  <c r="L238" i="6" s="1"/>
  <c r="K239" i="6" l="1"/>
  <c r="L239" i="6" s="1"/>
  <c r="K236" i="6" l="1"/>
  <c r="L236" i="6" s="1"/>
  <c r="K215" i="6"/>
  <c r="L215" i="6" s="1"/>
  <c r="K235" i="6"/>
  <c r="L235" i="6" s="1"/>
  <c r="K234" i="6"/>
  <c r="L234" i="6" s="1"/>
  <c r="K233" i="6"/>
  <c r="L233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4" i="6"/>
  <c r="L214" i="6" s="1"/>
  <c r="K213" i="6"/>
  <c r="L213" i="6" s="1"/>
  <c r="K212" i="6"/>
  <c r="L212" i="6" s="1"/>
  <c r="F211" i="6"/>
  <c r="K211" i="6" s="1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F205" i="6"/>
  <c r="K205" i="6" s="1"/>
  <c r="L205" i="6" s="1"/>
  <c r="F204" i="6"/>
  <c r="K204" i="6" s="1"/>
  <c r="L204" i="6" s="1"/>
  <c r="K203" i="6"/>
  <c r="L203" i="6" s="1"/>
  <c r="F202" i="6"/>
  <c r="K202" i="6" s="1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6" i="6"/>
  <c r="L186" i="6" s="1"/>
  <c r="K184" i="6"/>
  <c r="L184" i="6" s="1"/>
  <c r="K183" i="6"/>
  <c r="L183" i="6" s="1"/>
  <c r="F182" i="6"/>
  <c r="K182" i="6" s="1"/>
  <c r="L182" i="6" s="1"/>
  <c r="K181" i="6"/>
  <c r="L181" i="6" s="1"/>
  <c r="K178" i="6"/>
  <c r="L178" i="6" s="1"/>
  <c r="K177" i="6"/>
  <c r="L177" i="6" s="1"/>
  <c r="K176" i="6"/>
  <c r="L176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6" i="6"/>
  <c r="L156" i="6" s="1"/>
  <c r="K154" i="6"/>
  <c r="L154" i="6" s="1"/>
  <c r="K152" i="6"/>
  <c r="L152" i="6" s="1"/>
  <c r="K150" i="6"/>
  <c r="L150" i="6" s="1"/>
  <c r="K149" i="6"/>
  <c r="L149" i="6" s="1"/>
  <c r="K148" i="6"/>
  <c r="L148" i="6" s="1"/>
  <c r="K146" i="6"/>
  <c r="L146" i="6" s="1"/>
  <c r="K145" i="6"/>
  <c r="L145" i="6" s="1"/>
  <c r="K144" i="6"/>
  <c r="L144" i="6" s="1"/>
  <c r="K143" i="6"/>
  <c r="K142" i="6"/>
  <c r="L142" i="6" s="1"/>
  <c r="K141" i="6"/>
  <c r="L141" i="6" s="1"/>
  <c r="K139" i="6"/>
  <c r="L139" i="6" s="1"/>
  <c r="K138" i="6"/>
  <c r="L138" i="6" s="1"/>
  <c r="K137" i="6"/>
  <c r="L137" i="6" s="1"/>
  <c r="K136" i="6"/>
  <c r="L136" i="6" s="1"/>
  <c r="K135" i="6"/>
  <c r="L135" i="6" s="1"/>
  <c r="F134" i="6"/>
  <c r="K134" i="6" s="1"/>
  <c r="L134" i="6" s="1"/>
  <c r="H133" i="6"/>
  <c r="K133" i="6" s="1"/>
  <c r="L133" i="6" s="1"/>
  <c r="K130" i="6"/>
  <c r="L130" i="6" s="1"/>
  <c r="K129" i="6"/>
  <c r="L129" i="6" s="1"/>
  <c r="K128" i="6"/>
  <c r="L128" i="6" s="1"/>
  <c r="K127" i="6"/>
  <c r="L127" i="6" s="1"/>
  <c r="K126" i="6"/>
  <c r="L126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H99" i="6"/>
  <c r="K99" i="6" s="1"/>
  <c r="L99" i="6" s="1"/>
  <c r="F98" i="6"/>
  <c r="K98" i="6" s="1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<sst xmlns="http://schemas.openxmlformats.org/spreadsheetml/2006/main" count="2695" uniqueCount="1067">
  <si>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</si>
  <si>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</si>
  <si>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</si>
  <si>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</si>
  <si>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</si>
  <si>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</si>
  <si>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</si>
  <si>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</si>
  <si>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</si>
  <si>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</si>
  <si>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</si>
  <si>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</si>
  <si>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</si>
  <si>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</si>
  <si>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</si>
  <si>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</si>
  <si>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</si>
  <si>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</si>
  <si>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</si>
  <si>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</si>
  <si>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</si>
  <si>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</si>
  <si>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</si>
  <si>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</si>
  <si>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</si>
  <si>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</si>
  <si>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</si>
  <si>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</si>
  <si>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</si>
  <si>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</si>
  <si>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</si>
  <si>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</si>
  <si>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</si>
  <si>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</si>
  <si>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</si>
  <si>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</si>
  <si>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</si>
  <si>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</si>
  <si>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</si>
  <si>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</si>
  <si>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</si>
  <si>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</si>
  <si>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</si>
  <si>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</si>
  <si>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</si>
  <si>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</si>
  <si>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</si>
  <si>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</si>
  <si>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</si>
  <si>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</si>
  <si>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</si>
  <si>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</si>
  <si>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</si>
  <si>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</si>
  <si>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</si>
  <si>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</si>
  <si>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</si>
  <si>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</si>
  <si>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</si>
  <si>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</si>
  <si>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</si>
  <si>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</si>
  <si>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</si>
  <si>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</si>
  <si>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</si>
  <si>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</si>
  <si>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</si>
  <si>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</si>
  <si>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</si>
  <si>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</si>
  <si>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</si>
  <si>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</si>
  <si>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</si>
  <si>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</si>
  <si>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</si>
  <si>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</si>
  <si>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</si>
  <si>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</si>
  <si>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</si>
  <si>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</si>
  <si>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</si>
  <si>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</si>
  <si>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</si>
  <si>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</si>
  <si>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</si>
  <si>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</si>
  <si>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</si>
  <si>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</si>
  <si>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</si>
  <si>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</si>
  <si>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</si>
  <si>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</si>
  <si>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</si>
  <si>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</si>
  <si>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</si>
  <si>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</si>
  <si>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</si>
  <si>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</si>
  <si>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</si>
  <si>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</si>
  <si>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</si>
  <si>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</si>
  <si>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</si>
  <si>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</si>
  <si>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</si>
  <si>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</si>
  <si>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</si>
  <si>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</si>
  <si>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</si>
  <si>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</si>
  <si>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</si>
  <si>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</si>
  <si>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</si>
  <si>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</si>
  <si>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</si>
  <si>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</si>
  <si>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</si>
  <si>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</si>
  <si>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</si>
  <si>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</si>
  <si>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</si>
  <si>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</si>
  <si>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</si>
  <si>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</si>
  <si>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</si>
  <si>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</si>
  <si>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</si>
  <si>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</si>
  <si>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</si>
  <si>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</si>
  <si>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</si>
  <si>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</si>
  <si>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</si>
  <si>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</si>
  <si>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</si>
  <si>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</si>
  <si>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</si>
  <si>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</si>
  <si>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</si>
  <si>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</si>
  <si>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</si>
  <si>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</si>
  <si>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</si>
  <si>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</si>
  <si>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</si>
  <si>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</si>
  <si>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</si>
  <si>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</si>
  <si>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</si>
  <si>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</si>
  <si>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</si>
  <si>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</si>
  <si>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</si>
  <si>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</si>
  <si>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</si>
  <si>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</si>
  <si>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</si>
  <si>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</si>
  <si>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</si>
  <si>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</si>
  <si>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</si>
  <si>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</si>
  <si>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</si>
  <si>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</si>
  <si>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</si>
  <si>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</si>
  <si>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</si>
  <si>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</si>
  <si>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</si>
  <si>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</si>
  <si>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</si>
  <si>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</si>
  <si>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</si>
  <si>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</si>
  <si>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</si>
  <si>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</si>
  <si>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</si>
  <si>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</si>
  <si>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</si>
  <si>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</si>
  <si>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</si>
  <si>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</si>
  <si>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</si>
  <si>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</si>
  <si>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</si>
  <si>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</si>
  <si>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</si>
  <si>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</si>
  <si>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</si>
  <si>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</si>
  <si>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</si>
  <si>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</si>
  <si>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</si>
  <si>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</si>
  <si>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</si>
  <si>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</si>
  <si>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</si>
  <si>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</si>
  <si>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</si>
  <si>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</si>
  <si>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</si>
  <si>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</si>
  <si>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</si>
  <si>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</si>
  <si>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</si>
  <si>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</si>
  <si>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</si>
  <si>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</si>
  <si>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</si>
  <si>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</si>
  <si>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</si>
  <si>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</si>
  <si>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</si>
  <si>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</si>
  <si>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</si>
  <si>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</si>
  <si>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</si>
  <si>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</si>
  <si>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</si>
  <si>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</si>
  <si>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</si>
  <si>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</si>
  <si>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</si>
  <si>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</si>
  <si>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</si>
  <si>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</si>
  <si>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</si>
  <si>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</si>
  <si>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</si>
  <si>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</si>
  <si>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</si>
  <si>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</si>
  <si>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</si>
  <si>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</si>
  <si>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</si>
  <si>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</si>
  <si>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</si>
  <si>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</si>
  <si>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</si>
  <si>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</si>
  <si>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</si>
  <si>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</si>
  <si>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</si>
  <si>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</si>
  <si>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</si>
  <si>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</si>
  <si>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</si>
  <si>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</si>
  <si>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</si>
  <si>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</si>
  <si>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</si>
  <si>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</si>
  <si>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</si>
  <si>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</si>
  <si>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</si>
  <si>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</si>
  <si>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</si>
  <si>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</si>
  <si>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</si>
  <si>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</si>
  <si>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</si>
  <si>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</si>
  <si>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</si>
  <si>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</si>
  <si>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</si>
  <si>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</si>
  <si>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</si>
  <si>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</si>
  <si>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</si>
  <si>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</si>
  <si>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</si>
  <si>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</si>
  <si>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</si>
  <si>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</si>
  <si>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</si>
  <si>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</si>
  <si>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</si>
  <si>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</si>
  <si>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</si>
  <si>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</si>
  <si>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</si>
  <si>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</si>
  <si>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</si>
  <si>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</si>
  <si>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</si>
  <si>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</si>
  <si>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</si>
  <si>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</si>
  <si>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</si>
  <si>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</si>
  <si>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</si>
  <si>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</si>
  <si>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</si>
  <si>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</si>
  <si>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</si>
  <si>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</si>
  <si>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</si>
  <si>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</si>
  <si>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</si>
  <si>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</si>
  <si>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</si>
  <si>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</si>
  <si>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</si>
  <si>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</si>
  <si>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</si>
  <si>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</si>
  <si>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</si>
  <si>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</si>
  <si>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</si>
  <si>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</si>
  <si>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</si>
  <si>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</si>
  <si>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</si>
  <si>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</si>
  <si>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</si>
  <si>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</si>
  <si>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</si>
  <si>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</si>
  <si>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</si>
  <si>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</si>
  <si>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</si>
  <si>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</si>
  <si>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</si>
  <si>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</si>
  <si>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</si>
  <si>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</si>
  <si>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</si>
  <si>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</si>
  <si>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</si>
  <si>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</si>
  <si>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</si>
  <si>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</si>
  <si>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</si>
  <si>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</si>
  <si>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</si>
  <si>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</si>
  <si>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</si>
  <si>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</si>
  <si>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</si>
  <si>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</si>
  <si>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</si>
  <si>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</si>
  <si>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</si>
  <si>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</si>
  <si>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</si>
  <si>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</si>
  <si>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</si>
  <si>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</si>
  <si>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</si>
  <si>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</si>
  <si>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</si>
  <si>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</si>
  <si>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</si>
  <si>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</si>
  <si>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</si>
  <si>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</si>
  <si>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</si>
  <si>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</si>
  <si>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</si>
  <si>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</si>
  <si>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</si>
  <si>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</si>
  <si>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</si>
  <si>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</si>
  <si>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</si>
  <si>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</si>
  <si>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</si>
  <si>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</si>
  <si>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</si>
  <si>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</si>
  <si>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</si>
  <si>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</si>
  <si>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</si>
  <si>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</si>
  <si>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</si>
  <si>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</si>
  <si>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</si>
  <si>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</si>
  <si>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</si>
  <si>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</si>
  <si>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</si>
  <si>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</si>
  <si>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</si>
  <si>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</si>
  <si>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</si>
  <si>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</si>
  <si>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</si>
  <si>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</si>
  <si>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</si>
  <si>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</si>
  <si>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</si>
  <si>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</si>
  <si>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</si>
  <si>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</si>
  <si>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</si>
  <si>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</si>
  <si>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</si>
  <si>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</si>
  <si>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</si>
  <si>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</si>
  <si>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</si>
  <si>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</si>
  <si>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</si>
  <si>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</si>
  <si>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</si>
  <si>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</si>
  <si>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</si>
  <si>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</si>
  <si>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</si>
  <si>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</si>
  <si>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</si>
  <si>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</si>
  <si>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</si>
  <si>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</si>
  <si>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</si>
  <si>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</si>
  <si>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</si>
  <si>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</si>
  <si>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</si>
  <si>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</si>
  <si>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</si>
  <si>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</si>
  <si>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</si>
  <si>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</si>
  <si>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</si>
  <si>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</si>
  <si>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</si>
  <si>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</si>
  <si>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</si>
  <si>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</si>
  <si>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</si>
  <si>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</si>
  <si>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</si>
  <si>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</si>
  <si>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</si>
  <si>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</si>
  <si>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</si>
  <si>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</si>
  <si>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</si>
  <si>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</si>
  <si>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</si>
  <si>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</si>
  <si>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</si>
  <si>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</si>
  <si>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</si>
  <si>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</si>
  <si>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</si>
  <si>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</si>
  <si>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</si>
  <si>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</si>
  <si>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</si>
  <si>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</si>
  <si>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</si>
  <si>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</si>
  <si>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</si>
  <si>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</si>
  <si>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</si>
  <si>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</si>
  <si>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</si>
  <si>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</si>
  <si>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</si>
  <si>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</si>
  <si>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</si>
  <si>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</si>
  <si>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</si>
  <si>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</si>
  <si>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</si>
  <si>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</si>
  <si>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</si>
  <si>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</si>
  <si>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</si>
  <si>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</si>
  <si>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</si>
  <si>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</si>
  <si>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</si>
  <si>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</si>
  <si>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</si>
  <si>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</si>
  <si>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</si>
  <si>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</si>
  <si>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</si>
  <si>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</si>
  <si>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</si>
  <si>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</si>
  <si>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</si>
  <si>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</si>
  <si>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</si>
  <si>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</si>
  <si>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</si>
  <si>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</si>
  <si>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</si>
  <si>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</si>
  <si>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</si>
  <si>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</si>
  <si>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</si>
  <si>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</si>
  <si>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</si>
  <si>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</si>
  <si>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</si>
  <si>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</si>
  <si>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</si>
  <si>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</si>
  <si>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</si>
  <si>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</si>
  <si>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</si>
  <si>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</si>
  <si>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</si>
  <si>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</si>
  <si>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</si>
  <si>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</si>
  <si>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</si>
  <si>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</si>
  <si>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</si>
  <si>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</si>
  <si>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</si>
  <si>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</si>
  <si>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</si>
  <si>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</si>
  <si>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</si>
  <si>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</si>
  <si>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</si>
  <si>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</si>
  <si>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</si>
  <si>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</si>
  <si>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</si>
  <si>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</si>
  <si>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</si>
  <si>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</si>
  <si>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</si>
  <si>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</si>
  <si>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</si>
  <si>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</si>
  <si>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</si>
  <si>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</si>
  <si>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</si>
  <si>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</si>
  <si>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</si>
  <si>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</si>
  <si>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</si>
  <si>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</si>
  <si>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</si>
  <si>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</si>
  <si>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</si>
  <si>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</si>
  <si>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</si>
  <si>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</si>
  <si>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</si>
  <si>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</si>
  <si>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</si>
  <si>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</si>
  <si>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</si>
  <si>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</si>
  <si>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</si>
  <si>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</si>
  <si>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</si>
  <si>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</si>
  <si>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</si>
  <si>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</si>
  <si>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</si>
  <si>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</si>
  <si>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</si>
  <si>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</si>
  <si>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</si>
  <si>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</si>
  <si>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</si>
  <si>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</si>
  <si>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</si>
  <si>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</si>
  <si>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</si>
  <si>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</si>
  <si>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</si>
  <si>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</si>
  <si>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</si>
  <si>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</si>
  <si>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</si>
  <si>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</si>
  <si>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</si>
  <si>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</si>
  <si>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</si>
  <si>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</si>
  <si>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</si>
  <si>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</si>
  <si>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</si>
  <si>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</si>
  <si>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</si>
  <si>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</si>
  <si>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</si>
  <si>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</si>
  <si>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</si>
  <si>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</si>
  <si>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</si>
  <si>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</si>
  <si>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</si>
  <si>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</si>
  <si>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</si>
  <si>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</si>
  <si>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</si>
  <si>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</si>
  <si>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</si>
  <si>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</si>
  <si>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</si>
  <si>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</si>
  <si>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</si>
  <si>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</si>
  <si>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</si>
  <si>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</si>
  <si>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</si>
  <si>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</si>
  <si>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</si>
  <si>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</si>
  <si>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</si>
  <si>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</si>
  <si>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</si>
  <si>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</si>
  <si>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</si>
  <si>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</si>
  <si>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</si>
  <si>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</si>
  <si>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</si>
  <si>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</si>
  <si>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</si>
  <si>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</si>
  <si>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</si>
  <si>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</si>
  <si>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</si>
  <si>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</si>
  <si>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</si>
  <si>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</si>
  <si>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</si>
  <si>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</si>
  <si>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</si>
  <si>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</si>
  <si>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</si>
  <si>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</si>
  <si>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</si>
  <si>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</si>
  <si>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</si>
  <si>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</si>
  <si>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</si>
  <si>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</si>
  <si>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</si>
  <si>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</si>
  <si>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</si>
  <si>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</si>
  <si>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</si>
  <si>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</si>
  <si>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</si>
  <si>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</si>
  <si>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</si>
  <si>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</si>
  <si>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</si>
  <si>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</si>
  <si>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</si>
  <si>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</si>
  <si>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</si>
  <si>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</si>
  <si>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</si>
  <si>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</si>
  <si>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</si>
  <si>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</si>
  <si>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</si>
  <si>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</si>
  <si>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</si>
  <si>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</si>
  <si>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</si>
  <si>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</si>
  <si>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</si>
  <si>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</si>
  <si>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</si>
  <si>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</si>
  <si>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</si>
  <si>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</si>
  <si>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</si>
  <si>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</si>
  <si>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</si>
  <si>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</si>
  <si>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</si>
  <si>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</si>
  <si>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</si>
  <si>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</si>
  <si>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</si>
  <si>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</si>
  <si>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</si>
  <si>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</si>
  <si>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</si>
  <si>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</si>
  <si>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</si>
  <si>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</si>
  <si>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</si>
  <si>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</si>
  <si>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</si>
  <si>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</si>
  <si>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</si>
  <si>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</si>
  <si>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</si>
  <si>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</si>
  <si>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</si>
  <si>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</si>
  <si>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</si>
  <si>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</si>
  <si>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</si>
  <si>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</si>
  <si>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</si>
  <si>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</si>
  <si>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</si>
  <si>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</si>
  <si>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</si>
  <si>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</si>
  <si>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</si>
  <si>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</si>
  <si>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</si>
  <si>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</si>
  <si>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</si>
  <si>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</si>
  <si>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</si>
  <si>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</si>
  <si>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</si>
  <si>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</si>
  <si>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</si>
  <si>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</si>
  <si>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</si>
  <si>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</si>
  <si>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</si>
  <si>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</si>
  <si>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</si>
  <si>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</si>
  <si>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</si>
  <si>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</si>
  <si>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</si>
  <si>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</si>
  <si>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</si>
  <si>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</si>
  <si>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</si>
  <si>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</si>
  <si>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</si>
  <si>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</si>
  <si>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</si>
  <si>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</si>
  <si>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</si>
  <si>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</si>
  <si>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</si>
  <si>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</si>
  <si>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</si>
  <si>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</si>
  <si>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</si>
  <si>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</si>
  <si>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</si>
  <si>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</si>
  <si>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</si>
  <si>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</si>
  <si>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</si>
  <si>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</si>
  <si>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</si>
  <si>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</si>
  <si>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</si>
  <si>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</si>
  <si>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</si>
  <si>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</si>
  <si>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</si>
  <si>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</si>
  <si>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</si>
  <si>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</si>
  <si>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</si>
  <si>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</si>
  <si>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</si>
  <si>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</si>
  <si>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</si>
  <si>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</si>
  <si>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</si>
  <si>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</si>
  <si>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</si>
  <si>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</si>
  <si>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</si>
  <si>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</si>
  <si>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</si>
  <si>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</si>
  <si>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</si>
  <si>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</si>
  <si>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</si>
  <si>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</si>
  <si>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</si>
  <si>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</si>
  <si>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</si>
  <si>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</si>
  <si>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</si>
  <si>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</si>
  <si>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</si>
  <si>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</si>
  <si>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</si>
  <si>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</si>
  <si>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</si>
  <si>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</si>
  <si>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</si>
  <si>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</si>
  <si>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</si>
  <si>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</si>
  <si>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</si>
  <si>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</si>
  <si>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</si>
  <si>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</si>
  <si>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</si>
  <si>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</si>
  <si>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</si>
  <si>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</si>
  <si>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</si>
  <si>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</si>
  <si>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</si>
  <si>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</si>
  <si>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</si>
  <si>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</si>
  <si>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</si>
  <si>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</si>
  <si>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</si>
  <si>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</si>
  <si>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</si>
  <si>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</si>
  <si>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</si>
  <si>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</si>
  <si>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</si>
  <si>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</si>
  <si>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</si>
  <si>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</si>
  <si>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</si>
  <si>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</si>
  <si>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</si>
  <si>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</si>
  <si>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</si>
  <si>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</si>
  <si>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</si>
  <si>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</si>
  <si>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</si>
  <si>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</si>
  <si>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</si>
  <si>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</si>
  <si>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</si>
  <si>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</si>
  <si>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</si>
  <si>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</si>
  <si>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</si>
  <si>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</si>
  <si>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</si>
  <si>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</si>
  <si>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</si>
  <si>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</si>
  <si>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</si>
  <si>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</si>
  <si>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</si>
  <si>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</si>
  <si>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</si>
  <si>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</si>
  <si>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</si>
  <si>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</si>
  <si>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</si>
  <si>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</si>
  <si>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</si>
  <si>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</si>
  <si>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</si>
  <si>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</si>
  <si>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</si>
  <si>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</si>
  <si>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</si>
  <si>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</si>
  <si>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</si>
  <si>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</si>
  <si>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</si>
  <si>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</si>
  <si>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</si>
  <si>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360ONE</t>
  </si>
  <si>
    <t>1650-1700</t>
  </si>
  <si>
    <t>180-220</t>
  </si>
  <si>
    <t>BEML</t>
  </si>
  <si>
    <t>LEMONTREE</t>
  </si>
  <si>
    <t>PPLPHARMA</t>
  </si>
  <si>
    <t>RAINBOW</t>
  </si>
  <si>
    <t>UCOBANK</t>
  </si>
  <si>
    <t>Profit of Rs.8/-</t>
  </si>
  <si>
    <t>2750-2780</t>
  </si>
  <si>
    <t>105-110</t>
  </si>
  <si>
    <t>Sell</t>
  </si>
  <si>
    <t>452.5-467.5</t>
  </si>
  <si>
    <t>500-530</t>
  </si>
  <si>
    <t>GRSE</t>
  </si>
  <si>
    <t>450-470</t>
  </si>
  <si>
    <t>390-410</t>
  </si>
  <si>
    <t>440-460</t>
  </si>
  <si>
    <t>Profit of Rs.20/-</t>
  </si>
  <si>
    <t>165-170</t>
  </si>
  <si>
    <t>180-190</t>
  </si>
  <si>
    <t>1000-1035</t>
  </si>
  <si>
    <t>1150-1200</t>
  </si>
  <si>
    <t>280-290</t>
  </si>
  <si>
    <t>KOLTEPATIL</t>
  </si>
  <si>
    <t>239-240</t>
  </si>
  <si>
    <t>248-252</t>
  </si>
  <si>
    <t>Profit of Rs.7/-</t>
  </si>
  <si>
    <t>1640-1715</t>
  </si>
  <si>
    <t>1900-2000</t>
  </si>
  <si>
    <t>390-400</t>
  </si>
  <si>
    <t>VIVANTA</t>
  </si>
  <si>
    <t>PARTH HEMANT PARIKH</t>
  </si>
  <si>
    <t>755-790</t>
  </si>
  <si>
    <t>850-900</t>
  </si>
  <si>
    <t>70-100</t>
  </si>
  <si>
    <t>HDFC 2800 CE MAY</t>
  </si>
  <si>
    <t>60-70</t>
  </si>
  <si>
    <t>PIYUSH SECURITIES PVT LTD</t>
  </si>
  <si>
    <t>PIDILITIND MAY FUT</t>
  </si>
  <si>
    <t>2470-2500</t>
  </si>
  <si>
    <t>Profit of Rs.6.5/-</t>
  </si>
  <si>
    <t>MARUTI 8700 CE MAY</t>
  </si>
  <si>
    <t>283-285</t>
  </si>
  <si>
    <t>PVR 1460 PE MAY</t>
  </si>
  <si>
    <t>60-75</t>
  </si>
  <si>
    <t>FINNIFTY 19150 PE 2-MAY</t>
  </si>
  <si>
    <t>550-580</t>
  </si>
  <si>
    <t>640-680</t>
  </si>
  <si>
    <t>GOYALASS</t>
  </si>
  <si>
    <t>HEERAISP</t>
  </si>
  <si>
    <t>MANJULA VINOD KOTHARI</t>
  </si>
  <si>
    <t>GOODLUCK</t>
  </si>
  <si>
    <t>Goodluck India Limited</t>
  </si>
  <si>
    <t>QE SECURITIES</t>
  </si>
  <si>
    <t>GISO-RE</t>
  </si>
  <si>
    <t>GI Engineering Solutions</t>
  </si>
  <si>
    <t>NIFTY 18500 CE 25-MAY</t>
  </si>
  <si>
    <t>20.0-5</t>
  </si>
  <si>
    <t>BANKNIFTY 43200 PE 4-MAY</t>
  </si>
  <si>
    <t>250-300</t>
  </si>
  <si>
    <t>35-37</t>
  </si>
  <si>
    <t>Loss of Rs.27/-</t>
  </si>
  <si>
    <t>NIFTY 18100 PE 4-MAY</t>
  </si>
  <si>
    <t>80-120</t>
  </si>
  <si>
    <t>Retail Research Technical Calls &amp; Fundamental Performance Report for the month of May-2023</t>
  </si>
  <si>
    <t>SULEKHA RANI</t>
  </si>
  <si>
    <t>PRADHIN</t>
  </si>
  <si>
    <t>QUINT</t>
  </si>
  <si>
    <t>SUDARSHAN</t>
  </si>
  <si>
    <t>AGRITECH</t>
  </si>
  <si>
    <t>Agri-Tech (India) Limited</t>
  </si>
  <si>
    <t>COMPANY SHIVAAY TRADING</t>
  </si>
  <si>
    <t>VEENA RAJESH SHAH</t>
  </si>
  <si>
    <t>GRAVITON RESEARCH CAPITAL LLP</t>
  </si>
  <si>
    <t>DATAMATICS</t>
  </si>
  <si>
    <t>Datamatics Global Ser.Ltd</t>
  </si>
  <si>
    <t>NIVL ADVISORS PRIVATE LIMITED</t>
  </si>
  <si>
    <t>Ircon International Ltd</t>
  </si>
  <si>
    <t>LOKESHMACH</t>
  </si>
  <si>
    <t>Lokesh Machines Limited</t>
  </si>
  <si>
    <t>QUICKTOUCH</t>
  </si>
  <si>
    <t>Quicktouch Technologies L</t>
  </si>
  <si>
    <t>SURBHI AGRAWAL GUPTA</t>
  </si>
  <si>
    <t>BP EQUITIES PRIVATE LIMITED</t>
  </si>
  <si>
    <t>YUGA STOCKS AND COMMODITIES PRIVATE LIMITED  .</t>
  </si>
  <si>
    <t>ASHWIN STOCKS AND INVESTMENT PRIVATE LIMITED</t>
  </si>
  <si>
    <t>SECURCRED</t>
  </si>
  <si>
    <t>SecUR Credentials Limited</t>
  </si>
  <si>
    <t>SHAH SANDIP JAYSHUKHLAL</t>
  </si>
  <si>
    <t>SAGAR SUDHAKAR PATIL</t>
  </si>
  <si>
    <t>Profit of Rs.17/-</t>
  </si>
  <si>
    <t>Profit of Rs.12/-</t>
  </si>
  <si>
    <t>Profit of Rs.38.5/-</t>
  </si>
  <si>
    <t>Profit of Rs.23.5/-</t>
  </si>
  <si>
    <t>Profit of Rs.22/-</t>
  </si>
  <si>
    <t>BHARTIARTL MAY FUT</t>
  </si>
  <si>
    <t>789-791</t>
  </si>
  <si>
    <t>810-820</t>
  </si>
  <si>
    <t>90-120</t>
  </si>
  <si>
    <t>Profit of Rs.16.5/-</t>
  </si>
  <si>
    <t>6410-6575</t>
  </si>
  <si>
    <t>7000-7300</t>
  </si>
  <si>
    <t>AAYUSH</t>
  </si>
  <si>
    <t>ARPNA CAPITAL SERVICES PRIVATE LIMITED</t>
  </si>
  <si>
    <t>SKYBRIDGE INCAP ADVISORY LLP</t>
  </si>
  <si>
    <t>BNALTD</t>
  </si>
  <si>
    <t>MARUTI TRADERS AND INVESTORS</t>
  </si>
  <si>
    <t>JIVRAJ TEA LIMITED</t>
  </si>
  <si>
    <t>BNL</t>
  </si>
  <si>
    <t>NIKUNJ KANODIA</t>
  </si>
  <si>
    <t>DISAQ</t>
  </si>
  <si>
    <t>SBI MUTUAL FUND</t>
  </si>
  <si>
    <t>ETT</t>
  </si>
  <si>
    <t>ANKUR SHARMA</t>
  </si>
  <si>
    <t>GALACTICO</t>
  </si>
  <si>
    <t>VIPUL DILEEP LATHI</t>
  </si>
  <si>
    <t>GEMSI</t>
  </si>
  <si>
    <t>GISOLUTION</t>
  </si>
  <si>
    <t>SUSHILKUMAR AGARWAL</t>
  </si>
  <si>
    <t>MISTERKAPOORKESHRI</t>
  </si>
  <si>
    <t>PRAKASH PANJWANI</t>
  </si>
  <si>
    <t>NATURAL</t>
  </si>
  <si>
    <t>SANJAY DHAKED</t>
  </si>
  <si>
    <t>VIJAYKUMAR JAYANTILAL THAKKAR</t>
  </si>
  <si>
    <t>POWERMECH</t>
  </si>
  <si>
    <t>BANYANTREE GROWTH CAPITAL II L.L.C</t>
  </si>
  <si>
    <t>ANILKUMAR</t>
  </si>
  <si>
    <t>SINGULARITY VENTURES PRIVATE LIMITED</t>
  </si>
  <si>
    <t>FASHIONS BRANDS (INDIA) PRIVATE LIMITED</t>
  </si>
  <si>
    <t>RETINA</t>
  </si>
  <si>
    <t>BP EQUITIES PVT. LTD.</t>
  </si>
  <si>
    <t>SRIKANTH KOYYEDI</t>
  </si>
  <si>
    <t>MEGHRAJ JAIN SHIKAR .</t>
  </si>
  <si>
    <t>JIGNESH AMRUTLAL THOBHANI</t>
  </si>
  <si>
    <t>RISAINTL</t>
  </si>
  <si>
    <t>GYANCHAND SURAJMAL MEHTA</t>
  </si>
  <si>
    <t>AJAY KUMAR BHARAT</t>
  </si>
  <si>
    <t>SOFCOM</t>
  </si>
  <si>
    <t>SOUTH GUJARAT SHARES AND SHAREBROKERS LIMITED</t>
  </si>
  <si>
    <t>YASHEN JAYESH SAVLA</t>
  </si>
  <si>
    <t>SVPHOUSING</t>
  </si>
  <si>
    <t>MANOJ GUPTA</t>
  </si>
  <si>
    <t>VADILENT</t>
  </si>
  <si>
    <t>SANRINA CONSULTANCY PRIVATE LIMITED</t>
  </si>
  <si>
    <t>SPS MULTI-COMMODITY LLP</t>
  </si>
  <si>
    <t>VASUDHAGAM</t>
  </si>
  <si>
    <t>MITESH RAMESH PATEL</t>
  </si>
  <si>
    <t>VIVEK KANDA</t>
  </si>
  <si>
    <t>VEERKRUPA</t>
  </si>
  <si>
    <t>MEGHKUMAR MAHENDRAKUMAR SHAH</t>
  </si>
  <si>
    <t>MULTIPLIER SHARE &amp; STOCK ADVISORS PRIVATE LIMITED</t>
  </si>
  <si>
    <t>VSFPROJ</t>
  </si>
  <si>
    <t>SIRISHA MUSUNURI</t>
  </si>
  <si>
    <t>WINPRO</t>
  </si>
  <si>
    <t>KUBER SHARMA</t>
  </si>
  <si>
    <t>AMBICAAGAR</t>
  </si>
  <si>
    <t>Ambica Agarbathies &amp; Arom</t>
  </si>
  <si>
    <t>SUDHA RANI DODDAPANENI</t>
  </si>
  <si>
    <t>Engineers India Ltd.</t>
  </si>
  <si>
    <t>HRTI PRIVATE LIMITED</t>
  </si>
  <si>
    <t>JETFREIGHT</t>
  </si>
  <si>
    <t>Jet Freight Logistics Ltd</t>
  </si>
  <si>
    <t>HANSRAJ COMMOSALES LLP</t>
  </si>
  <si>
    <t>JETKNIT</t>
  </si>
  <si>
    <t>Jet Knitwears Ltd.</t>
  </si>
  <si>
    <t>VINOD SOMANI</t>
  </si>
  <si>
    <t>KOHINOOR</t>
  </si>
  <si>
    <t>Kohinoor Foods Limited</t>
  </si>
  <si>
    <t>MANSI SHARES &amp; STOCK ADVISORS PVT LTD</t>
  </si>
  <si>
    <t>Kolte - Patil Developers</t>
  </si>
  <si>
    <t>SOCIETE GENERALE-NON ODI</t>
  </si>
  <si>
    <t>LFIC</t>
  </si>
  <si>
    <t>Lakshmi Fin Ind Corp Ltd</t>
  </si>
  <si>
    <t>NK SECURITIES RESEARCH PRIVATE LIMITED</t>
  </si>
  <si>
    <t>PRANAL VINODBHAI RABADIYA</t>
  </si>
  <si>
    <t>Rail Vikas Nigam Limited</t>
  </si>
  <si>
    <t>JUMP TRADING FINANCIAL INDIA PRIVATE LIMITED</t>
  </si>
  <si>
    <t>SDBL-RE1</t>
  </si>
  <si>
    <t>Som Dist &amp; Brew Ltd</t>
  </si>
  <si>
    <t>JAGDISH KUMAR ARORA</t>
  </si>
  <si>
    <t>SAPAN ANIL SHAH</t>
  </si>
  <si>
    <t>BTML</t>
  </si>
  <si>
    <t>Bodhi Tree Multimedia Ltd</t>
  </si>
  <si>
    <t>JASMINE ISPAT PRIVATE LIMITED</t>
  </si>
  <si>
    <t>NIKHIL GAMBHIR</t>
  </si>
  <si>
    <t>PGIM INDIA MUTUAL FUND</t>
  </si>
  <si>
    <t>MCON</t>
  </si>
  <si>
    <t>Mcon Rasayan India Ltd</t>
  </si>
  <si>
    <t>BHASIN VIJAY</t>
  </si>
  <si>
    <t>Power Mech Projects Ltd.</t>
  </si>
  <si>
    <t>BANYANTREE GROWTH CAPITAL II LLC</t>
  </si>
  <si>
    <t>GURMUKH DAS SALUJA</t>
  </si>
  <si>
    <t>SANTOSH BHADORIYA</t>
  </si>
  <si>
    <t>SRPL</t>
  </si>
  <si>
    <t>Shree Ram Proteins Ltd.</t>
  </si>
  <si>
    <t>LALITKUMAR CHANDULAL VASOYA</t>
  </si>
  <si>
    <t>SURYODAY</t>
  </si>
  <si>
    <t>Suryoday Small Fin Bk Ltd</t>
  </si>
  <si>
    <t>JHELUM INVESTMENT FUND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</si>
</sst>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55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3" fontId="24" fillId="2" borderId="0" xfId="0" applyNumberFormat="1" applyFont="1" applyFill="1"/>
    <xf numFmtId="0" fontId="31" fillId="11" borderId="20" xfId="0" applyFont="1" applyFill="1" applyBorder="1" applyAlignment="1">
      <alignment horizontal="center" vertical="center"/>
    </xf>
    <xf numFmtId="16" fontId="37" fillId="11" borderId="20" xfId="0" applyNumberFormat="1" applyFont="1" applyFill="1" applyBorder="1" applyAlignment="1">
      <alignment horizontal="center" vertical="center"/>
    </xf>
    <xf numFmtId="0" fontId="31" fillId="10" borderId="20" xfId="0" applyFont="1" applyFill="1" applyBorder="1"/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/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0" fontId="32" fillId="19" borderId="2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206</xdr:row>
      <xdr:rowOff>0</xdr:rowOff>
    </xdr:from>
    <xdr:to>
      <xdr:col>11</xdr:col>
      <xdr:colOff>123825</xdr:colOff>
      <xdr:row>220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45050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45050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5" t="s">
        <v>16</v>
      </c>
      <c r="B9" s="347" t="s">
        <v>17</v>
      </c>
      <c r="C9" s="347" t="s">
        <v>18</v>
      </c>
      <c r="D9" s="347" t="s">
        <v>19</v>
      </c>
      <c r="E9" s="23" t="s">
        <v>20</v>
      </c>
      <c r="F9" s="23" t="s">
        <v>21</v>
      </c>
      <c r="G9" s="342" t="s">
        <v>22</v>
      </c>
      <c r="H9" s="343"/>
      <c r="I9" s="344"/>
      <c r="J9" s="342" t="s">
        <v>23</v>
      </c>
      <c r="K9" s="343"/>
      <c r="L9" s="344"/>
      <c r="M9" s="23"/>
      <c r="N9" s="24"/>
      <c r="O9" s="24"/>
      <c r="P9" s="24"/>
    </row>
    <row r="10" spans="1:16" ht="59.25" customHeight="1">
      <c r="A10" s="346"/>
      <c r="B10" s="348"/>
      <c r="C10" s="348"/>
      <c r="D10" s="348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45071</v>
      </c>
      <c r="E11" s="32">
        <v>18149.95</v>
      </c>
      <c r="F11" s="32">
        <v>18143.416666666668</v>
      </c>
      <c r="G11" s="33">
        <v>18106.833333333336</v>
      </c>
      <c r="H11" s="33">
        <v>18063.716666666667</v>
      </c>
      <c r="I11" s="33">
        <v>18027.133333333335</v>
      </c>
      <c r="J11" s="33">
        <v>18186.533333333336</v>
      </c>
      <c r="K11" s="33">
        <v>18223.116666666672</v>
      </c>
      <c r="L11" s="33">
        <v>18266.233333333337</v>
      </c>
      <c r="M11" s="34">
        <v>18180</v>
      </c>
      <c r="N11" s="34">
        <v>18100.3</v>
      </c>
      <c r="O11" s="35">
        <v>10555350</v>
      </c>
      <c r="P11" s="36">
        <v>2.8645536426861245E-3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45071</v>
      </c>
      <c r="E12" s="37">
        <v>43311.6</v>
      </c>
      <c r="F12" s="37">
        <v>43258.85</v>
      </c>
      <c r="G12" s="38">
        <v>43169.7</v>
      </c>
      <c r="H12" s="38">
        <v>43027.799999999996</v>
      </c>
      <c r="I12" s="38">
        <v>42938.649999999994</v>
      </c>
      <c r="J12" s="38">
        <v>43400.75</v>
      </c>
      <c r="K12" s="38">
        <v>43489.900000000009</v>
      </c>
      <c r="L12" s="38">
        <v>43631.8</v>
      </c>
      <c r="M12" s="28">
        <v>43348</v>
      </c>
      <c r="N12" s="28">
        <v>43116.95</v>
      </c>
      <c r="O12" s="39">
        <v>2553185</v>
      </c>
      <c r="P12" s="40">
        <v>8.6417704666753581E-3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45076</v>
      </c>
      <c r="E13" s="37">
        <v>19195.599999999999</v>
      </c>
      <c r="F13" s="37">
        <v>19175.399999999998</v>
      </c>
      <c r="G13" s="38">
        <v>19140.399999999994</v>
      </c>
      <c r="H13" s="38">
        <v>19085.199999999997</v>
      </c>
      <c r="I13" s="38">
        <v>19050.199999999993</v>
      </c>
      <c r="J13" s="38">
        <v>19230.599999999995</v>
      </c>
      <c r="K13" s="38">
        <v>19265.600000000002</v>
      </c>
      <c r="L13" s="38">
        <v>19320.799999999996</v>
      </c>
      <c r="M13" s="28">
        <v>19210.400000000001</v>
      </c>
      <c r="N13" s="28">
        <v>19120.2</v>
      </c>
      <c r="O13" s="39">
        <v>35560</v>
      </c>
      <c r="P13" s="40">
        <v>-6.5194532071503677E-2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45077</v>
      </c>
      <c r="E14" s="37">
        <v>7370</v>
      </c>
      <c r="F14" s="37">
        <v>7366.8</v>
      </c>
      <c r="G14" s="38">
        <v>7352.9500000000007</v>
      </c>
      <c r="H14" s="38">
        <v>7335.9000000000005</v>
      </c>
      <c r="I14" s="38">
        <v>7322.0500000000011</v>
      </c>
      <c r="J14" s="38">
        <v>7383.85</v>
      </c>
      <c r="K14" s="38">
        <v>7397.7000000000007</v>
      </c>
      <c r="L14" s="38">
        <v>7414.75</v>
      </c>
      <c r="M14" s="28">
        <v>7380.65</v>
      </c>
      <c r="N14" s="28">
        <v>7349.75</v>
      </c>
      <c r="O14" s="39">
        <v>225</v>
      </c>
      <c r="P14" s="40">
        <v>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45071</v>
      </c>
      <c r="E15" s="37">
        <v>553.75</v>
      </c>
      <c r="F15" s="37">
        <v>555.43333333333339</v>
      </c>
      <c r="G15" s="38">
        <v>550.46666666666681</v>
      </c>
      <c r="H15" s="38">
        <v>547.18333333333339</v>
      </c>
      <c r="I15" s="38">
        <v>542.21666666666681</v>
      </c>
      <c r="J15" s="38">
        <v>558.71666666666681</v>
      </c>
      <c r="K15" s="38">
        <v>563.68333333333351</v>
      </c>
      <c r="L15" s="38">
        <v>566.96666666666681</v>
      </c>
      <c r="M15" s="28">
        <v>560.4</v>
      </c>
      <c r="N15" s="28">
        <v>552.15</v>
      </c>
      <c r="O15" s="39">
        <v>3602500</v>
      </c>
      <c r="P15" s="40">
        <v>2.4470701986378306E-2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45071</v>
      </c>
      <c r="E16" s="37">
        <v>3477.1</v>
      </c>
      <c r="F16" s="37">
        <v>3468.4166666666665</v>
      </c>
      <c r="G16" s="38">
        <v>3431.833333333333</v>
      </c>
      <c r="H16" s="38">
        <v>3386.5666666666666</v>
      </c>
      <c r="I16" s="38">
        <v>3349.9833333333331</v>
      </c>
      <c r="J16" s="38">
        <v>3513.6833333333329</v>
      </c>
      <c r="K16" s="38">
        <v>3550.266666666666</v>
      </c>
      <c r="L16" s="38">
        <v>3595.5333333333328</v>
      </c>
      <c r="M16" s="28">
        <v>3505</v>
      </c>
      <c r="N16" s="28">
        <v>3423.15</v>
      </c>
      <c r="O16" s="39">
        <v>1457250</v>
      </c>
      <c r="P16" s="40">
        <v>0.1033503691084611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45071</v>
      </c>
      <c r="E17" s="37">
        <v>22728.75</v>
      </c>
      <c r="F17" s="37">
        <v>22638.633333333331</v>
      </c>
      <c r="G17" s="38">
        <v>22497.516666666663</v>
      </c>
      <c r="H17" s="38">
        <v>22266.283333333333</v>
      </c>
      <c r="I17" s="38">
        <v>22125.166666666664</v>
      </c>
      <c r="J17" s="38">
        <v>22869.866666666661</v>
      </c>
      <c r="K17" s="38">
        <v>23010.98333333333</v>
      </c>
      <c r="L17" s="38">
        <v>23242.21666666666</v>
      </c>
      <c r="M17" s="28">
        <v>22779.75</v>
      </c>
      <c r="N17" s="28">
        <v>22407.4</v>
      </c>
      <c r="O17" s="39">
        <v>68560</v>
      </c>
      <c r="P17" s="40">
        <v>3.1908488862131247E-2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45071</v>
      </c>
      <c r="E18" s="37">
        <v>169.95</v>
      </c>
      <c r="F18" s="37">
        <v>169.6</v>
      </c>
      <c r="G18" s="38">
        <v>167.95</v>
      </c>
      <c r="H18" s="38">
        <v>165.95</v>
      </c>
      <c r="I18" s="38">
        <v>164.29999999999998</v>
      </c>
      <c r="J18" s="38">
        <v>171.6</v>
      </c>
      <c r="K18" s="38">
        <v>173.25000000000003</v>
      </c>
      <c r="L18" s="38">
        <v>175.25</v>
      </c>
      <c r="M18" s="28">
        <v>171.25</v>
      </c>
      <c r="N18" s="28">
        <v>167.6</v>
      </c>
      <c r="O18" s="39">
        <v>28614600</v>
      </c>
      <c r="P18" s="40">
        <v>1.0488176964149503E-2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45071</v>
      </c>
      <c r="E19" s="37">
        <v>225.6</v>
      </c>
      <c r="F19" s="37">
        <v>225.85</v>
      </c>
      <c r="G19" s="38">
        <v>223.54999999999998</v>
      </c>
      <c r="H19" s="38">
        <v>221.5</v>
      </c>
      <c r="I19" s="38">
        <v>219.2</v>
      </c>
      <c r="J19" s="38">
        <v>227.89999999999998</v>
      </c>
      <c r="K19" s="38">
        <v>230.2</v>
      </c>
      <c r="L19" s="38">
        <v>232.24999999999997</v>
      </c>
      <c r="M19" s="28">
        <v>228.15</v>
      </c>
      <c r="N19" s="28">
        <v>223.8</v>
      </c>
      <c r="O19" s="39">
        <v>22011600</v>
      </c>
      <c r="P19" s="40">
        <v>-1.7637502900905083E-2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45071</v>
      </c>
      <c r="E20" s="37">
        <v>1755.15</v>
      </c>
      <c r="F20" s="37">
        <v>1755.3333333333333</v>
      </c>
      <c r="G20" s="38">
        <v>1724.7666666666664</v>
      </c>
      <c r="H20" s="38">
        <v>1694.3833333333332</v>
      </c>
      <c r="I20" s="38">
        <v>1663.8166666666664</v>
      </c>
      <c r="J20" s="38">
        <v>1785.7166666666665</v>
      </c>
      <c r="K20" s="38">
        <v>1816.2833333333335</v>
      </c>
      <c r="L20" s="38">
        <v>1846.6666666666665</v>
      </c>
      <c r="M20" s="28">
        <v>1785.9</v>
      </c>
      <c r="N20" s="28">
        <v>1724.95</v>
      </c>
      <c r="O20" s="39">
        <v>3795750</v>
      </c>
      <c r="P20" s="40">
        <v>7.7123211299015056E-3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45071</v>
      </c>
      <c r="E21" s="37">
        <v>1849.15</v>
      </c>
      <c r="F21" s="37">
        <v>1864.8833333333332</v>
      </c>
      <c r="G21" s="38">
        <v>1776.2666666666664</v>
      </c>
      <c r="H21" s="38">
        <v>1703.3833333333332</v>
      </c>
      <c r="I21" s="38">
        <v>1614.7666666666664</v>
      </c>
      <c r="J21" s="38">
        <v>1937.7666666666664</v>
      </c>
      <c r="K21" s="38">
        <v>2026.3833333333332</v>
      </c>
      <c r="L21" s="38">
        <v>2099.2666666666664</v>
      </c>
      <c r="M21" s="28">
        <v>1953.5</v>
      </c>
      <c r="N21" s="28">
        <v>1792</v>
      </c>
      <c r="O21" s="39">
        <v>8477550</v>
      </c>
      <c r="P21" s="40">
        <v>-6.4551367992452452E-2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45071</v>
      </c>
      <c r="E22" s="37">
        <v>673.15</v>
      </c>
      <c r="F22" s="37">
        <v>673.23333333333323</v>
      </c>
      <c r="G22" s="38">
        <v>659.01666666666642</v>
      </c>
      <c r="H22" s="38">
        <v>644.88333333333321</v>
      </c>
      <c r="I22" s="38">
        <v>630.6666666666664</v>
      </c>
      <c r="J22" s="38">
        <v>687.36666666666645</v>
      </c>
      <c r="K22" s="38">
        <v>701.58333333333337</v>
      </c>
      <c r="L22" s="38">
        <v>715.71666666666647</v>
      </c>
      <c r="M22" s="28">
        <v>687.45</v>
      </c>
      <c r="N22" s="28">
        <v>659.1</v>
      </c>
      <c r="O22" s="39">
        <v>37440975</v>
      </c>
      <c r="P22" s="40">
        <v>7.4880189006719102E-3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45071</v>
      </c>
      <c r="E23" s="37">
        <v>3541.55</v>
      </c>
      <c r="F23" s="37">
        <v>3532.3333333333335</v>
      </c>
      <c r="G23" s="38">
        <v>3515.3666666666668</v>
      </c>
      <c r="H23" s="38">
        <v>3489.1833333333334</v>
      </c>
      <c r="I23" s="38">
        <v>3472.2166666666667</v>
      </c>
      <c r="J23" s="38">
        <v>3558.5166666666669</v>
      </c>
      <c r="K23" s="38">
        <v>3575.4833333333331</v>
      </c>
      <c r="L23" s="38">
        <v>3601.666666666667</v>
      </c>
      <c r="M23" s="28">
        <v>3549.3</v>
      </c>
      <c r="N23" s="28">
        <v>3506.15</v>
      </c>
      <c r="O23" s="39">
        <v>612400</v>
      </c>
      <c r="P23" s="40">
        <v>-4.0426198683798181E-2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45071</v>
      </c>
      <c r="E24" s="37">
        <v>384.95</v>
      </c>
      <c r="F24" s="37">
        <v>388.25</v>
      </c>
      <c r="G24" s="38">
        <v>373.75</v>
      </c>
      <c r="H24" s="38">
        <v>362.55</v>
      </c>
      <c r="I24" s="38">
        <v>348.05</v>
      </c>
      <c r="J24" s="38">
        <v>399.45</v>
      </c>
      <c r="K24" s="38">
        <v>413.95</v>
      </c>
      <c r="L24" s="38">
        <v>425.15</v>
      </c>
      <c r="M24" s="28">
        <v>402.75</v>
      </c>
      <c r="N24" s="28">
        <v>377.05</v>
      </c>
      <c r="O24" s="39">
        <v>66970800</v>
      </c>
      <c r="P24" s="40">
        <v>2.4817518248175182E-2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45071</v>
      </c>
      <c r="E25" s="37">
        <v>4537.3500000000004</v>
      </c>
      <c r="F25" s="37">
        <v>4526.8666666666659</v>
      </c>
      <c r="G25" s="38">
        <v>4510.7833333333319</v>
      </c>
      <c r="H25" s="38">
        <v>4484.2166666666662</v>
      </c>
      <c r="I25" s="38">
        <v>4468.1333333333323</v>
      </c>
      <c r="J25" s="38">
        <v>4553.4333333333316</v>
      </c>
      <c r="K25" s="38">
        <v>4569.5166666666655</v>
      </c>
      <c r="L25" s="38">
        <v>4596.0833333333312</v>
      </c>
      <c r="M25" s="28">
        <v>4542.95</v>
      </c>
      <c r="N25" s="28">
        <v>4500.3</v>
      </c>
      <c r="O25" s="39">
        <v>1365250</v>
      </c>
      <c r="P25" s="40">
        <v>-7.0006364214928634E-3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45071</v>
      </c>
      <c r="E26" s="37">
        <v>356.95</v>
      </c>
      <c r="F26" s="37">
        <v>354.36666666666662</v>
      </c>
      <c r="G26" s="38">
        <v>349.08333333333326</v>
      </c>
      <c r="H26" s="38">
        <v>341.21666666666664</v>
      </c>
      <c r="I26" s="38">
        <v>335.93333333333328</v>
      </c>
      <c r="J26" s="38">
        <v>362.23333333333323</v>
      </c>
      <c r="K26" s="38">
        <v>367.51666666666665</v>
      </c>
      <c r="L26" s="38">
        <v>375.38333333333321</v>
      </c>
      <c r="M26" s="28">
        <v>359.65</v>
      </c>
      <c r="N26" s="28">
        <v>346.5</v>
      </c>
      <c r="O26" s="39">
        <v>14265000</v>
      </c>
      <c r="P26" s="40">
        <v>0.13455603983075112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45071</v>
      </c>
      <c r="E27" s="37">
        <v>144.65</v>
      </c>
      <c r="F27" s="37">
        <v>144.58333333333334</v>
      </c>
      <c r="G27" s="38">
        <v>143.7166666666667</v>
      </c>
      <c r="H27" s="38">
        <v>142.78333333333336</v>
      </c>
      <c r="I27" s="38">
        <v>141.91666666666671</v>
      </c>
      <c r="J27" s="38">
        <v>145.51666666666668</v>
      </c>
      <c r="K27" s="38">
        <v>146.3833333333333</v>
      </c>
      <c r="L27" s="38">
        <v>147.31666666666666</v>
      </c>
      <c r="M27" s="28">
        <v>145.44999999999999</v>
      </c>
      <c r="N27" s="28">
        <v>143.65</v>
      </c>
      <c r="O27" s="39">
        <v>46440000</v>
      </c>
      <c r="P27" s="40">
        <v>1.6175994823681655E-3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45071</v>
      </c>
      <c r="E28" s="37">
        <v>2946.75</v>
      </c>
      <c r="F28" s="37">
        <v>2945.8166666666671</v>
      </c>
      <c r="G28" s="38">
        <v>2909.1333333333341</v>
      </c>
      <c r="H28" s="38">
        <v>2871.5166666666669</v>
      </c>
      <c r="I28" s="38">
        <v>2834.8333333333339</v>
      </c>
      <c r="J28" s="38">
        <v>2983.4333333333343</v>
      </c>
      <c r="K28" s="38">
        <v>3020.1166666666677</v>
      </c>
      <c r="L28" s="38">
        <v>3057.7333333333345</v>
      </c>
      <c r="M28" s="28">
        <v>2982.5</v>
      </c>
      <c r="N28" s="28">
        <v>2908.2</v>
      </c>
      <c r="O28" s="39">
        <v>5966000</v>
      </c>
      <c r="P28" s="40">
        <v>2.3184704815026377E-3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45071</v>
      </c>
      <c r="E29" s="37">
        <v>1491.6</v>
      </c>
      <c r="F29" s="37">
        <v>1493.1499999999999</v>
      </c>
      <c r="G29" s="38">
        <v>1479.0499999999997</v>
      </c>
      <c r="H29" s="38">
        <v>1466.4999999999998</v>
      </c>
      <c r="I29" s="38">
        <v>1452.3999999999996</v>
      </c>
      <c r="J29" s="38">
        <v>1505.6999999999998</v>
      </c>
      <c r="K29" s="38">
        <v>1519.7999999999997</v>
      </c>
      <c r="L29" s="38">
        <v>1532.35</v>
      </c>
      <c r="M29" s="28">
        <v>1507.25</v>
      </c>
      <c r="N29" s="28">
        <v>1480.6</v>
      </c>
      <c r="O29" s="39">
        <v>1714991</v>
      </c>
      <c r="P29" s="40">
        <v>-5.0396260922576715E-2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45071</v>
      </c>
      <c r="E30" s="37">
        <v>6597.05</v>
      </c>
      <c r="F30" s="37">
        <v>6604.9333333333334</v>
      </c>
      <c r="G30" s="38">
        <v>6541.666666666667</v>
      </c>
      <c r="H30" s="38">
        <v>6486.2833333333338</v>
      </c>
      <c r="I30" s="38">
        <v>6423.0166666666673</v>
      </c>
      <c r="J30" s="38">
        <v>6660.3166666666666</v>
      </c>
      <c r="K30" s="38">
        <v>6723.583333333333</v>
      </c>
      <c r="L30" s="38">
        <v>6778.9666666666662</v>
      </c>
      <c r="M30" s="28">
        <v>6668.2</v>
      </c>
      <c r="N30" s="28">
        <v>6549.55</v>
      </c>
      <c r="O30" s="39">
        <v>255225</v>
      </c>
      <c r="P30" s="40">
        <v>3.1212121212121212E-2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45071</v>
      </c>
      <c r="E31" s="37">
        <v>677</v>
      </c>
      <c r="F31" s="37">
        <v>676.85</v>
      </c>
      <c r="G31" s="38">
        <v>670.5</v>
      </c>
      <c r="H31" s="38">
        <v>664</v>
      </c>
      <c r="I31" s="38">
        <v>657.65</v>
      </c>
      <c r="J31" s="38">
        <v>683.35</v>
      </c>
      <c r="K31" s="38">
        <v>689.70000000000016</v>
      </c>
      <c r="L31" s="38">
        <v>696.2</v>
      </c>
      <c r="M31" s="28">
        <v>683.2</v>
      </c>
      <c r="N31" s="28">
        <v>670.35</v>
      </c>
      <c r="O31" s="39">
        <v>11692000</v>
      </c>
      <c r="P31" s="40">
        <v>3.304470754550274E-2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45071</v>
      </c>
      <c r="E32" s="37">
        <v>618.70000000000005</v>
      </c>
      <c r="F32" s="37">
        <v>620.06666666666672</v>
      </c>
      <c r="G32" s="38">
        <v>615.43333333333339</v>
      </c>
      <c r="H32" s="38">
        <v>612.16666666666663</v>
      </c>
      <c r="I32" s="38">
        <v>607.5333333333333</v>
      </c>
      <c r="J32" s="38">
        <v>623.33333333333348</v>
      </c>
      <c r="K32" s="38">
        <v>627.96666666666692</v>
      </c>
      <c r="L32" s="38">
        <v>631.23333333333358</v>
      </c>
      <c r="M32" s="28">
        <v>624.70000000000005</v>
      </c>
      <c r="N32" s="28">
        <v>616.79999999999995</v>
      </c>
      <c r="O32" s="39">
        <v>11015800</v>
      </c>
      <c r="P32" s="40">
        <v>-2.6322302361759298E-2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45071</v>
      </c>
      <c r="E33" s="37">
        <v>865.2</v>
      </c>
      <c r="F33" s="37">
        <v>865.61666666666667</v>
      </c>
      <c r="G33" s="38">
        <v>859.23333333333335</v>
      </c>
      <c r="H33" s="38">
        <v>853.26666666666665</v>
      </c>
      <c r="I33" s="38">
        <v>846.88333333333333</v>
      </c>
      <c r="J33" s="38">
        <v>871.58333333333337</v>
      </c>
      <c r="K33" s="38">
        <v>877.96666666666681</v>
      </c>
      <c r="L33" s="38">
        <v>883.93333333333339</v>
      </c>
      <c r="M33" s="28">
        <v>872</v>
      </c>
      <c r="N33" s="28">
        <v>859.65</v>
      </c>
      <c r="O33" s="39">
        <v>58562050</v>
      </c>
      <c r="P33" s="40">
        <v>4.4770021716219105E-2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45071</v>
      </c>
      <c r="E34" s="37">
        <v>4455.3</v>
      </c>
      <c r="F34" s="37">
        <v>4452.8833333333332</v>
      </c>
      <c r="G34" s="38">
        <v>4438.8166666666666</v>
      </c>
      <c r="H34" s="38">
        <v>4422.333333333333</v>
      </c>
      <c r="I34" s="38">
        <v>4408.2666666666664</v>
      </c>
      <c r="J34" s="38">
        <v>4469.3666666666668</v>
      </c>
      <c r="K34" s="38">
        <v>4483.4333333333325</v>
      </c>
      <c r="L34" s="38">
        <v>4499.916666666667</v>
      </c>
      <c r="M34" s="28">
        <v>4466.95</v>
      </c>
      <c r="N34" s="28">
        <v>4436.3999999999996</v>
      </c>
      <c r="O34" s="39">
        <v>2731750</v>
      </c>
      <c r="P34" s="40">
        <v>-3.2495130157605807E-2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45071</v>
      </c>
      <c r="E35" s="37">
        <v>1351.6</v>
      </c>
      <c r="F35" s="37">
        <v>1348.0666666666666</v>
      </c>
      <c r="G35" s="38">
        <v>1339.2833333333333</v>
      </c>
      <c r="H35" s="38">
        <v>1326.9666666666667</v>
      </c>
      <c r="I35" s="38">
        <v>1318.1833333333334</v>
      </c>
      <c r="J35" s="38">
        <v>1360.3833333333332</v>
      </c>
      <c r="K35" s="38">
        <v>1369.1666666666665</v>
      </c>
      <c r="L35" s="38">
        <v>1381.4833333333331</v>
      </c>
      <c r="M35" s="28">
        <v>1356.85</v>
      </c>
      <c r="N35" s="28">
        <v>1335.75</v>
      </c>
      <c r="O35" s="39">
        <v>9278000</v>
      </c>
      <c r="P35" s="40">
        <v>1.3490907128595327E-3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45071</v>
      </c>
      <c r="E36" s="37">
        <v>6209.25</v>
      </c>
      <c r="F36" s="37">
        <v>6223.7833333333328</v>
      </c>
      <c r="G36" s="38">
        <v>6167.5666666666657</v>
      </c>
      <c r="H36" s="38">
        <v>6125.8833333333332</v>
      </c>
      <c r="I36" s="38">
        <v>6069.6666666666661</v>
      </c>
      <c r="J36" s="38">
        <v>6265.4666666666653</v>
      </c>
      <c r="K36" s="38">
        <v>6321.6833333333325</v>
      </c>
      <c r="L36" s="38">
        <v>6363.366666666665</v>
      </c>
      <c r="M36" s="28">
        <v>6280</v>
      </c>
      <c r="N36" s="28">
        <v>6182.1</v>
      </c>
      <c r="O36" s="39">
        <v>4307750</v>
      </c>
      <c r="P36" s="40">
        <v>-1.221050217839945E-2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45071</v>
      </c>
      <c r="E37" s="37">
        <v>2108.0500000000002</v>
      </c>
      <c r="F37" s="37">
        <v>2112.8166666666671</v>
      </c>
      <c r="G37" s="38">
        <v>2095.8833333333341</v>
      </c>
      <c r="H37" s="38">
        <v>2083.7166666666672</v>
      </c>
      <c r="I37" s="38">
        <v>2066.7833333333342</v>
      </c>
      <c r="J37" s="38">
        <v>2124.983333333334</v>
      </c>
      <c r="K37" s="38">
        <v>2141.9166666666674</v>
      </c>
      <c r="L37" s="38">
        <v>2154.0833333333339</v>
      </c>
      <c r="M37" s="28">
        <v>2129.75</v>
      </c>
      <c r="N37" s="28">
        <v>2100.65</v>
      </c>
      <c r="O37" s="39">
        <v>1547400</v>
      </c>
      <c r="P37" s="40">
        <v>1.5354330708661417E-2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45071</v>
      </c>
      <c r="E38" s="37">
        <v>421.25</v>
      </c>
      <c r="F38" s="37">
        <v>419.88333333333338</v>
      </c>
      <c r="G38" s="38">
        <v>415.56666666666678</v>
      </c>
      <c r="H38" s="38">
        <v>409.88333333333338</v>
      </c>
      <c r="I38" s="38">
        <v>405.56666666666678</v>
      </c>
      <c r="J38" s="38">
        <v>425.56666666666678</v>
      </c>
      <c r="K38" s="38">
        <v>429.88333333333338</v>
      </c>
      <c r="L38" s="38">
        <v>435.56666666666678</v>
      </c>
      <c r="M38" s="28">
        <v>424.2</v>
      </c>
      <c r="N38" s="28">
        <v>414.2</v>
      </c>
      <c r="O38" s="39">
        <v>6321600</v>
      </c>
      <c r="P38" s="40">
        <v>4.055833552804846E-2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45071</v>
      </c>
      <c r="E39" s="37">
        <v>233.4</v>
      </c>
      <c r="F39" s="37">
        <v>233.31666666666669</v>
      </c>
      <c r="G39" s="38">
        <v>230.63333333333338</v>
      </c>
      <c r="H39" s="38">
        <v>227.8666666666667</v>
      </c>
      <c r="I39" s="38">
        <v>225.18333333333339</v>
      </c>
      <c r="J39" s="38">
        <v>236.08333333333337</v>
      </c>
      <c r="K39" s="38">
        <v>238.76666666666671</v>
      </c>
      <c r="L39" s="38">
        <v>241.53333333333336</v>
      </c>
      <c r="M39" s="28">
        <v>236</v>
      </c>
      <c r="N39" s="28">
        <v>230.55</v>
      </c>
      <c r="O39" s="39">
        <v>49536200</v>
      </c>
      <c r="P39" s="40">
        <v>3.0819698687834115E-3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45071</v>
      </c>
      <c r="E40" s="37">
        <v>185.7</v>
      </c>
      <c r="F40" s="37">
        <v>183.93333333333331</v>
      </c>
      <c r="G40" s="38">
        <v>181.76666666666662</v>
      </c>
      <c r="H40" s="38">
        <v>177.83333333333331</v>
      </c>
      <c r="I40" s="38">
        <v>175.66666666666663</v>
      </c>
      <c r="J40" s="38">
        <v>187.86666666666662</v>
      </c>
      <c r="K40" s="38">
        <v>190.0333333333333</v>
      </c>
      <c r="L40" s="38">
        <v>193.96666666666661</v>
      </c>
      <c r="M40" s="28">
        <v>186.1</v>
      </c>
      <c r="N40" s="28">
        <v>180</v>
      </c>
      <c r="O40" s="39">
        <v>90973350</v>
      </c>
      <c r="P40" s="40">
        <v>1.5409729023832844E-2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45071</v>
      </c>
      <c r="E41" s="37">
        <v>1511.3</v>
      </c>
      <c r="F41" s="37">
        <v>1506.5333333333335</v>
      </c>
      <c r="G41" s="38">
        <v>1494.416666666667</v>
      </c>
      <c r="H41" s="38">
        <v>1477.5333333333335</v>
      </c>
      <c r="I41" s="38">
        <v>1465.416666666667</v>
      </c>
      <c r="J41" s="38">
        <v>1523.416666666667</v>
      </c>
      <c r="K41" s="38">
        <v>1535.5333333333333</v>
      </c>
      <c r="L41" s="38">
        <v>1552.416666666667</v>
      </c>
      <c r="M41" s="28">
        <v>1518.65</v>
      </c>
      <c r="N41" s="28">
        <v>1489.65</v>
      </c>
      <c r="O41" s="39">
        <v>2274575</v>
      </c>
      <c r="P41" s="40">
        <v>-1.4994370344708125E-2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45071</v>
      </c>
      <c r="E42" s="37">
        <v>106.85</v>
      </c>
      <c r="F42" s="37">
        <v>106.05</v>
      </c>
      <c r="G42" s="38">
        <v>105</v>
      </c>
      <c r="H42" s="38">
        <v>103.15</v>
      </c>
      <c r="I42" s="38">
        <v>102.10000000000001</v>
      </c>
      <c r="J42" s="38">
        <v>107.89999999999999</v>
      </c>
      <c r="K42" s="38">
        <v>108.94999999999997</v>
      </c>
      <c r="L42" s="38">
        <v>110.79999999999998</v>
      </c>
      <c r="M42" s="28">
        <v>107.1</v>
      </c>
      <c r="N42" s="28">
        <v>104.2</v>
      </c>
      <c r="O42" s="39">
        <v>84285900</v>
      </c>
      <c r="P42" s="40">
        <v>6.7401960784313729E-3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45071</v>
      </c>
      <c r="E43" s="37">
        <v>613.04999999999995</v>
      </c>
      <c r="F43" s="37">
        <v>615.2833333333333</v>
      </c>
      <c r="G43" s="38">
        <v>608.76666666666665</v>
      </c>
      <c r="H43" s="38">
        <v>604.48333333333335</v>
      </c>
      <c r="I43" s="38">
        <v>597.9666666666667</v>
      </c>
      <c r="J43" s="38">
        <v>619.56666666666661</v>
      </c>
      <c r="K43" s="38">
        <v>626.08333333333326</v>
      </c>
      <c r="L43" s="38">
        <v>630.36666666666656</v>
      </c>
      <c r="M43" s="28">
        <v>621.79999999999995</v>
      </c>
      <c r="N43" s="28">
        <v>611</v>
      </c>
      <c r="O43" s="39">
        <v>8904500</v>
      </c>
      <c r="P43" s="40">
        <v>3.3465542885473478E-3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45071</v>
      </c>
      <c r="E44" s="37">
        <v>788.1</v>
      </c>
      <c r="F44" s="37">
        <v>788.75</v>
      </c>
      <c r="G44" s="38">
        <v>780.5</v>
      </c>
      <c r="H44" s="38">
        <v>772.9</v>
      </c>
      <c r="I44" s="38">
        <v>764.65</v>
      </c>
      <c r="J44" s="38">
        <v>796.35</v>
      </c>
      <c r="K44" s="38">
        <v>804.6</v>
      </c>
      <c r="L44" s="38">
        <v>812.2</v>
      </c>
      <c r="M44" s="28">
        <v>797</v>
      </c>
      <c r="N44" s="28">
        <v>781.15</v>
      </c>
      <c r="O44" s="39">
        <v>8411000</v>
      </c>
      <c r="P44" s="40">
        <v>1.3129366417730668E-2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45071</v>
      </c>
      <c r="E45" s="37">
        <v>784</v>
      </c>
      <c r="F45" s="37">
        <v>788.7833333333333</v>
      </c>
      <c r="G45" s="38">
        <v>777.61666666666656</v>
      </c>
      <c r="H45" s="38">
        <v>771.23333333333323</v>
      </c>
      <c r="I45" s="38">
        <v>760.06666666666649</v>
      </c>
      <c r="J45" s="38">
        <v>795.16666666666663</v>
      </c>
      <c r="K45" s="38">
        <v>806.33333333333337</v>
      </c>
      <c r="L45" s="38">
        <v>812.7166666666667</v>
      </c>
      <c r="M45" s="28">
        <v>799.95</v>
      </c>
      <c r="N45" s="28">
        <v>782.4</v>
      </c>
      <c r="O45" s="39">
        <v>40607750</v>
      </c>
      <c r="P45" s="40">
        <v>-9.2251350161092188E-3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45071</v>
      </c>
      <c r="E46" s="37">
        <v>87.45</v>
      </c>
      <c r="F46" s="37">
        <v>85.866666666666674</v>
      </c>
      <c r="G46" s="38">
        <v>83.183333333333351</v>
      </c>
      <c r="H46" s="38">
        <v>78.916666666666671</v>
      </c>
      <c r="I46" s="38">
        <v>76.233333333333348</v>
      </c>
      <c r="J46" s="38">
        <v>90.133333333333354</v>
      </c>
      <c r="K46" s="38">
        <v>92.816666666666691</v>
      </c>
      <c r="L46" s="38">
        <v>97.083333333333357</v>
      </c>
      <c r="M46" s="28">
        <v>88.55</v>
      </c>
      <c r="N46" s="28">
        <v>81.599999999999994</v>
      </c>
      <c r="O46" s="39">
        <v>112990500</v>
      </c>
      <c r="P46" s="40">
        <v>0.13548591326369105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45071</v>
      </c>
      <c r="E47" s="37">
        <v>239.05</v>
      </c>
      <c r="F47" s="37">
        <v>239.35000000000002</v>
      </c>
      <c r="G47" s="38">
        <v>237.80000000000004</v>
      </c>
      <c r="H47" s="38">
        <v>236.55</v>
      </c>
      <c r="I47" s="38">
        <v>235.00000000000003</v>
      </c>
      <c r="J47" s="38">
        <v>240.60000000000005</v>
      </c>
      <c r="K47" s="38">
        <v>242.15</v>
      </c>
      <c r="L47" s="38">
        <v>243.40000000000006</v>
      </c>
      <c r="M47" s="28">
        <v>240.9</v>
      </c>
      <c r="N47" s="28">
        <v>238.1</v>
      </c>
      <c r="O47" s="39">
        <v>25538200</v>
      </c>
      <c r="P47" s="40">
        <v>-2.1584883685291323E-2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45071</v>
      </c>
      <c r="E48" s="37">
        <v>19400.7</v>
      </c>
      <c r="F48" s="37">
        <v>19515.899999999998</v>
      </c>
      <c r="G48" s="38">
        <v>19261.799999999996</v>
      </c>
      <c r="H48" s="38">
        <v>19122.899999999998</v>
      </c>
      <c r="I48" s="38">
        <v>18868.799999999996</v>
      </c>
      <c r="J48" s="38">
        <v>19654.799999999996</v>
      </c>
      <c r="K48" s="38">
        <v>19908.899999999994</v>
      </c>
      <c r="L48" s="38">
        <v>20047.799999999996</v>
      </c>
      <c r="M48" s="28">
        <v>19770</v>
      </c>
      <c r="N48" s="28">
        <v>19377</v>
      </c>
      <c r="O48" s="39">
        <v>138900</v>
      </c>
      <c r="P48" s="40">
        <v>5.7882711348057884E-2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45071</v>
      </c>
      <c r="E49" s="37">
        <v>363.25</v>
      </c>
      <c r="F49" s="37">
        <v>365.05</v>
      </c>
      <c r="G49" s="38">
        <v>360.5</v>
      </c>
      <c r="H49" s="38">
        <v>357.75</v>
      </c>
      <c r="I49" s="38">
        <v>353.2</v>
      </c>
      <c r="J49" s="38">
        <v>367.8</v>
      </c>
      <c r="K49" s="38">
        <v>372.35000000000008</v>
      </c>
      <c r="L49" s="38">
        <v>375.1</v>
      </c>
      <c r="M49" s="28">
        <v>369.6</v>
      </c>
      <c r="N49" s="28">
        <v>362.3</v>
      </c>
      <c r="O49" s="39">
        <v>15049800</v>
      </c>
      <c r="P49" s="40">
        <v>2.5637880274779194E-2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45071</v>
      </c>
      <c r="E50" s="37">
        <v>4558.3999999999996</v>
      </c>
      <c r="F50" s="37">
        <v>4533.8166666666666</v>
      </c>
      <c r="G50" s="38">
        <v>4488.583333333333</v>
      </c>
      <c r="H50" s="38">
        <v>4418.7666666666664</v>
      </c>
      <c r="I50" s="38">
        <v>4373.5333333333328</v>
      </c>
      <c r="J50" s="38">
        <v>4603.6333333333332</v>
      </c>
      <c r="K50" s="38">
        <v>4648.8666666666668</v>
      </c>
      <c r="L50" s="38">
        <v>4718.6833333333334</v>
      </c>
      <c r="M50" s="28">
        <v>4579.05</v>
      </c>
      <c r="N50" s="28">
        <v>4464</v>
      </c>
      <c r="O50" s="39">
        <v>1626800</v>
      </c>
      <c r="P50" s="40">
        <v>8.2224587546567321E-2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45071</v>
      </c>
      <c r="E51" s="37">
        <v>277.14999999999998</v>
      </c>
      <c r="F51" s="37">
        <v>277.81666666666666</v>
      </c>
      <c r="G51" s="38">
        <v>274.38333333333333</v>
      </c>
      <c r="H51" s="38">
        <v>271.61666666666667</v>
      </c>
      <c r="I51" s="38">
        <v>268.18333333333334</v>
      </c>
      <c r="J51" s="38">
        <v>280.58333333333331</v>
      </c>
      <c r="K51" s="38">
        <v>284.01666666666659</v>
      </c>
      <c r="L51" s="38">
        <v>286.7833333333333</v>
      </c>
      <c r="M51" s="28">
        <v>281.25</v>
      </c>
      <c r="N51" s="28">
        <v>275.05</v>
      </c>
      <c r="O51" s="39">
        <v>8012000</v>
      </c>
      <c r="P51" s="40">
        <v>4.7654878354652618E-3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45071</v>
      </c>
      <c r="E52" s="37">
        <v>321.10000000000002</v>
      </c>
      <c r="F52" s="37">
        <v>320.16666666666669</v>
      </c>
      <c r="G52" s="38">
        <v>318.48333333333335</v>
      </c>
      <c r="H52" s="38">
        <v>315.86666666666667</v>
      </c>
      <c r="I52" s="38">
        <v>314.18333333333334</v>
      </c>
      <c r="J52" s="38">
        <v>322.78333333333336</v>
      </c>
      <c r="K52" s="38">
        <v>324.46666666666664</v>
      </c>
      <c r="L52" s="38">
        <v>327.08333333333337</v>
      </c>
      <c r="M52" s="28">
        <v>321.85000000000002</v>
      </c>
      <c r="N52" s="28">
        <v>317.55</v>
      </c>
      <c r="O52" s="39">
        <v>38556000</v>
      </c>
      <c r="P52" s="40">
        <v>-2.751293925360937E-2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45071</v>
      </c>
      <c r="E53" s="37">
        <v>637.15</v>
      </c>
      <c r="F53" s="37">
        <v>635.66666666666663</v>
      </c>
      <c r="G53" s="38">
        <v>627.88333333333321</v>
      </c>
      <c r="H53" s="38">
        <v>618.61666666666656</v>
      </c>
      <c r="I53" s="38">
        <v>610.83333333333314</v>
      </c>
      <c r="J53" s="38">
        <v>644.93333333333328</v>
      </c>
      <c r="K53" s="38">
        <v>652.71666666666681</v>
      </c>
      <c r="L53" s="38">
        <v>661.98333333333335</v>
      </c>
      <c r="M53" s="28">
        <v>643.45000000000005</v>
      </c>
      <c r="N53" s="28">
        <v>626.4</v>
      </c>
      <c r="O53" s="39">
        <v>3766425</v>
      </c>
      <c r="P53" s="40">
        <v>-1.8087855297157622E-3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45071</v>
      </c>
      <c r="E54" s="37">
        <v>295.45</v>
      </c>
      <c r="F54" s="37">
        <v>293.45</v>
      </c>
      <c r="G54" s="38">
        <v>289.5</v>
      </c>
      <c r="H54" s="38">
        <v>283.55</v>
      </c>
      <c r="I54" s="38">
        <v>279.60000000000002</v>
      </c>
      <c r="J54" s="38">
        <v>299.39999999999998</v>
      </c>
      <c r="K54" s="38">
        <v>303.34999999999991</v>
      </c>
      <c r="L54" s="38">
        <v>309.29999999999995</v>
      </c>
      <c r="M54" s="28">
        <v>297.39999999999998</v>
      </c>
      <c r="N54" s="28">
        <v>287.5</v>
      </c>
      <c r="O54" s="39">
        <v>5972800</v>
      </c>
      <c r="P54" s="40">
        <v>8.8794502069015804E-2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45071</v>
      </c>
      <c r="E55" s="37">
        <v>887.95</v>
      </c>
      <c r="F55" s="37">
        <v>883.48333333333323</v>
      </c>
      <c r="G55" s="38">
        <v>877.51666666666642</v>
      </c>
      <c r="H55" s="38">
        <v>867.08333333333314</v>
      </c>
      <c r="I55" s="38">
        <v>861.11666666666633</v>
      </c>
      <c r="J55" s="38">
        <v>893.91666666666652</v>
      </c>
      <c r="K55" s="38">
        <v>899.88333333333344</v>
      </c>
      <c r="L55" s="38">
        <v>910.31666666666661</v>
      </c>
      <c r="M55" s="28">
        <v>889.45</v>
      </c>
      <c r="N55" s="28">
        <v>873.05</v>
      </c>
      <c r="O55" s="39">
        <v>10993750</v>
      </c>
      <c r="P55" s="40">
        <v>6.0788807140272585E-2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45071</v>
      </c>
      <c r="E56" s="37">
        <v>923.85</v>
      </c>
      <c r="F56" s="37">
        <v>924.13333333333333</v>
      </c>
      <c r="G56" s="38">
        <v>919.81666666666661</v>
      </c>
      <c r="H56" s="38">
        <v>915.7833333333333</v>
      </c>
      <c r="I56" s="38">
        <v>911.46666666666658</v>
      </c>
      <c r="J56" s="38">
        <v>928.16666666666663</v>
      </c>
      <c r="K56" s="38">
        <v>932.48333333333346</v>
      </c>
      <c r="L56" s="38">
        <v>936.51666666666665</v>
      </c>
      <c r="M56" s="28">
        <v>928.45</v>
      </c>
      <c r="N56" s="28">
        <v>920.1</v>
      </c>
      <c r="O56" s="39">
        <v>14234350</v>
      </c>
      <c r="P56" s="40">
        <v>-2.3717177120948688E-2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45071</v>
      </c>
      <c r="E57" s="37">
        <v>238.05</v>
      </c>
      <c r="F57" s="37">
        <v>238.05000000000004</v>
      </c>
      <c r="G57" s="38">
        <v>236.20000000000007</v>
      </c>
      <c r="H57" s="38">
        <v>234.35000000000002</v>
      </c>
      <c r="I57" s="38">
        <v>232.50000000000006</v>
      </c>
      <c r="J57" s="38">
        <v>239.90000000000009</v>
      </c>
      <c r="K57" s="38">
        <v>241.75000000000006</v>
      </c>
      <c r="L57" s="38">
        <v>243.60000000000011</v>
      </c>
      <c r="M57" s="28">
        <v>239.9</v>
      </c>
      <c r="N57" s="28">
        <v>236.2</v>
      </c>
      <c r="O57" s="39">
        <v>39156600</v>
      </c>
      <c r="P57" s="40">
        <v>-1.9044612794612795E-2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45071</v>
      </c>
      <c r="E58" s="37">
        <v>4105.1000000000004</v>
      </c>
      <c r="F58" s="37">
        <v>4105.5666666666666</v>
      </c>
      <c r="G58" s="38">
        <v>4064.5333333333328</v>
      </c>
      <c r="H58" s="38">
        <v>4023.9666666666662</v>
      </c>
      <c r="I58" s="38">
        <v>3982.9333333333325</v>
      </c>
      <c r="J58" s="38">
        <v>4146.1333333333332</v>
      </c>
      <c r="K58" s="38">
        <v>4187.1666666666679</v>
      </c>
      <c r="L58" s="38">
        <v>4227.7333333333336</v>
      </c>
      <c r="M58" s="28">
        <v>4146.6000000000004</v>
      </c>
      <c r="N58" s="28">
        <v>4065</v>
      </c>
      <c r="O58" s="39">
        <v>921450</v>
      </c>
      <c r="P58" s="40">
        <v>-3.0834144758195392E-3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45071</v>
      </c>
      <c r="E59" s="37">
        <v>1570.45</v>
      </c>
      <c r="F59" s="37">
        <v>1568.9833333333333</v>
      </c>
      <c r="G59" s="38">
        <v>1559.4666666666667</v>
      </c>
      <c r="H59" s="38">
        <v>1548.4833333333333</v>
      </c>
      <c r="I59" s="38">
        <v>1538.9666666666667</v>
      </c>
      <c r="J59" s="38">
        <v>1579.9666666666667</v>
      </c>
      <c r="K59" s="38">
        <v>1589.4833333333336</v>
      </c>
      <c r="L59" s="38">
        <v>1600.4666666666667</v>
      </c>
      <c r="M59" s="28">
        <v>1578.5</v>
      </c>
      <c r="N59" s="28">
        <v>1558</v>
      </c>
      <c r="O59" s="39">
        <v>2034550</v>
      </c>
      <c r="P59" s="40">
        <v>-6.3247863247863252E-3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45071</v>
      </c>
      <c r="E60" s="37">
        <v>625.85</v>
      </c>
      <c r="F60" s="37">
        <v>624.54999999999995</v>
      </c>
      <c r="G60" s="38">
        <v>621.09999999999991</v>
      </c>
      <c r="H60" s="38">
        <v>616.34999999999991</v>
      </c>
      <c r="I60" s="38">
        <v>612.89999999999986</v>
      </c>
      <c r="J60" s="38">
        <v>629.29999999999995</v>
      </c>
      <c r="K60" s="38">
        <v>632.75</v>
      </c>
      <c r="L60" s="38">
        <v>637.5</v>
      </c>
      <c r="M60" s="28">
        <v>628</v>
      </c>
      <c r="N60" s="28">
        <v>619.79999999999995</v>
      </c>
      <c r="O60" s="39">
        <v>8594000</v>
      </c>
      <c r="P60" s="40">
        <v>-2.5734043759210973E-2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45071</v>
      </c>
      <c r="E61" s="37">
        <v>948.65</v>
      </c>
      <c r="F61" s="37">
        <v>949.18333333333339</v>
      </c>
      <c r="G61" s="38">
        <v>941.86666666666679</v>
      </c>
      <c r="H61" s="38">
        <v>935.08333333333337</v>
      </c>
      <c r="I61" s="38">
        <v>927.76666666666677</v>
      </c>
      <c r="J61" s="38">
        <v>955.96666666666681</v>
      </c>
      <c r="K61" s="38">
        <v>963.28333333333342</v>
      </c>
      <c r="L61" s="38">
        <v>970.06666666666683</v>
      </c>
      <c r="M61" s="28">
        <v>956.5</v>
      </c>
      <c r="N61" s="28">
        <v>942.4</v>
      </c>
      <c r="O61" s="39">
        <v>1149400</v>
      </c>
      <c r="P61" s="40">
        <v>4.9872122762148335E-2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45071</v>
      </c>
      <c r="E62" s="37">
        <v>259.14999999999998</v>
      </c>
      <c r="F62" s="37">
        <v>260.45</v>
      </c>
      <c r="G62" s="38">
        <v>257</v>
      </c>
      <c r="H62" s="38">
        <v>254.85000000000002</v>
      </c>
      <c r="I62" s="38">
        <v>251.40000000000003</v>
      </c>
      <c r="J62" s="38">
        <v>262.59999999999997</v>
      </c>
      <c r="K62" s="38">
        <v>266.0499999999999</v>
      </c>
      <c r="L62" s="38">
        <v>268.19999999999993</v>
      </c>
      <c r="M62" s="28">
        <v>263.89999999999998</v>
      </c>
      <c r="N62" s="28">
        <v>258.3</v>
      </c>
      <c r="O62" s="39">
        <v>14007300</v>
      </c>
      <c r="P62" s="40">
        <v>3.5851358846367164E-2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45071</v>
      </c>
      <c r="E63" s="37">
        <v>143.19999999999999</v>
      </c>
      <c r="F63" s="37">
        <v>143.35</v>
      </c>
      <c r="G63" s="38">
        <v>142</v>
      </c>
      <c r="H63" s="38">
        <v>140.80000000000001</v>
      </c>
      <c r="I63" s="38">
        <v>139.45000000000002</v>
      </c>
      <c r="J63" s="38">
        <v>144.54999999999998</v>
      </c>
      <c r="K63" s="38">
        <v>145.89999999999995</v>
      </c>
      <c r="L63" s="38">
        <v>147.09999999999997</v>
      </c>
      <c r="M63" s="28">
        <v>144.69999999999999</v>
      </c>
      <c r="N63" s="28">
        <v>142.15</v>
      </c>
      <c r="O63" s="39">
        <v>17760000</v>
      </c>
      <c r="P63" s="40">
        <v>2.5402201524132089E-3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45071</v>
      </c>
      <c r="E64" s="37">
        <v>1593.15</v>
      </c>
      <c r="F64" s="37">
        <v>1602.6499999999999</v>
      </c>
      <c r="G64" s="38">
        <v>1580.5499999999997</v>
      </c>
      <c r="H64" s="38">
        <v>1567.9499999999998</v>
      </c>
      <c r="I64" s="38">
        <v>1545.8499999999997</v>
      </c>
      <c r="J64" s="38">
        <v>1615.2499999999998</v>
      </c>
      <c r="K64" s="38">
        <v>1637.3499999999997</v>
      </c>
      <c r="L64" s="38">
        <v>1649.9499999999998</v>
      </c>
      <c r="M64" s="28">
        <v>1624.75</v>
      </c>
      <c r="N64" s="28">
        <v>1590.05</v>
      </c>
      <c r="O64" s="39">
        <v>2552400</v>
      </c>
      <c r="P64" s="40">
        <v>3.0273674013078226E-2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45071</v>
      </c>
      <c r="E65" s="37">
        <v>541.1</v>
      </c>
      <c r="F65" s="37">
        <v>541.56666666666661</v>
      </c>
      <c r="G65" s="38">
        <v>538.13333333333321</v>
      </c>
      <c r="H65" s="38">
        <v>535.16666666666663</v>
      </c>
      <c r="I65" s="38">
        <v>531.73333333333323</v>
      </c>
      <c r="J65" s="38">
        <v>544.53333333333319</v>
      </c>
      <c r="K65" s="38">
        <v>547.96666666666658</v>
      </c>
      <c r="L65" s="38">
        <v>550.93333333333317</v>
      </c>
      <c r="M65" s="28">
        <v>545</v>
      </c>
      <c r="N65" s="28">
        <v>538.6</v>
      </c>
      <c r="O65" s="39">
        <v>13173750</v>
      </c>
      <c r="P65" s="40">
        <v>6.9514917799878229E-2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45071</v>
      </c>
      <c r="E66" s="37">
        <v>2014.85</v>
      </c>
      <c r="F66" s="37">
        <v>2013.1499999999999</v>
      </c>
      <c r="G66" s="38">
        <v>2004.2499999999998</v>
      </c>
      <c r="H66" s="38">
        <v>1993.6499999999999</v>
      </c>
      <c r="I66" s="38">
        <v>1984.7499999999998</v>
      </c>
      <c r="J66" s="38">
        <v>2023.7499999999998</v>
      </c>
      <c r="K66" s="38">
        <v>2032.6499999999999</v>
      </c>
      <c r="L66" s="38">
        <v>2043.2499999999998</v>
      </c>
      <c r="M66" s="28">
        <v>2022.05</v>
      </c>
      <c r="N66" s="28">
        <v>2002.55</v>
      </c>
      <c r="O66" s="39">
        <v>1766000</v>
      </c>
      <c r="P66" s="40">
        <v>-9.534492428491307E-3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45071</v>
      </c>
      <c r="E67" s="37">
        <v>1940.85</v>
      </c>
      <c r="F67" s="37">
        <v>1924.4833333333333</v>
      </c>
      <c r="G67" s="38">
        <v>1902.3166666666666</v>
      </c>
      <c r="H67" s="38">
        <v>1863.7833333333333</v>
      </c>
      <c r="I67" s="38">
        <v>1841.6166666666666</v>
      </c>
      <c r="J67" s="38">
        <v>1963.0166666666667</v>
      </c>
      <c r="K67" s="38">
        <v>1985.1833333333332</v>
      </c>
      <c r="L67" s="38">
        <v>2023.7166666666667</v>
      </c>
      <c r="M67" s="28">
        <v>1946.65</v>
      </c>
      <c r="N67" s="28">
        <v>1885.95</v>
      </c>
      <c r="O67" s="39">
        <v>1728850</v>
      </c>
      <c r="P67" s="40">
        <v>9.4382022471910118E-2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45071</v>
      </c>
      <c r="E68" s="37">
        <v>213.2</v>
      </c>
      <c r="F68" s="37">
        <v>212.58333333333334</v>
      </c>
      <c r="G68" s="38">
        <v>209.7166666666667</v>
      </c>
      <c r="H68" s="38">
        <v>206.23333333333335</v>
      </c>
      <c r="I68" s="38">
        <v>203.3666666666667</v>
      </c>
      <c r="J68" s="38">
        <v>216.06666666666669</v>
      </c>
      <c r="K68" s="38">
        <v>218.93333333333331</v>
      </c>
      <c r="L68" s="38">
        <v>222.41666666666669</v>
      </c>
      <c r="M68" s="28">
        <v>215.45</v>
      </c>
      <c r="N68" s="28">
        <v>209.1</v>
      </c>
      <c r="O68" s="39">
        <v>15999200</v>
      </c>
      <c r="P68" s="40">
        <v>2.825265430987943E-2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45071</v>
      </c>
      <c r="E69" s="37">
        <v>3278.1</v>
      </c>
      <c r="F69" s="37">
        <v>3268.1333333333332</v>
      </c>
      <c r="G69" s="38">
        <v>3247.4666666666662</v>
      </c>
      <c r="H69" s="38">
        <v>3216.833333333333</v>
      </c>
      <c r="I69" s="38">
        <v>3196.1666666666661</v>
      </c>
      <c r="J69" s="38">
        <v>3298.7666666666664</v>
      </c>
      <c r="K69" s="38">
        <v>3319.4333333333334</v>
      </c>
      <c r="L69" s="38">
        <v>3350.0666666666666</v>
      </c>
      <c r="M69" s="28">
        <v>3288.8</v>
      </c>
      <c r="N69" s="28">
        <v>3237.5</v>
      </c>
      <c r="O69" s="39">
        <v>2880500</v>
      </c>
      <c r="P69" s="40">
        <v>2.610511660285416E-3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45071</v>
      </c>
      <c r="E70" s="37">
        <v>2924.95</v>
      </c>
      <c r="F70" s="37">
        <v>2923.65</v>
      </c>
      <c r="G70" s="38">
        <v>2902.3</v>
      </c>
      <c r="H70" s="38">
        <v>2879.65</v>
      </c>
      <c r="I70" s="38">
        <v>2858.3</v>
      </c>
      <c r="J70" s="38">
        <v>2946.3</v>
      </c>
      <c r="K70" s="38">
        <v>2967.6499999999996</v>
      </c>
      <c r="L70" s="38">
        <v>2990.3</v>
      </c>
      <c r="M70" s="28">
        <v>2945</v>
      </c>
      <c r="N70" s="28">
        <v>2901</v>
      </c>
      <c r="O70" s="39">
        <v>821200</v>
      </c>
      <c r="P70" s="40">
        <v>-6.0849458439819889E-4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45071</v>
      </c>
      <c r="E71" s="37">
        <v>429.45</v>
      </c>
      <c r="F71" s="37">
        <v>429.31666666666666</v>
      </c>
      <c r="G71" s="38">
        <v>423.18333333333334</v>
      </c>
      <c r="H71" s="38">
        <v>416.91666666666669</v>
      </c>
      <c r="I71" s="38">
        <v>410.78333333333336</v>
      </c>
      <c r="J71" s="38">
        <v>435.58333333333331</v>
      </c>
      <c r="K71" s="38">
        <v>441.71666666666664</v>
      </c>
      <c r="L71" s="38">
        <v>447.98333333333329</v>
      </c>
      <c r="M71" s="28">
        <v>435.45</v>
      </c>
      <c r="N71" s="28">
        <v>423.05</v>
      </c>
      <c r="O71" s="39">
        <v>37205850</v>
      </c>
      <c r="P71" s="40">
        <v>1.1543755272388225E-3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45071</v>
      </c>
      <c r="E72" s="37">
        <v>4969.3500000000004</v>
      </c>
      <c r="F72" s="37">
        <v>4966.083333333333</v>
      </c>
      <c r="G72" s="38">
        <v>4945.3166666666657</v>
      </c>
      <c r="H72" s="38">
        <v>4921.2833333333328</v>
      </c>
      <c r="I72" s="38">
        <v>4900.5166666666655</v>
      </c>
      <c r="J72" s="38">
        <v>4990.1166666666659</v>
      </c>
      <c r="K72" s="38">
        <v>5010.8833333333341</v>
      </c>
      <c r="L72" s="38">
        <v>5034.9166666666661</v>
      </c>
      <c r="M72" s="28">
        <v>4986.8500000000004</v>
      </c>
      <c r="N72" s="28">
        <v>4942.05</v>
      </c>
      <c r="O72" s="39">
        <v>2553125</v>
      </c>
      <c r="P72" s="40">
        <v>-6.0343569030123119E-3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45071</v>
      </c>
      <c r="E73" s="37">
        <v>3358.4</v>
      </c>
      <c r="F73" s="37">
        <v>3353.2000000000003</v>
      </c>
      <c r="G73" s="38">
        <v>3335.3000000000006</v>
      </c>
      <c r="H73" s="38">
        <v>3312.2000000000003</v>
      </c>
      <c r="I73" s="38">
        <v>3294.3000000000006</v>
      </c>
      <c r="J73" s="38">
        <v>3376.3000000000006</v>
      </c>
      <c r="K73" s="38">
        <v>3394.2000000000003</v>
      </c>
      <c r="L73" s="38">
        <v>3417.3000000000006</v>
      </c>
      <c r="M73" s="28">
        <v>3371.1</v>
      </c>
      <c r="N73" s="28">
        <v>3330.1</v>
      </c>
      <c r="O73" s="39">
        <v>3248175</v>
      </c>
      <c r="P73" s="40">
        <v>-2.5618142684655364E-2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45071</v>
      </c>
      <c r="E74" s="37">
        <v>1992.95</v>
      </c>
      <c r="F74" s="37">
        <v>1992.3833333333332</v>
      </c>
      <c r="G74" s="38">
        <v>1982.5666666666664</v>
      </c>
      <c r="H74" s="38">
        <v>1972.1833333333332</v>
      </c>
      <c r="I74" s="38">
        <v>1962.3666666666663</v>
      </c>
      <c r="J74" s="38">
        <v>2002.7666666666664</v>
      </c>
      <c r="K74" s="38">
        <v>2012.583333333333</v>
      </c>
      <c r="L74" s="38">
        <v>2022.9666666666665</v>
      </c>
      <c r="M74" s="28">
        <v>2002.2</v>
      </c>
      <c r="N74" s="28">
        <v>1982</v>
      </c>
      <c r="O74" s="39">
        <v>1532575</v>
      </c>
      <c r="P74" s="40">
        <v>7.4831243972999034E-2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45071</v>
      </c>
      <c r="E75" s="37">
        <v>193.7</v>
      </c>
      <c r="F75" s="37">
        <v>193.26666666666665</v>
      </c>
      <c r="G75" s="38">
        <v>192.1333333333333</v>
      </c>
      <c r="H75" s="38">
        <v>190.56666666666663</v>
      </c>
      <c r="I75" s="38">
        <v>189.43333333333328</v>
      </c>
      <c r="J75" s="38">
        <v>194.83333333333331</v>
      </c>
      <c r="K75" s="38">
        <v>195.96666666666664</v>
      </c>
      <c r="L75" s="38">
        <v>197.53333333333333</v>
      </c>
      <c r="M75" s="28">
        <v>194.4</v>
      </c>
      <c r="N75" s="28">
        <v>191.7</v>
      </c>
      <c r="O75" s="39">
        <v>20527200</v>
      </c>
      <c r="P75" s="40">
        <v>6.7090395480225986E-3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45071</v>
      </c>
      <c r="E76" s="37">
        <v>137.30000000000001</v>
      </c>
      <c r="F76" s="37">
        <v>136.91666666666669</v>
      </c>
      <c r="G76" s="38">
        <v>135.93333333333337</v>
      </c>
      <c r="H76" s="38">
        <v>134.56666666666669</v>
      </c>
      <c r="I76" s="38">
        <v>133.58333333333337</v>
      </c>
      <c r="J76" s="38">
        <v>138.28333333333336</v>
      </c>
      <c r="K76" s="38">
        <v>139.26666666666671</v>
      </c>
      <c r="L76" s="38">
        <v>140.63333333333335</v>
      </c>
      <c r="M76" s="28">
        <v>137.9</v>
      </c>
      <c r="N76" s="28">
        <v>135.55000000000001</v>
      </c>
      <c r="O76" s="39">
        <v>58315000</v>
      </c>
      <c r="P76" s="40">
        <v>-9.7639667176091013E-3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45071</v>
      </c>
      <c r="E77" s="37">
        <v>108.55</v>
      </c>
      <c r="F77" s="37">
        <v>108.66666666666667</v>
      </c>
      <c r="G77" s="38">
        <v>107.88333333333334</v>
      </c>
      <c r="H77" s="38">
        <v>107.21666666666667</v>
      </c>
      <c r="I77" s="38">
        <v>106.43333333333334</v>
      </c>
      <c r="J77" s="38">
        <v>109.33333333333334</v>
      </c>
      <c r="K77" s="38">
        <v>110.11666666666667</v>
      </c>
      <c r="L77" s="38">
        <v>110.78333333333335</v>
      </c>
      <c r="M77" s="28">
        <v>109.45</v>
      </c>
      <c r="N77" s="28">
        <v>108</v>
      </c>
      <c r="O77" s="39">
        <v>60161250</v>
      </c>
      <c r="P77" s="40">
        <v>-7.5987841945288754E-4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45071</v>
      </c>
      <c r="E78" s="37">
        <v>545.15</v>
      </c>
      <c r="F78" s="37">
        <v>544.6</v>
      </c>
      <c r="G78" s="38">
        <v>540.55000000000007</v>
      </c>
      <c r="H78" s="38">
        <v>535.95000000000005</v>
      </c>
      <c r="I78" s="38">
        <v>531.90000000000009</v>
      </c>
      <c r="J78" s="38">
        <v>549.20000000000005</v>
      </c>
      <c r="K78" s="38">
        <v>553.25</v>
      </c>
      <c r="L78" s="38">
        <v>557.85</v>
      </c>
      <c r="M78" s="28">
        <v>548.65</v>
      </c>
      <c r="N78" s="28">
        <v>540</v>
      </c>
      <c r="O78" s="39">
        <v>6675800</v>
      </c>
      <c r="P78" s="40">
        <v>4.5413260672116255E-2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45071</v>
      </c>
      <c r="E79" s="37">
        <v>46.55</v>
      </c>
      <c r="F79" s="37">
        <v>46.54999999999999</v>
      </c>
      <c r="G79" s="38">
        <v>45.949999999999982</v>
      </c>
      <c r="H79" s="38">
        <v>45.349999999999994</v>
      </c>
      <c r="I79" s="38">
        <v>44.749999999999986</v>
      </c>
      <c r="J79" s="38">
        <v>47.149999999999977</v>
      </c>
      <c r="K79" s="38">
        <v>47.749999999999986</v>
      </c>
      <c r="L79" s="38">
        <v>48.349999999999973</v>
      </c>
      <c r="M79" s="28">
        <v>47.15</v>
      </c>
      <c r="N79" s="28">
        <v>45.95</v>
      </c>
      <c r="O79" s="39">
        <v>125932500</v>
      </c>
      <c r="P79" s="40">
        <v>-1.8758765778401121E-2</v>
      </c>
    </row>
    <row r="80" spans="1:16" ht="12.75" customHeight="1">
      <c r="A80" s="28">
        <v>70</v>
      </c>
      <c r="B80" s="29" t="s">
        <v>44</v>
      </c>
      <c r="C80" s="30" t="s">
        <v>363</v>
      </c>
      <c r="D80" s="31">
        <v>45071</v>
      </c>
      <c r="E80" s="37">
        <v>605.15</v>
      </c>
      <c r="F80" s="37">
        <v>603.26666666666677</v>
      </c>
      <c r="G80" s="38">
        <v>597.53333333333353</v>
      </c>
      <c r="H80" s="38">
        <v>589.91666666666674</v>
      </c>
      <c r="I80" s="38">
        <v>584.18333333333351</v>
      </c>
      <c r="J80" s="38">
        <v>610.88333333333355</v>
      </c>
      <c r="K80" s="38">
        <v>616.6166666666669</v>
      </c>
      <c r="L80" s="38">
        <v>624.23333333333358</v>
      </c>
      <c r="M80" s="28">
        <v>609</v>
      </c>
      <c r="N80" s="28">
        <v>595.65</v>
      </c>
      <c r="O80" s="39">
        <v>8313500</v>
      </c>
      <c r="P80" s="40">
        <v>1.5724269377382465E-2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45071</v>
      </c>
      <c r="E81" s="37">
        <v>945.45</v>
      </c>
      <c r="F81" s="37">
        <v>937.55000000000007</v>
      </c>
      <c r="G81" s="38">
        <v>912.35000000000014</v>
      </c>
      <c r="H81" s="38">
        <v>879.25000000000011</v>
      </c>
      <c r="I81" s="38">
        <v>854.05000000000018</v>
      </c>
      <c r="J81" s="38">
        <v>970.65000000000009</v>
      </c>
      <c r="K81" s="38">
        <v>995.85000000000014</v>
      </c>
      <c r="L81" s="38">
        <v>1028.95</v>
      </c>
      <c r="M81" s="28">
        <v>962.75</v>
      </c>
      <c r="N81" s="28">
        <v>904.45</v>
      </c>
      <c r="O81" s="39">
        <v>9049000</v>
      </c>
      <c r="P81" s="40">
        <v>-2.2097005855706552E-4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45071</v>
      </c>
      <c r="E82" s="37">
        <v>1336.15</v>
      </c>
      <c r="F82" s="37">
        <v>1327.9833333333333</v>
      </c>
      <c r="G82" s="38">
        <v>1294.9666666666667</v>
      </c>
      <c r="H82" s="38">
        <v>1253.7833333333333</v>
      </c>
      <c r="I82" s="38">
        <v>1220.7666666666667</v>
      </c>
      <c r="J82" s="38">
        <v>1369.1666666666667</v>
      </c>
      <c r="K82" s="38">
        <v>1402.1833333333336</v>
      </c>
      <c r="L82" s="38">
        <v>1443.3666666666668</v>
      </c>
      <c r="M82" s="28">
        <v>1361</v>
      </c>
      <c r="N82" s="28">
        <v>1286.8</v>
      </c>
      <c r="O82" s="39">
        <v>4798300</v>
      </c>
      <c r="P82" s="40">
        <v>-9.8227367465279925E-3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45071</v>
      </c>
      <c r="E83" s="37">
        <v>302</v>
      </c>
      <c r="F83" s="37">
        <v>301.90000000000003</v>
      </c>
      <c r="G83" s="38">
        <v>300.30000000000007</v>
      </c>
      <c r="H83" s="38">
        <v>298.60000000000002</v>
      </c>
      <c r="I83" s="38">
        <v>297.00000000000006</v>
      </c>
      <c r="J83" s="38">
        <v>303.60000000000008</v>
      </c>
      <c r="K83" s="38">
        <v>305.2000000000001</v>
      </c>
      <c r="L83" s="38">
        <v>306.90000000000009</v>
      </c>
      <c r="M83" s="28">
        <v>303.5</v>
      </c>
      <c r="N83" s="28">
        <v>300.2</v>
      </c>
      <c r="O83" s="39">
        <v>6828000</v>
      </c>
      <c r="P83" s="40">
        <v>8.8652482269503553E-3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45071</v>
      </c>
      <c r="E84" s="37">
        <v>1742.8</v>
      </c>
      <c r="F84" s="37">
        <v>1740.6000000000001</v>
      </c>
      <c r="G84" s="38">
        <v>1735.2000000000003</v>
      </c>
      <c r="H84" s="38">
        <v>1727.6000000000001</v>
      </c>
      <c r="I84" s="38">
        <v>1722.2000000000003</v>
      </c>
      <c r="J84" s="38">
        <v>1748.2000000000003</v>
      </c>
      <c r="K84" s="38">
        <v>1753.6000000000004</v>
      </c>
      <c r="L84" s="38">
        <v>1761.2000000000003</v>
      </c>
      <c r="M84" s="28">
        <v>1746</v>
      </c>
      <c r="N84" s="28">
        <v>1733</v>
      </c>
      <c r="O84" s="39">
        <v>12071650</v>
      </c>
      <c r="P84" s="40">
        <v>-1.6371869799125284E-2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45071</v>
      </c>
      <c r="E85" s="37">
        <v>473.95</v>
      </c>
      <c r="F85" s="37">
        <v>474.43333333333334</v>
      </c>
      <c r="G85" s="38">
        <v>469.7166666666667</v>
      </c>
      <c r="H85" s="38">
        <v>465.48333333333335</v>
      </c>
      <c r="I85" s="38">
        <v>460.76666666666671</v>
      </c>
      <c r="J85" s="38">
        <v>478.66666666666669</v>
      </c>
      <c r="K85" s="38">
        <v>483.38333333333327</v>
      </c>
      <c r="L85" s="38">
        <v>487.61666666666667</v>
      </c>
      <c r="M85" s="28">
        <v>479.15</v>
      </c>
      <c r="N85" s="28">
        <v>470.2</v>
      </c>
      <c r="O85" s="39">
        <v>5805000</v>
      </c>
      <c r="P85" s="40">
        <v>-5.3596902384348888E-2</v>
      </c>
    </row>
    <row r="86" spans="1:16" ht="12.75" customHeight="1">
      <c r="A86" s="28">
        <v>76</v>
      </c>
      <c r="B86" s="29" t="s">
        <v>44</v>
      </c>
      <c r="C86" s="30" t="s">
        <v>257</v>
      </c>
      <c r="D86" s="31">
        <v>45071</v>
      </c>
      <c r="E86" s="37">
        <v>3024.9</v>
      </c>
      <c r="F86" s="37">
        <v>3002.6166666666663</v>
      </c>
      <c r="G86" s="38">
        <v>2956.4833333333327</v>
      </c>
      <c r="H86" s="38">
        <v>2888.0666666666662</v>
      </c>
      <c r="I86" s="38">
        <v>2841.9333333333325</v>
      </c>
      <c r="J86" s="38">
        <v>3071.0333333333328</v>
      </c>
      <c r="K86" s="38">
        <v>3117.166666666667</v>
      </c>
      <c r="L86" s="38">
        <v>3185.583333333333</v>
      </c>
      <c r="M86" s="28">
        <v>3048.75</v>
      </c>
      <c r="N86" s="28">
        <v>2934.2</v>
      </c>
      <c r="O86" s="39">
        <v>2753400</v>
      </c>
      <c r="P86" s="40">
        <v>-2.6000212246630586E-2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45071</v>
      </c>
      <c r="E87" s="37">
        <v>1249.1500000000001</v>
      </c>
      <c r="F87" s="37">
        <v>1241.9333333333334</v>
      </c>
      <c r="G87" s="38">
        <v>1225.3666666666668</v>
      </c>
      <c r="H87" s="38">
        <v>1201.5833333333335</v>
      </c>
      <c r="I87" s="38">
        <v>1185.0166666666669</v>
      </c>
      <c r="J87" s="38">
        <v>1265.7166666666667</v>
      </c>
      <c r="K87" s="38">
        <v>1282.2833333333333</v>
      </c>
      <c r="L87" s="38">
        <v>1306.0666666666666</v>
      </c>
      <c r="M87" s="28">
        <v>1258.5</v>
      </c>
      <c r="N87" s="28">
        <v>1218.1500000000001</v>
      </c>
      <c r="O87" s="39">
        <v>6031000</v>
      </c>
      <c r="P87" s="40">
        <v>3.7502150352657838E-2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45071</v>
      </c>
      <c r="E88" s="37">
        <v>1065.3499999999999</v>
      </c>
      <c r="F88" s="37">
        <v>1064.9833333333333</v>
      </c>
      <c r="G88" s="38">
        <v>1061.4666666666667</v>
      </c>
      <c r="H88" s="38">
        <v>1057.5833333333333</v>
      </c>
      <c r="I88" s="38">
        <v>1054.0666666666666</v>
      </c>
      <c r="J88" s="38">
        <v>1068.8666666666668</v>
      </c>
      <c r="K88" s="38">
        <v>1072.3833333333337</v>
      </c>
      <c r="L88" s="38">
        <v>1076.2666666666669</v>
      </c>
      <c r="M88" s="28">
        <v>1068.5</v>
      </c>
      <c r="N88" s="28">
        <v>1061.0999999999999</v>
      </c>
      <c r="O88" s="39">
        <v>10026100</v>
      </c>
      <c r="P88" s="40">
        <v>-1.32276954874268E-2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45071</v>
      </c>
      <c r="E89" s="37">
        <v>2789.7</v>
      </c>
      <c r="F89" s="37">
        <v>2786.1833333333329</v>
      </c>
      <c r="G89" s="38">
        <v>2776.8666666666659</v>
      </c>
      <c r="H89" s="38">
        <v>2764.0333333333328</v>
      </c>
      <c r="I89" s="38">
        <v>2754.7166666666658</v>
      </c>
      <c r="J89" s="38">
        <v>2799.016666666666</v>
      </c>
      <c r="K89" s="38">
        <v>2808.3333333333326</v>
      </c>
      <c r="L89" s="38">
        <v>2821.1666666666661</v>
      </c>
      <c r="M89" s="28">
        <v>2795.5</v>
      </c>
      <c r="N89" s="28">
        <v>2773.35</v>
      </c>
      <c r="O89" s="39">
        <v>15080100</v>
      </c>
      <c r="P89" s="40">
        <v>1.6994759949015722E-2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45071</v>
      </c>
      <c r="E90" s="37">
        <v>1796.95</v>
      </c>
      <c r="F90" s="37">
        <v>1805.6333333333332</v>
      </c>
      <c r="G90" s="38">
        <v>1784.1666666666665</v>
      </c>
      <c r="H90" s="38">
        <v>1771.3833333333332</v>
      </c>
      <c r="I90" s="38">
        <v>1749.9166666666665</v>
      </c>
      <c r="J90" s="38">
        <v>1818.4166666666665</v>
      </c>
      <c r="K90" s="38">
        <v>1839.8833333333332</v>
      </c>
      <c r="L90" s="38">
        <v>1852.6666666666665</v>
      </c>
      <c r="M90" s="28">
        <v>1827.1</v>
      </c>
      <c r="N90" s="28">
        <v>1792.85</v>
      </c>
      <c r="O90" s="39">
        <v>2406900</v>
      </c>
      <c r="P90" s="40">
        <v>-1.5824337585868497E-2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45071</v>
      </c>
      <c r="E91" s="37">
        <v>1684.75</v>
      </c>
      <c r="F91" s="37">
        <v>1680.6166666666668</v>
      </c>
      <c r="G91" s="38">
        <v>1674.8333333333335</v>
      </c>
      <c r="H91" s="38">
        <v>1664.9166666666667</v>
      </c>
      <c r="I91" s="38">
        <v>1659.1333333333334</v>
      </c>
      <c r="J91" s="38">
        <v>1690.5333333333335</v>
      </c>
      <c r="K91" s="38">
        <v>1696.3166666666668</v>
      </c>
      <c r="L91" s="38">
        <v>1706.2333333333336</v>
      </c>
      <c r="M91" s="28">
        <v>1686.4</v>
      </c>
      <c r="N91" s="28">
        <v>1670.7</v>
      </c>
      <c r="O91" s="39">
        <v>70764100</v>
      </c>
      <c r="P91" s="40">
        <v>1.7316085773926244E-2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45071</v>
      </c>
      <c r="E92" s="37">
        <v>539.85</v>
      </c>
      <c r="F92" s="37">
        <v>541.88333333333333</v>
      </c>
      <c r="G92" s="38">
        <v>534.86666666666667</v>
      </c>
      <c r="H92" s="38">
        <v>529.88333333333333</v>
      </c>
      <c r="I92" s="38">
        <v>522.86666666666667</v>
      </c>
      <c r="J92" s="38">
        <v>546.86666666666667</v>
      </c>
      <c r="K92" s="38">
        <v>553.88333333333333</v>
      </c>
      <c r="L92" s="38">
        <v>558.86666666666667</v>
      </c>
      <c r="M92" s="28">
        <v>548.9</v>
      </c>
      <c r="N92" s="28">
        <v>536.9</v>
      </c>
      <c r="O92" s="39">
        <v>16519800</v>
      </c>
      <c r="P92" s="40">
        <v>1.0088781275221953E-2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45071</v>
      </c>
      <c r="E93" s="37">
        <v>2519.1</v>
      </c>
      <c r="F93" s="37">
        <v>2515.6</v>
      </c>
      <c r="G93" s="38">
        <v>2496.6999999999998</v>
      </c>
      <c r="H93" s="38">
        <v>2474.2999999999997</v>
      </c>
      <c r="I93" s="38">
        <v>2455.3999999999996</v>
      </c>
      <c r="J93" s="38">
        <v>2538</v>
      </c>
      <c r="K93" s="38">
        <v>2556.9000000000005</v>
      </c>
      <c r="L93" s="38">
        <v>2579.3000000000002</v>
      </c>
      <c r="M93" s="28">
        <v>2534.5</v>
      </c>
      <c r="N93" s="28">
        <v>2493.1999999999998</v>
      </c>
      <c r="O93" s="39">
        <v>4229400</v>
      </c>
      <c r="P93" s="40">
        <v>0.1271186440677966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45071</v>
      </c>
      <c r="E94" s="37">
        <v>442.35</v>
      </c>
      <c r="F94" s="37">
        <v>440.45</v>
      </c>
      <c r="G94" s="38">
        <v>437.45</v>
      </c>
      <c r="H94" s="38">
        <v>432.55</v>
      </c>
      <c r="I94" s="38">
        <v>429.55</v>
      </c>
      <c r="J94" s="38">
        <v>445.34999999999997</v>
      </c>
      <c r="K94" s="38">
        <v>448.34999999999997</v>
      </c>
      <c r="L94" s="38">
        <v>453.24999999999994</v>
      </c>
      <c r="M94" s="28">
        <v>443.45</v>
      </c>
      <c r="N94" s="28">
        <v>435.55</v>
      </c>
      <c r="O94" s="39">
        <v>22638000</v>
      </c>
      <c r="P94" s="40">
        <v>4.5654423176409727E-2</v>
      </c>
    </row>
    <row r="95" spans="1:16" ht="12.75" customHeight="1">
      <c r="A95" s="28">
        <v>85</v>
      </c>
      <c r="B95" s="29" t="s">
        <v>119</v>
      </c>
      <c r="C95" s="30" t="s">
        <v>372</v>
      </c>
      <c r="D95" s="31">
        <v>45071</v>
      </c>
      <c r="E95" s="37">
        <v>105.85</v>
      </c>
      <c r="F95" s="37">
        <v>105.3</v>
      </c>
      <c r="G95" s="38">
        <v>104.14999999999999</v>
      </c>
      <c r="H95" s="38">
        <v>102.44999999999999</v>
      </c>
      <c r="I95" s="38">
        <v>101.29999999999998</v>
      </c>
      <c r="J95" s="38">
        <v>107</v>
      </c>
      <c r="K95" s="38">
        <v>108.15</v>
      </c>
      <c r="L95" s="38">
        <v>109.85000000000001</v>
      </c>
      <c r="M95" s="28">
        <v>106.45</v>
      </c>
      <c r="N95" s="28">
        <v>103.6</v>
      </c>
      <c r="O95" s="39">
        <v>19473200</v>
      </c>
      <c r="P95" s="40">
        <v>2.0634896130828327E-3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45071</v>
      </c>
      <c r="E96" s="37">
        <v>257.55</v>
      </c>
      <c r="F96" s="37">
        <v>258.03333333333336</v>
      </c>
      <c r="G96" s="38">
        <v>254.61666666666673</v>
      </c>
      <c r="H96" s="38">
        <v>251.68333333333337</v>
      </c>
      <c r="I96" s="38">
        <v>248.26666666666674</v>
      </c>
      <c r="J96" s="38">
        <v>260.9666666666667</v>
      </c>
      <c r="K96" s="38">
        <v>264.38333333333333</v>
      </c>
      <c r="L96" s="38">
        <v>267.31666666666672</v>
      </c>
      <c r="M96" s="28">
        <v>261.45</v>
      </c>
      <c r="N96" s="28">
        <v>255.1</v>
      </c>
      <c r="O96" s="39">
        <v>16429500</v>
      </c>
      <c r="P96" s="40">
        <v>1.079734219269103E-2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45071</v>
      </c>
      <c r="E97" s="37">
        <v>2497.35</v>
      </c>
      <c r="F97" s="37">
        <v>2489.7333333333331</v>
      </c>
      <c r="G97" s="38">
        <v>2473.7666666666664</v>
      </c>
      <c r="H97" s="38">
        <v>2450.1833333333334</v>
      </c>
      <c r="I97" s="38">
        <v>2434.2166666666667</v>
      </c>
      <c r="J97" s="38">
        <v>2513.3166666666662</v>
      </c>
      <c r="K97" s="38">
        <v>2529.2833333333324</v>
      </c>
      <c r="L97" s="38">
        <v>2552.8666666666659</v>
      </c>
      <c r="M97" s="28">
        <v>2505.6999999999998</v>
      </c>
      <c r="N97" s="28">
        <v>2466.15</v>
      </c>
      <c r="O97" s="39">
        <v>10161600</v>
      </c>
      <c r="P97" s="40">
        <v>-2.5966930265995686E-2</v>
      </c>
    </row>
    <row r="98" spans="1:16" ht="12.75" customHeight="1">
      <c r="A98" s="28">
        <v>88</v>
      </c>
      <c r="B98" s="29" t="s">
        <v>63</v>
      </c>
      <c r="C98" s="30" t="s">
        <v>123</v>
      </c>
      <c r="D98" s="31">
        <v>45071</v>
      </c>
      <c r="E98" s="37">
        <v>114.7</v>
      </c>
      <c r="F98" s="37">
        <v>114.84999999999998</v>
      </c>
      <c r="G98" s="38">
        <v>111.69999999999996</v>
      </c>
      <c r="H98" s="38">
        <v>108.69999999999997</v>
      </c>
      <c r="I98" s="38">
        <v>105.54999999999995</v>
      </c>
      <c r="J98" s="38">
        <v>117.84999999999997</v>
      </c>
      <c r="K98" s="38">
        <v>120.99999999999997</v>
      </c>
      <c r="L98" s="38">
        <v>123.99999999999997</v>
      </c>
      <c r="M98" s="28">
        <v>118</v>
      </c>
      <c r="N98" s="28">
        <v>111.85</v>
      </c>
      <c r="O98" s="39">
        <v>51282600</v>
      </c>
      <c r="P98" s="40">
        <v>2.2884075691179669E-2</v>
      </c>
    </row>
    <row r="99" spans="1:16" ht="12.75" customHeight="1">
      <c r="A99" s="28">
        <v>89</v>
      </c>
      <c r="B99" s="29" t="s">
        <v>58</v>
      </c>
      <c r="C99" s="30" t="s">
        <v>124</v>
      </c>
      <c r="D99" s="31">
        <v>45071</v>
      </c>
      <c r="E99" s="37">
        <v>926.2</v>
      </c>
      <c r="F99" s="37">
        <v>923.65000000000009</v>
      </c>
      <c r="G99" s="38">
        <v>919.95000000000016</v>
      </c>
      <c r="H99" s="38">
        <v>913.7</v>
      </c>
      <c r="I99" s="38">
        <v>910.00000000000011</v>
      </c>
      <c r="J99" s="38">
        <v>929.9000000000002</v>
      </c>
      <c r="K99" s="38">
        <v>933.6</v>
      </c>
      <c r="L99" s="38">
        <v>939.85000000000025</v>
      </c>
      <c r="M99" s="28">
        <v>927.35</v>
      </c>
      <c r="N99" s="28">
        <v>917.4</v>
      </c>
      <c r="O99" s="39">
        <v>72694300</v>
      </c>
      <c r="P99" s="40">
        <v>-1.349862258953168E-2</v>
      </c>
    </row>
    <row r="100" spans="1:16" ht="12.75" customHeight="1">
      <c r="A100" s="28">
        <v>90</v>
      </c>
      <c r="B100" s="29" t="s">
        <v>63</v>
      </c>
      <c r="C100" s="30" t="s">
        <v>125</v>
      </c>
      <c r="D100" s="31">
        <v>45071</v>
      </c>
      <c r="E100" s="37">
        <v>1092.8</v>
      </c>
      <c r="F100" s="37">
        <v>1090.4833333333333</v>
      </c>
      <c r="G100" s="38">
        <v>1086.4666666666667</v>
      </c>
      <c r="H100" s="38">
        <v>1080.1333333333334</v>
      </c>
      <c r="I100" s="38">
        <v>1076.1166666666668</v>
      </c>
      <c r="J100" s="38">
        <v>1096.8166666666666</v>
      </c>
      <c r="K100" s="38">
        <v>1100.8333333333335</v>
      </c>
      <c r="L100" s="38">
        <v>1107.1666666666665</v>
      </c>
      <c r="M100" s="28">
        <v>1094.5</v>
      </c>
      <c r="N100" s="28">
        <v>1084.1500000000001</v>
      </c>
      <c r="O100" s="39">
        <v>5229200</v>
      </c>
      <c r="P100" s="40">
        <v>-4.2890669256291977E-3</v>
      </c>
    </row>
    <row r="101" spans="1:16" ht="12.75" customHeight="1">
      <c r="A101" s="28">
        <v>91</v>
      </c>
      <c r="B101" s="29" t="s">
        <v>63</v>
      </c>
      <c r="C101" s="30" t="s">
        <v>126</v>
      </c>
      <c r="D101" s="31">
        <v>45071</v>
      </c>
      <c r="E101" s="37">
        <v>433.2</v>
      </c>
      <c r="F101" s="37">
        <v>435.75</v>
      </c>
      <c r="G101" s="38">
        <v>429.75</v>
      </c>
      <c r="H101" s="38">
        <v>426.3</v>
      </c>
      <c r="I101" s="38">
        <v>420.3</v>
      </c>
      <c r="J101" s="38">
        <v>439.2</v>
      </c>
      <c r="K101" s="38">
        <v>445.2</v>
      </c>
      <c r="L101" s="38">
        <v>448.65</v>
      </c>
      <c r="M101" s="28">
        <v>441.75</v>
      </c>
      <c r="N101" s="28">
        <v>432.3</v>
      </c>
      <c r="O101" s="39">
        <v>13033500</v>
      </c>
      <c r="P101" s="40">
        <v>8.355576186607868E-3</v>
      </c>
    </row>
    <row r="102" spans="1:16" ht="12.75" customHeight="1">
      <c r="A102" s="28">
        <v>92</v>
      </c>
      <c r="B102" s="29" t="s">
        <v>74</v>
      </c>
      <c r="C102" s="30" t="s">
        <v>127</v>
      </c>
      <c r="D102" s="31">
        <v>45071</v>
      </c>
      <c r="E102" s="37">
        <v>6.95</v>
      </c>
      <c r="F102" s="37">
        <v>7</v>
      </c>
      <c r="G102" s="38">
        <v>6.85</v>
      </c>
      <c r="H102" s="38">
        <v>6.75</v>
      </c>
      <c r="I102" s="38">
        <v>6.6</v>
      </c>
      <c r="J102" s="38">
        <v>7.1</v>
      </c>
      <c r="K102" s="38">
        <v>7.25</v>
      </c>
      <c r="L102" s="38">
        <v>7.35</v>
      </c>
      <c r="M102" s="28">
        <v>7.15</v>
      </c>
      <c r="N102" s="28">
        <v>6.9</v>
      </c>
      <c r="O102" s="39">
        <v>520510000</v>
      </c>
      <c r="P102" s="40">
        <v>1.7293724299604165E-4</v>
      </c>
    </row>
    <row r="103" spans="1:16" ht="12.75" customHeight="1">
      <c r="A103" s="28">
        <v>93</v>
      </c>
      <c r="B103" s="29" t="s">
        <v>63</v>
      </c>
      <c r="C103" s="30" t="s">
        <v>377</v>
      </c>
      <c r="D103" s="31">
        <v>45071</v>
      </c>
      <c r="E103" s="37">
        <v>91.8</v>
      </c>
      <c r="F103" s="37">
        <v>91.666666666666671</v>
      </c>
      <c r="G103" s="38">
        <v>90.833333333333343</v>
      </c>
      <c r="H103" s="38">
        <v>89.866666666666674</v>
      </c>
      <c r="I103" s="38">
        <v>89.033333333333346</v>
      </c>
      <c r="J103" s="38">
        <v>92.63333333333334</v>
      </c>
      <c r="K103" s="38">
        <v>93.466666666666683</v>
      </c>
      <c r="L103" s="38">
        <v>94.433333333333337</v>
      </c>
      <c r="M103" s="28">
        <v>92.5</v>
      </c>
      <c r="N103" s="28">
        <v>90.7</v>
      </c>
      <c r="O103" s="39">
        <v>168680000</v>
      </c>
      <c r="P103" s="40">
        <v>1.4128539650093188E-2</v>
      </c>
    </row>
    <row r="104" spans="1:16" ht="12.75" customHeight="1">
      <c r="A104" s="28">
        <v>94</v>
      </c>
      <c r="B104" s="29" t="s">
        <v>58</v>
      </c>
      <c r="C104" s="30" t="s">
        <v>128</v>
      </c>
      <c r="D104" s="31">
        <v>45071</v>
      </c>
      <c r="E104" s="37">
        <v>64.599999999999994</v>
      </c>
      <c r="F104" s="37">
        <v>64.566666666666663</v>
      </c>
      <c r="G104" s="38">
        <v>63.73333333333332</v>
      </c>
      <c r="H104" s="38">
        <v>62.86666666666666</v>
      </c>
      <c r="I104" s="38">
        <v>62.033333333333317</v>
      </c>
      <c r="J104" s="38">
        <v>65.433333333333323</v>
      </c>
      <c r="K104" s="38">
        <v>66.266666666666666</v>
      </c>
      <c r="L104" s="38">
        <v>67.133333333333326</v>
      </c>
      <c r="M104" s="28">
        <v>65.400000000000006</v>
      </c>
      <c r="N104" s="28">
        <v>63.7</v>
      </c>
      <c r="O104" s="39">
        <v>226035000</v>
      </c>
      <c r="P104" s="40">
        <v>2.8881605899221629E-2</v>
      </c>
    </row>
    <row r="105" spans="1:16" ht="12.75" customHeight="1">
      <c r="A105" s="28">
        <v>95</v>
      </c>
      <c r="B105" s="29" t="s">
        <v>44</v>
      </c>
      <c r="C105" s="30" t="s">
        <v>386</v>
      </c>
      <c r="D105" s="31">
        <v>45071</v>
      </c>
      <c r="E105" s="37">
        <v>156.35</v>
      </c>
      <c r="F105" s="37">
        <v>156.58333333333334</v>
      </c>
      <c r="G105" s="38">
        <v>154.56666666666669</v>
      </c>
      <c r="H105" s="38">
        <v>152.78333333333336</v>
      </c>
      <c r="I105" s="38">
        <v>150.76666666666671</v>
      </c>
      <c r="J105" s="38">
        <v>158.36666666666667</v>
      </c>
      <c r="K105" s="38">
        <v>160.38333333333333</v>
      </c>
      <c r="L105" s="38">
        <v>162.16666666666666</v>
      </c>
      <c r="M105" s="28">
        <v>158.6</v>
      </c>
      <c r="N105" s="28">
        <v>154.80000000000001</v>
      </c>
      <c r="O105" s="39">
        <v>41681250</v>
      </c>
      <c r="P105" s="40">
        <v>-5.9028709417762275E-3</v>
      </c>
    </row>
    <row r="106" spans="1:16" ht="12.75" customHeight="1">
      <c r="A106" s="28">
        <v>96</v>
      </c>
      <c r="B106" s="29" t="s">
        <v>79</v>
      </c>
      <c r="C106" s="30" t="s">
        <v>129</v>
      </c>
      <c r="D106" s="31">
        <v>45071</v>
      </c>
      <c r="E106" s="37">
        <v>493.55</v>
      </c>
      <c r="F106" s="37">
        <v>494.26666666666665</v>
      </c>
      <c r="G106" s="38">
        <v>491.08333333333331</v>
      </c>
      <c r="H106" s="38">
        <v>488.61666666666667</v>
      </c>
      <c r="I106" s="38">
        <v>485.43333333333334</v>
      </c>
      <c r="J106" s="38">
        <v>496.73333333333329</v>
      </c>
      <c r="K106" s="38">
        <v>499.91666666666669</v>
      </c>
      <c r="L106" s="38">
        <v>502.38333333333327</v>
      </c>
      <c r="M106" s="28">
        <v>497.45</v>
      </c>
      <c r="N106" s="28">
        <v>491.8</v>
      </c>
      <c r="O106" s="39">
        <v>5819000</v>
      </c>
      <c r="P106" s="40">
        <v>-7.5046904315196998E-3</v>
      </c>
    </row>
    <row r="107" spans="1:16" ht="12.75" customHeight="1">
      <c r="A107" s="28">
        <v>97</v>
      </c>
      <c r="B107" s="29" t="s">
        <v>105</v>
      </c>
      <c r="C107" s="30" t="s">
        <v>130</v>
      </c>
      <c r="D107" s="31">
        <v>45071</v>
      </c>
      <c r="E107" s="37">
        <v>357.3</v>
      </c>
      <c r="F107" s="37">
        <v>356.58333333333331</v>
      </c>
      <c r="G107" s="38">
        <v>348.66666666666663</v>
      </c>
      <c r="H107" s="38">
        <v>340.0333333333333</v>
      </c>
      <c r="I107" s="38">
        <v>332.11666666666662</v>
      </c>
      <c r="J107" s="38">
        <v>365.21666666666664</v>
      </c>
      <c r="K107" s="38">
        <v>373.13333333333327</v>
      </c>
      <c r="L107" s="38">
        <v>381.76666666666665</v>
      </c>
      <c r="M107" s="28">
        <v>364.5</v>
      </c>
      <c r="N107" s="28">
        <v>347.95</v>
      </c>
      <c r="O107" s="39">
        <v>25234000</v>
      </c>
      <c r="P107" s="40">
        <v>1.4286848162552584E-3</v>
      </c>
    </row>
    <row r="108" spans="1:16" ht="12.75" customHeight="1">
      <c r="A108" s="28">
        <v>98</v>
      </c>
      <c r="B108" s="29" t="s">
        <v>42</v>
      </c>
      <c r="C108" s="30" t="s">
        <v>383</v>
      </c>
      <c r="D108" s="31">
        <v>45071</v>
      </c>
      <c r="E108" s="37">
        <v>188.05</v>
      </c>
      <c r="F108" s="37">
        <v>187.9666666666667</v>
      </c>
      <c r="G108" s="38">
        <v>186.03333333333339</v>
      </c>
      <c r="H108" s="38">
        <v>184.01666666666668</v>
      </c>
      <c r="I108" s="38">
        <v>182.08333333333337</v>
      </c>
      <c r="J108" s="38">
        <v>189.98333333333341</v>
      </c>
      <c r="K108" s="38">
        <v>191.91666666666669</v>
      </c>
      <c r="L108" s="38">
        <v>193.93333333333342</v>
      </c>
      <c r="M108" s="28">
        <v>189.9</v>
      </c>
      <c r="N108" s="28">
        <v>185.95</v>
      </c>
      <c r="O108" s="39">
        <v>17591400</v>
      </c>
      <c r="P108" s="40">
        <v>-3.295978905735003E-4</v>
      </c>
    </row>
    <row r="109" spans="1:16" ht="12.75" customHeight="1">
      <c r="A109" s="28">
        <v>99</v>
      </c>
      <c r="B109" s="29" t="s">
        <v>44</v>
      </c>
      <c r="C109" s="30" t="s">
        <v>260</v>
      </c>
      <c r="D109" s="31">
        <v>45071</v>
      </c>
      <c r="E109" s="37">
        <v>5722.9</v>
      </c>
      <c r="F109" s="37">
        <v>5682.9333333333334</v>
      </c>
      <c r="G109" s="38">
        <v>5630.916666666667</v>
      </c>
      <c r="H109" s="38">
        <v>5538.9333333333334</v>
      </c>
      <c r="I109" s="38">
        <v>5486.916666666667</v>
      </c>
      <c r="J109" s="38">
        <v>5774.916666666667</v>
      </c>
      <c r="K109" s="38">
        <v>5826.9333333333334</v>
      </c>
      <c r="L109" s="38">
        <v>5918.916666666667</v>
      </c>
      <c r="M109" s="28">
        <v>5734.95</v>
      </c>
      <c r="N109" s="28">
        <v>5590.95</v>
      </c>
      <c r="O109" s="39">
        <v>276300</v>
      </c>
      <c r="P109" s="40">
        <v>-7.8078078078078081E-2</v>
      </c>
    </row>
    <row r="110" spans="1:16" ht="12.75" customHeight="1">
      <c r="A110" s="28">
        <v>100</v>
      </c>
      <c r="B110" s="29" t="s">
        <v>44</v>
      </c>
      <c r="C110" s="30" t="s">
        <v>131</v>
      </c>
      <c r="D110" s="31">
        <v>45071</v>
      </c>
      <c r="E110" s="37">
        <v>2178.3000000000002</v>
      </c>
      <c r="F110" s="37">
        <v>2192.5333333333333</v>
      </c>
      <c r="G110" s="38">
        <v>2141.0666666666666</v>
      </c>
      <c r="H110" s="38">
        <v>2103.8333333333335</v>
      </c>
      <c r="I110" s="38">
        <v>2052.3666666666668</v>
      </c>
      <c r="J110" s="38">
        <v>2229.7666666666664</v>
      </c>
      <c r="K110" s="38">
        <v>2281.2333333333327</v>
      </c>
      <c r="L110" s="38">
        <v>2318.4666666666662</v>
      </c>
      <c r="M110" s="28">
        <v>2244</v>
      </c>
      <c r="N110" s="28">
        <v>2155.3000000000002</v>
      </c>
      <c r="O110" s="39">
        <v>3556200</v>
      </c>
      <c r="P110" s="40">
        <v>6.9759047017417197E-2</v>
      </c>
    </row>
    <row r="111" spans="1:16" ht="12.75" customHeight="1">
      <c r="A111" s="28">
        <v>101</v>
      </c>
      <c r="B111" s="29" t="s">
        <v>58</v>
      </c>
      <c r="C111" s="30" t="s">
        <v>132</v>
      </c>
      <c r="D111" s="31">
        <v>45071</v>
      </c>
      <c r="E111" s="37">
        <v>1150.6500000000001</v>
      </c>
      <c r="F111" s="37">
        <v>1153.3333333333333</v>
      </c>
      <c r="G111" s="38">
        <v>1141.5166666666664</v>
      </c>
      <c r="H111" s="38">
        <v>1132.3833333333332</v>
      </c>
      <c r="I111" s="38">
        <v>1120.5666666666664</v>
      </c>
      <c r="J111" s="38">
        <v>1162.4666666666665</v>
      </c>
      <c r="K111" s="38">
        <v>1174.2833333333335</v>
      </c>
      <c r="L111" s="38">
        <v>1183.4166666666665</v>
      </c>
      <c r="M111" s="28">
        <v>1165.1500000000001</v>
      </c>
      <c r="N111" s="28">
        <v>1144.2</v>
      </c>
      <c r="O111" s="39">
        <v>21788100</v>
      </c>
      <c r="P111" s="40">
        <v>-4.9573793251479108E-3</v>
      </c>
    </row>
    <row r="112" spans="1:16" ht="12.75" customHeight="1">
      <c r="A112" s="28">
        <v>102</v>
      </c>
      <c r="B112" s="29" t="s">
        <v>74</v>
      </c>
      <c r="C112" s="30" t="s">
        <v>133</v>
      </c>
      <c r="D112" s="31">
        <v>45071</v>
      </c>
      <c r="E112" s="37">
        <v>151.44999999999999</v>
      </c>
      <c r="F112" s="37">
        <v>152.56666666666666</v>
      </c>
      <c r="G112" s="38">
        <v>149.58333333333331</v>
      </c>
      <c r="H112" s="38">
        <v>147.71666666666664</v>
      </c>
      <c r="I112" s="38">
        <v>144.73333333333329</v>
      </c>
      <c r="J112" s="38">
        <v>154.43333333333334</v>
      </c>
      <c r="K112" s="38">
        <v>157.41666666666669</v>
      </c>
      <c r="L112" s="38">
        <v>159.28333333333336</v>
      </c>
      <c r="M112" s="28">
        <v>155.55000000000001</v>
      </c>
      <c r="N112" s="28">
        <v>150.69999999999999</v>
      </c>
      <c r="O112" s="39">
        <v>27869800</v>
      </c>
      <c r="P112" s="40">
        <v>6.9554138171882079E-2</v>
      </c>
    </row>
    <row r="113" spans="1:16" ht="12.75" customHeight="1">
      <c r="A113" s="28">
        <v>103</v>
      </c>
      <c r="B113" s="29" t="s">
        <v>86</v>
      </c>
      <c r="C113" s="30" t="s">
        <v>134</v>
      </c>
      <c r="D113" s="31">
        <v>45071</v>
      </c>
      <c r="E113" s="37">
        <v>1273.5</v>
      </c>
      <c r="F113" s="37">
        <v>1272.8166666666666</v>
      </c>
      <c r="G113" s="38">
        <v>1268.7833333333333</v>
      </c>
      <c r="H113" s="38">
        <v>1264.0666666666666</v>
      </c>
      <c r="I113" s="38">
        <v>1260.0333333333333</v>
      </c>
      <c r="J113" s="38">
        <v>1277.5333333333333</v>
      </c>
      <c r="K113" s="38">
        <v>1281.5666666666666</v>
      </c>
      <c r="L113" s="38">
        <v>1286.2833333333333</v>
      </c>
      <c r="M113" s="28">
        <v>1276.8499999999999</v>
      </c>
      <c r="N113" s="28">
        <v>1268.0999999999999</v>
      </c>
      <c r="O113" s="39">
        <v>44310800</v>
      </c>
      <c r="P113" s="40">
        <v>-3.0381275821020938E-2</v>
      </c>
    </row>
    <row r="114" spans="1:16" ht="12.75" customHeight="1">
      <c r="A114" s="28">
        <v>104</v>
      </c>
      <c r="B114" s="29" t="s">
        <v>86</v>
      </c>
      <c r="C114" s="30" t="s">
        <v>390</v>
      </c>
      <c r="D114" s="31">
        <v>45071</v>
      </c>
      <c r="E114" s="37">
        <v>450.15</v>
      </c>
      <c r="F114" s="37">
        <v>449.59999999999997</v>
      </c>
      <c r="G114" s="38">
        <v>446.09999999999991</v>
      </c>
      <c r="H114" s="38">
        <v>442.04999999999995</v>
      </c>
      <c r="I114" s="38">
        <v>438.5499999999999</v>
      </c>
      <c r="J114" s="38">
        <v>453.64999999999992</v>
      </c>
      <c r="K114" s="38">
        <v>457.15000000000003</v>
      </c>
      <c r="L114" s="38">
        <v>461.19999999999993</v>
      </c>
      <c r="M114" s="28">
        <v>453.1</v>
      </c>
      <c r="N114" s="28">
        <v>445.55</v>
      </c>
      <c r="O114" s="39">
        <v>4401300</v>
      </c>
      <c r="P114" s="40">
        <v>-1.5879137082321984E-3</v>
      </c>
    </row>
    <row r="115" spans="1:16" ht="12.75" customHeight="1">
      <c r="A115" s="28">
        <v>105</v>
      </c>
      <c r="B115" s="29" t="s">
        <v>79</v>
      </c>
      <c r="C115" s="30" t="s">
        <v>135</v>
      </c>
      <c r="D115" s="31">
        <v>45071</v>
      </c>
      <c r="E115" s="37">
        <v>83.1</v>
      </c>
      <c r="F115" s="37">
        <v>83.266666666666666</v>
      </c>
      <c r="G115" s="38">
        <v>82.533333333333331</v>
      </c>
      <c r="H115" s="38">
        <v>81.966666666666669</v>
      </c>
      <c r="I115" s="38">
        <v>81.233333333333334</v>
      </c>
      <c r="J115" s="38">
        <v>83.833333333333329</v>
      </c>
      <c r="K115" s="38">
        <v>84.566666666666649</v>
      </c>
      <c r="L115" s="38">
        <v>85.133333333333326</v>
      </c>
      <c r="M115" s="28">
        <v>84</v>
      </c>
      <c r="N115" s="28">
        <v>82.7</v>
      </c>
      <c r="O115" s="39">
        <v>77073750</v>
      </c>
      <c r="P115" s="40">
        <v>7.391359755320505E-3</v>
      </c>
    </row>
    <row r="116" spans="1:16" ht="12.75" customHeight="1">
      <c r="A116" s="28">
        <v>106</v>
      </c>
      <c r="B116" s="29" t="s">
        <v>47</v>
      </c>
      <c r="C116" s="30" t="s">
        <v>261</v>
      </c>
      <c r="D116" s="31">
        <v>45071</v>
      </c>
      <c r="E116" s="37">
        <v>712.7</v>
      </c>
      <c r="F116" s="37">
        <v>711.75</v>
      </c>
      <c r="G116" s="38">
        <v>706.7</v>
      </c>
      <c r="H116" s="38">
        <v>700.7</v>
      </c>
      <c r="I116" s="38">
        <v>695.65000000000009</v>
      </c>
      <c r="J116" s="38">
        <v>717.75</v>
      </c>
      <c r="K116" s="38">
        <v>722.8</v>
      </c>
      <c r="L116" s="38">
        <v>728.8</v>
      </c>
      <c r="M116" s="28">
        <v>716.8</v>
      </c>
      <c r="N116" s="28">
        <v>705.75</v>
      </c>
      <c r="O116" s="39">
        <v>3649750</v>
      </c>
      <c r="P116" s="40">
        <v>-1.9556486816832547E-2</v>
      </c>
    </row>
    <row r="117" spans="1:16" ht="12.75" customHeight="1">
      <c r="A117" s="28">
        <v>107</v>
      </c>
      <c r="B117" s="29" t="s">
        <v>44</v>
      </c>
      <c r="C117" s="30" t="s">
        <v>136</v>
      </c>
      <c r="D117" s="31">
        <v>45071</v>
      </c>
      <c r="E117" s="37">
        <v>631.75</v>
      </c>
      <c r="F117" s="37">
        <v>631.36666666666667</v>
      </c>
      <c r="G117" s="38">
        <v>626.0333333333333</v>
      </c>
      <c r="H117" s="38">
        <v>620.31666666666661</v>
      </c>
      <c r="I117" s="38">
        <v>614.98333333333323</v>
      </c>
      <c r="J117" s="38">
        <v>637.08333333333337</v>
      </c>
      <c r="K117" s="38">
        <v>642.41666666666663</v>
      </c>
      <c r="L117" s="38">
        <v>648.13333333333344</v>
      </c>
      <c r="M117" s="28">
        <v>636.70000000000005</v>
      </c>
      <c r="N117" s="28">
        <v>625.65</v>
      </c>
      <c r="O117" s="39">
        <v>13507375</v>
      </c>
      <c r="P117" s="40">
        <v>1.0936476751800917E-2</v>
      </c>
    </row>
    <row r="118" spans="1:16" ht="12.75" customHeight="1">
      <c r="A118" s="28">
        <v>108</v>
      </c>
      <c r="B118" s="29" t="s">
        <v>56</v>
      </c>
      <c r="C118" s="30" t="s">
        <v>137</v>
      </c>
      <c r="D118" s="31">
        <v>45071</v>
      </c>
      <c r="E118" s="37">
        <v>426.3</v>
      </c>
      <c r="F118" s="37">
        <v>424.7166666666667</v>
      </c>
      <c r="G118" s="38">
        <v>422.23333333333341</v>
      </c>
      <c r="H118" s="38">
        <v>418.16666666666669</v>
      </c>
      <c r="I118" s="38">
        <v>415.68333333333339</v>
      </c>
      <c r="J118" s="38">
        <v>428.78333333333342</v>
      </c>
      <c r="K118" s="38">
        <v>431.26666666666677</v>
      </c>
      <c r="L118" s="38">
        <v>435.33333333333343</v>
      </c>
      <c r="M118" s="28">
        <v>427.2</v>
      </c>
      <c r="N118" s="28">
        <v>420.65</v>
      </c>
      <c r="O118" s="39">
        <v>69603200</v>
      </c>
      <c r="P118" s="40">
        <v>7.6205035554629047E-3</v>
      </c>
    </row>
    <row r="119" spans="1:16" ht="12.75" customHeight="1">
      <c r="A119" s="28">
        <v>109</v>
      </c>
      <c r="B119" s="29" t="s">
        <v>119</v>
      </c>
      <c r="C119" s="30" t="s">
        <v>138</v>
      </c>
      <c r="D119" s="31">
        <v>45071</v>
      </c>
      <c r="E119" s="37">
        <v>590.79999999999995</v>
      </c>
      <c r="F119" s="37">
        <v>590.26666666666665</v>
      </c>
      <c r="G119" s="38">
        <v>582.98333333333335</v>
      </c>
      <c r="H119" s="38">
        <v>575.16666666666674</v>
      </c>
      <c r="I119" s="38">
        <v>567.88333333333344</v>
      </c>
      <c r="J119" s="38">
        <v>598.08333333333326</v>
      </c>
      <c r="K119" s="38">
        <v>605.36666666666656</v>
      </c>
      <c r="L119" s="38">
        <v>613.18333333333317</v>
      </c>
      <c r="M119" s="28">
        <v>597.54999999999995</v>
      </c>
      <c r="N119" s="28">
        <v>582.45000000000005</v>
      </c>
      <c r="O119" s="39">
        <v>17653750</v>
      </c>
      <c r="P119" s="40">
        <v>-8.9818258367833845E-3</v>
      </c>
    </row>
    <row r="120" spans="1:16" ht="12.75" customHeight="1">
      <c r="A120" s="28">
        <v>110</v>
      </c>
      <c r="B120" s="29" t="s">
        <v>42</v>
      </c>
      <c r="C120" s="30" t="s">
        <v>392</v>
      </c>
      <c r="D120" s="31">
        <v>45071</v>
      </c>
      <c r="E120" s="37">
        <v>3008.8</v>
      </c>
      <c r="F120" s="37">
        <v>3007.4833333333336</v>
      </c>
      <c r="G120" s="38">
        <v>2988.3166666666671</v>
      </c>
      <c r="H120" s="38">
        <v>2967.8333333333335</v>
      </c>
      <c r="I120" s="38">
        <v>2948.666666666667</v>
      </c>
      <c r="J120" s="38">
        <v>3027.9666666666672</v>
      </c>
      <c r="K120" s="38">
        <v>3047.1333333333332</v>
      </c>
      <c r="L120" s="38">
        <v>3067.6166666666672</v>
      </c>
      <c r="M120" s="28">
        <v>3026.65</v>
      </c>
      <c r="N120" s="28">
        <v>2987</v>
      </c>
      <c r="O120" s="39">
        <v>419500</v>
      </c>
      <c r="P120" s="40">
        <v>-8.2742316784869974E-3</v>
      </c>
    </row>
    <row r="121" spans="1:16" ht="12.75" customHeight="1">
      <c r="A121" s="28">
        <v>111</v>
      </c>
      <c r="B121" s="29" t="s">
        <v>119</v>
      </c>
      <c r="C121" s="30" t="s">
        <v>139</v>
      </c>
      <c r="D121" s="31">
        <v>45071</v>
      </c>
      <c r="E121" s="37">
        <v>737.05</v>
      </c>
      <c r="F121" s="37">
        <v>735.5</v>
      </c>
      <c r="G121" s="38">
        <v>731.2</v>
      </c>
      <c r="H121" s="38">
        <v>725.35</v>
      </c>
      <c r="I121" s="38">
        <v>721.05000000000007</v>
      </c>
      <c r="J121" s="38">
        <v>741.35</v>
      </c>
      <c r="K121" s="38">
        <v>745.65</v>
      </c>
      <c r="L121" s="38">
        <v>751.5</v>
      </c>
      <c r="M121" s="28">
        <v>739.8</v>
      </c>
      <c r="N121" s="28">
        <v>729.65</v>
      </c>
      <c r="O121" s="39">
        <v>21705300</v>
      </c>
      <c r="P121" s="40">
        <v>9.2906465787821729E-3</v>
      </c>
    </row>
    <row r="122" spans="1:16" ht="12.75" customHeight="1">
      <c r="A122" s="28">
        <v>112</v>
      </c>
      <c r="B122" s="29" t="s">
        <v>44</v>
      </c>
      <c r="C122" s="30" t="s">
        <v>140</v>
      </c>
      <c r="D122" s="31">
        <v>45071</v>
      </c>
      <c r="E122" s="37">
        <v>459.1</v>
      </c>
      <c r="F122" s="37">
        <v>461.31666666666666</v>
      </c>
      <c r="G122" s="38">
        <v>454.83333333333331</v>
      </c>
      <c r="H122" s="38">
        <v>450.56666666666666</v>
      </c>
      <c r="I122" s="38">
        <v>444.08333333333331</v>
      </c>
      <c r="J122" s="38">
        <v>465.58333333333331</v>
      </c>
      <c r="K122" s="38">
        <v>472.06666666666666</v>
      </c>
      <c r="L122" s="38">
        <v>476.33333333333331</v>
      </c>
      <c r="M122" s="28">
        <v>467.8</v>
      </c>
      <c r="N122" s="28">
        <v>457.05</v>
      </c>
      <c r="O122" s="39">
        <v>16323750</v>
      </c>
      <c r="P122" s="40">
        <v>-1.8341727429903028E-2</v>
      </c>
    </row>
    <row r="123" spans="1:16" ht="12.75" customHeight="1">
      <c r="A123" s="28">
        <v>113</v>
      </c>
      <c r="B123" s="29" t="s">
        <v>58</v>
      </c>
      <c r="C123" s="30" t="s">
        <v>141</v>
      </c>
      <c r="D123" s="31">
        <v>45071</v>
      </c>
      <c r="E123" s="37">
        <v>1936.05</v>
      </c>
      <c r="F123" s="37">
        <v>1931.7333333333333</v>
      </c>
      <c r="G123" s="38">
        <v>1923.9166666666667</v>
      </c>
      <c r="H123" s="38">
        <v>1911.7833333333333</v>
      </c>
      <c r="I123" s="38">
        <v>1903.9666666666667</v>
      </c>
      <c r="J123" s="38">
        <v>1943.8666666666668</v>
      </c>
      <c r="K123" s="38">
        <v>1951.6833333333334</v>
      </c>
      <c r="L123" s="38">
        <v>1963.8166666666668</v>
      </c>
      <c r="M123" s="28">
        <v>1939.55</v>
      </c>
      <c r="N123" s="28">
        <v>1919.6</v>
      </c>
      <c r="O123" s="39">
        <v>28884400</v>
      </c>
      <c r="P123" s="40">
        <v>-1.9631535359843598E-2</v>
      </c>
    </row>
    <row r="124" spans="1:16" ht="12.75" customHeight="1">
      <c r="A124" s="28">
        <v>114</v>
      </c>
      <c r="B124" s="29" t="s">
        <v>63</v>
      </c>
      <c r="C124" s="30" t="s">
        <v>142</v>
      </c>
      <c r="D124" s="31">
        <v>45071</v>
      </c>
      <c r="E124" s="37">
        <v>93.3</v>
      </c>
      <c r="F124" s="37">
        <v>93.5</v>
      </c>
      <c r="G124" s="38">
        <v>92.65</v>
      </c>
      <c r="H124" s="38">
        <v>92</v>
      </c>
      <c r="I124" s="38">
        <v>91.15</v>
      </c>
      <c r="J124" s="38">
        <v>94.15</v>
      </c>
      <c r="K124" s="38">
        <v>95</v>
      </c>
      <c r="L124" s="38">
        <v>95.65</v>
      </c>
      <c r="M124" s="28">
        <v>94.35</v>
      </c>
      <c r="N124" s="28">
        <v>92.85</v>
      </c>
      <c r="O124" s="39">
        <v>72418260</v>
      </c>
      <c r="P124" s="40">
        <v>-1.048652603341056E-2</v>
      </c>
    </row>
    <row r="125" spans="1:16" ht="12.75" customHeight="1">
      <c r="A125" s="28">
        <v>115</v>
      </c>
      <c r="B125" s="29" t="s">
        <v>44</v>
      </c>
      <c r="C125" s="30" t="s">
        <v>143</v>
      </c>
      <c r="D125" s="31">
        <v>45071</v>
      </c>
      <c r="E125" s="37">
        <v>1927.9</v>
      </c>
      <c r="F125" s="37">
        <v>1928.0333333333335</v>
      </c>
      <c r="G125" s="38">
        <v>1911.0666666666671</v>
      </c>
      <c r="H125" s="38">
        <v>1894.2333333333336</v>
      </c>
      <c r="I125" s="38">
        <v>1877.2666666666671</v>
      </c>
      <c r="J125" s="38">
        <v>1944.866666666667</v>
      </c>
      <c r="K125" s="38">
        <v>1961.8333333333337</v>
      </c>
      <c r="L125" s="38">
        <v>1978.666666666667</v>
      </c>
      <c r="M125" s="28">
        <v>1945</v>
      </c>
      <c r="N125" s="28">
        <v>1911.2</v>
      </c>
      <c r="O125" s="39">
        <v>694850</v>
      </c>
      <c r="P125" s="40">
        <v>5.592280221867639E-2</v>
      </c>
    </row>
    <row r="126" spans="1:16" ht="12.75" customHeight="1">
      <c r="A126" s="28">
        <v>116</v>
      </c>
      <c r="B126" s="29" t="s">
        <v>47</v>
      </c>
      <c r="C126" s="30" t="s">
        <v>263</v>
      </c>
      <c r="D126" s="31">
        <v>45071</v>
      </c>
      <c r="E126" s="37">
        <v>322</v>
      </c>
      <c r="F126" s="37">
        <v>319.09999999999997</v>
      </c>
      <c r="G126" s="38">
        <v>314.29999999999995</v>
      </c>
      <c r="H126" s="38">
        <v>306.59999999999997</v>
      </c>
      <c r="I126" s="38">
        <v>301.79999999999995</v>
      </c>
      <c r="J126" s="38">
        <v>326.79999999999995</v>
      </c>
      <c r="K126" s="38">
        <v>331.6</v>
      </c>
      <c r="L126" s="38">
        <v>339.29999999999995</v>
      </c>
      <c r="M126" s="28">
        <v>323.89999999999998</v>
      </c>
      <c r="N126" s="28">
        <v>311.39999999999998</v>
      </c>
      <c r="O126" s="39">
        <v>15171800</v>
      </c>
      <c r="P126" s="40">
        <v>6.6215498938428877E-3</v>
      </c>
    </row>
    <row r="127" spans="1:16" ht="12.75" customHeight="1">
      <c r="A127" s="28">
        <v>117</v>
      </c>
      <c r="B127" s="29" t="s">
        <v>63</v>
      </c>
      <c r="C127" s="30" t="s">
        <v>144</v>
      </c>
      <c r="D127" s="31">
        <v>45071</v>
      </c>
      <c r="E127" s="37">
        <v>357.8</v>
      </c>
      <c r="F127" s="37">
        <v>357.95</v>
      </c>
      <c r="G127" s="38">
        <v>355.34999999999997</v>
      </c>
      <c r="H127" s="38">
        <v>352.9</v>
      </c>
      <c r="I127" s="38">
        <v>350.29999999999995</v>
      </c>
      <c r="J127" s="38">
        <v>360.4</v>
      </c>
      <c r="K127" s="38">
        <v>363</v>
      </c>
      <c r="L127" s="38">
        <v>365.45</v>
      </c>
      <c r="M127" s="28">
        <v>360.55</v>
      </c>
      <c r="N127" s="28">
        <v>355.5</v>
      </c>
      <c r="O127" s="39">
        <v>15314000</v>
      </c>
      <c r="P127" s="40">
        <v>-3.9633763953342532E-2</v>
      </c>
    </row>
    <row r="128" spans="1:16" ht="12.75" customHeight="1">
      <c r="A128" s="28">
        <v>118</v>
      </c>
      <c r="B128" s="29" t="s">
        <v>70</v>
      </c>
      <c r="C128" s="30" t="s">
        <v>145</v>
      </c>
      <c r="D128" s="31">
        <v>45071</v>
      </c>
      <c r="E128" s="37">
        <v>2371</v>
      </c>
      <c r="F128" s="37">
        <v>2377.1833333333329</v>
      </c>
      <c r="G128" s="38">
        <v>2356.6666666666661</v>
      </c>
      <c r="H128" s="38">
        <v>2342.333333333333</v>
      </c>
      <c r="I128" s="38">
        <v>2321.8166666666662</v>
      </c>
      <c r="J128" s="38">
        <v>2391.516666666666</v>
      </c>
      <c r="K128" s="38">
        <v>2412.0333333333333</v>
      </c>
      <c r="L128" s="38">
        <v>2426.3666666666659</v>
      </c>
      <c r="M128" s="28">
        <v>2397.6999999999998</v>
      </c>
      <c r="N128" s="28">
        <v>2362.85</v>
      </c>
      <c r="O128" s="39">
        <v>9129900</v>
      </c>
      <c r="P128" s="40">
        <v>-1.0502015866822733E-2</v>
      </c>
    </row>
    <row r="129" spans="1:16" ht="12.75" customHeight="1">
      <c r="A129" s="28">
        <v>119</v>
      </c>
      <c r="B129" s="29" t="s">
        <v>86</v>
      </c>
      <c r="C129" s="30" t="s">
        <v>864</v>
      </c>
      <c r="D129" s="31">
        <v>45071</v>
      </c>
      <c r="E129" s="37">
        <v>4514.8999999999996</v>
      </c>
      <c r="F129" s="37">
        <v>4521.7</v>
      </c>
      <c r="G129" s="38">
        <v>4473.2999999999993</v>
      </c>
      <c r="H129" s="38">
        <v>4431.7</v>
      </c>
      <c r="I129" s="38">
        <v>4383.2999999999993</v>
      </c>
      <c r="J129" s="38">
        <v>4563.2999999999993</v>
      </c>
      <c r="K129" s="38">
        <v>4611.6999999999989</v>
      </c>
      <c r="L129" s="38">
        <v>4653.2999999999993</v>
      </c>
      <c r="M129" s="28">
        <v>4570.1000000000004</v>
      </c>
      <c r="N129" s="28">
        <v>4480.1000000000004</v>
      </c>
      <c r="O129" s="39">
        <v>1511400</v>
      </c>
      <c r="P129" s="40">
        <v>-1.1575436531292917E-2</v>
      </c>
    </row>
    <row r="130" spans="1:16" ht="12.75" customHeight="1">
      <c r="A130" s="28">
        <v>120</v>
      </c>
      <c r="B130" s="29" t="s">
        <v>86</v>
      </c>
      <c r="C130" s="30" t="s">
        <v>146</v>
      </c>
      <c r="D130" s="31">
        <v>45071</v>
      </c>
      <c r="E130" s="37">
        <v>3729.2</v>
      </c>
      <c r="F130" s="37">
        <v>3745.2333333333336</v>
      </c>
      <c r="G130" s="38">
        <v>3704.9666666666672</v>
      </c>
      <c r="H130" s="38">
        <v>3680.7333333333336</v>
      </c>
      <c r="I130" s="38">
        <v>3640.4666666666672</v>
      </c>
      <c r="J130" s="38">
        <v>3769.4666666666672</v>
      </c>
      <c r="K130" s="38">
        <v>3809.7333333333336</v>
      </c>
      <c r="L130" s="38">
        <v>3833.9666666666672</v>
      </c>
      <c r="M130" s="28">
        <v>3785.5</v>
      </c>
      <c r="N130" s="28">
        <v>3721</v>
      </c>
      <c r="O130" s="39">
        <v>1261200</v>
      </c>
      <c r="P130" s="40">
        <v>-3.8279701082812263E-2</v>
      </c>
    </row>
    <row r="131" spans="1:16" ht="12.75" customHeight="1">
      <c r="A131" s="28">
        <v>121</v>
      </c>
      <c r="B131" s="29" t="s">
        <v>47</v>
      </c>
      <c r="C131" s="30" t="s">
        <v>147</v>
      </c>
      <c r="D131" s="31">
        <v>45071</v>
      </c>
      <c r="E131" s="37">
        <v>712.95</v>
      </c>
      <c r="F131" s="37">
        <v>712.70000000000016</v>
      </c>
      <c r="G131" s="38">
        <v>707.95000000000027</v>
      </c>
      <c r="H131" s="38">
        <v>702.95000000000016</v>
      </c>
      <c r="I131" s="38">
        <v>698.20000000000027</v>
      </c>
      <c r="J131" s="38">
        <v>717.70000000000027</v>
      </c>
      <c r="K131" s="38">
        <v>722.45</v>
      </c>
      <c r="L131" s="38">
        <v>727.45000000000027</v>
      </c>
      <c r="M131" s="28">
        <v>717.45</v>
      </c>
      <c r="N131" s="28">
        <v>707.7</v>
      </c>
      <c r="O131" s="39">
        <v>6554350</v>
      </c>
      <c r="P131" s="40">
        <v>-4.0041332988891756E-3</v>
      </c>
    </row>
    <row r="132" spans="1:16" ht="12.75" customHeight="1">
      <c r="A132" s="28">
        <v>122</v>
      </c>
      <c r="B132" s="29" t="s">
        <v>49</v>
      </c>
      <c r="C132" s="30" t="s">
        <v>148</v>
      </c>
      <c r="D132" s="31">
        <v>45071</v>
      </c>
      <c r="E132" s="37">
        <v>1241.4000000000001</v>
      </c>
      <c r="F132" s="37">
        <v>1242.2666666666667</v>
      </c>
      <c r="G132" s="38">
        <v>1236.7833333333333</v>
      </c>
      <c r="H132" s="38">
        <v>1232.1666666666667</v>
      </c>
      <c r="I132" s="38">
        <v>1226.6833333333334</v>
      </c>
      <c r="J132" s="38">
        <v>1246.8833333333332</v>
      </c>
      <c r="K132" s="38">
        <v>1252.3666666666663</v>
      </c>
      <c r="L132" s="38">
        <v>1256.9833333333331</v>
      </c>
      <c r="M132" s="28">
        <v>1247.75</v>
      </c>
      <c r="N132" s="28">
        <v>1237.6500000000001</v>
      </c>
      <c r="O132" s="39">
        <v>13016500</v>
      </c>
      <c r="P132" s="40">
        <v>4.1038932987742319E-3</v>
      </c>
    </row>
    <row r="133" spans="1:16" ht="12.75" customHeight="1">
      <c r="A133" s="28">
        <v>123</v>
      </c>
      <c r="B133" s="29" t="s">
        <v>63</v>
      </c>
      <c r="C133" s="30" t="s">
        <v>149</v>
      </c>
      <c r="D133" s="31">
        <v>45071</v>
      </c>
      <c r="E133" s="37">
        <v>273.05</v>
      </c>
      <c r="F133" s="37">
        <v>269.8</v>
      </c>
      <c r="G133" s="38">
        <v>265.95000000000005</v>
      </c>
      <c r="H133" s="38">
        <v>258.85000000000002</v>
      </c>
      <c r="I133" s="38">
        <v>255.00000000000006</v>
      </c>
      <c r="J133" s="38">
        <v>276.90000000000003</v>
      </c>
      <c r="K133" s="38">
        <v>280.75000000000006</v>
      </c>
      <c r="L133" s="38">
        <v>287.85000000000002</v>
      </c>
      <c r="M133" s="28">
        <v>273.64999999999998</v>
      </c>
      <c r="N133" s="28">
        <v>262.7</v>
      </c>
      <c r="O133" s="39">
        <v>24608000</v>
      </c>
      <c r="P133" s="40">
        <v>9.6832430658132275E-3</v>
      </c>
    </row>
    <row r="134" spans="1:16" ht="12.75" customHeight="1">
      <c r="A134" s="28">
        <v>124</v>
      </c>
      <c r="B134" s="29" t="s">
        <v>63</v>
      </c>
      <c r="C134" s="30" t="s">
        <v>150</v>
      </c>
      <c r="D134" s="31">
        <v>45071</v>
      </c>
      <c r="E134" s="37">
        <v>114.4</v>
      </c>
      <c r="F134" s="37">
        <v>118.83333333333333</v>
      </c>
      <c r="G134" s="38">
        <v>107.66666666666666</v>
      </c>
      <c r="H134" s="38">
        <v>100.93333333333332</v>
      </c>
      <c r="I134" s="38">
        <v>89.766666666666652</v>
      </c>
      <c r="J134" s="38">
        <v>125.56666666666666</v>
      </c>
      <c r="K134" s="38">
        <v>136.73333333333332</v>
      </c>
      <c r="L134" s="38">
        <v>143.46666666666667</v>
      </c>
      <c r="M134" s="28">
        <v>130</v>
      </c>
      <c r="N134" s="28">
        <v>112.1</v>
      </c>
      <c r="O134" s="39">
        <v>59250000</v>
      </c>
      <c r="P134" s="40">
        <v>0.46317973033041931</v>
      </c>
    </row>
    <row r="135" spans="1:16" ht="12.75" customHeight="1">
      <c r="A135" s="28">
        <v>125</v>
      </c>
      <c r="B135" s="29" t="s">
        <v>56</v>
      </c>
      <c r="C135" s="30" t="s">
        <v>151</v>
      </c>
      <c r="D135" s="31">
        <v>45071</v>
      </c>
      <c r="E135" s="37">
        <v>504.3</v>
      </c>
      <c r="F135" s="37">
        <v>503.5</v>
      </c>
      <c r="G135" s="38">
        <v>500.3</v>
      </c>
      <c r="H135" s="38">
        <v>496.3</v>
      </c>
      <c r="I135" s="38">
        <v>493.1</v>
      </c>
      <c r="J135" s="38">
        <v>507.5</v>
      </c>
      <c r="K135" s="38">
        <v>510.70000000000005</v>
      </c>
      <c r="L135" s="38">
        <v>514.70000000000005</v>
      </c>
      <c r="M135" s="28">
        <v>506.7</v>
      </c>
      <c r="N135" s="28">
        <v>499.5</v>
      </c>
      <c r="O135" s="39">
        <v>9680400</v>
      </c>
      <c r="P135" s="40">
        <v>-1.789627465303141E-2</v>
      </c>
    </row>
    <row r="136" spans="1:16" ht="12.75" customHeight="1">
      <c r="A136" s="28">
        <v>126</v>
      </c>
      <c r="B136" s="29" t="s">
        <v>49</v>
      </c>
      <c r="C136" s="30" t="s">
        <v>152</v>
      </c>
      <c r="D136" s="31">
        <v>45071</v>
      </c>
      <c r="E136" s="37">
        <v>8840.2000000000007</v>
      </c>
      <c r="F136" s="37">
        <v>8823.6833333333343</v>
      </c>
      <c r="G136" s="38">
        <v>8783.3666666666686</v>
      </c>
      <c r="H136" s="38">
        <v>8726.5333333333347</v>
      </c>
      <c r="I136" s="38">
        <v>8686.216666666669</v>
      </c>
      <c r="J136" s="38">
        <v>8880.5166666666682</v>
      </c>
      <c r="K136" s="38">
        <v>8920.8333333333339</v>
      </c>
      <c r="L136" s="38">
        <v>8977.6666666666679</v>
      </c>
      <c r="M136" s="28">
        <v>8864</v>
      </c>
      <c r="N136" s="28">
        <v>8766.85</v>
      </c>
      <c r="O136" s="39">
        <v>2257000</v>
      </c>
      <c r="P136" s="40">
        <v>-2.2097053726169845E-2</v>
      </c>
    </row>
    <row r="137" spans="1:16" ht="12.75" customHeight="1">
      <c r="A137" s="28">
        <v>127</v>
      </c>
      <c r="B137" s="29" t="s">
        <v>56</v>
      </c>
      <c r="C137" s="30" t="s">
        <v>153</v>
      </c>
      <c r="D137" s="31">
        <v>45071</v>
      </c>
      <c r="E137" s="37">
        <v>789.75</v>
      </c>
      <c r="F137" s="37">
        <v>790.33333333333337</v>
      </c>
      <c r="G137" s="38">
        <v>779.86666666666679</v>
      </c>
      <c r="H137" s="38">
        <v>769.98333333333346</v>
      </c>
      <c r="I137" s="38">
        <v>759.51666666666688</v>
      </c>
      <c r="J137" s="38">
        <v>800.2166666666667</v>
      </c>
      <c r="K137" s="38">
        <v>810.68333333333317</v>
      </c>
      <c r="L137" s="38">
        <v>820.56666666666661</v>
      </c>
      <c r="M137" s="28">
        <v>800.8</v>
      </c>
      <c r="N137" s="28">
        <v>780.45</v>
      </c>
      <c r="O137" s="39">
        <v>12558700</v>
      </c>
      <c r="P137" s="40">
        <v>1.1053504435892895E-2</v>
      </c>
    </row>
    <row r="138" spans="1:16" ht="12.75" customHeight="1">
      <c r="A138" s="28">
        <v>128</v>
      </c>
      <c r="B138" s="29" t="s">
        <v>44</v>
      </c>
      <c r="C138" s="30" t="s">
        <v>423</v>
      </c>
      <c r="D138" s="31">
        <v>45071</v>
      </c>
      <c r="E138" s="37">
        <v>1380.85</v>
      </c>
      <c r="F138" s="37">
        <v>1388.55</v>
      </c>
      <c r="G138" s="38">
        <v>1368.1</v>
      </c>
      <c r="H138" s="38">
        <v>1355.35</v>
      </c>
      <c r="I138" s="38">
        <v>1334.8999999999999</v>
      </c>
      <c r="J138" s="38">
        <v>1401.3</v>
      </c>
      <c r="K138" s="38">
        <v>1421.7500000000002</v>
      </c>
      <c r="L138" s="38">
        <v>1434.5</v>
      </c>
      <c r="M138" s="28">
        <v>1409</v>
      </c>
      <c r="N138" s="28">
        <v>1375.8</v>
      </c>
      <c r="O138" s="39">
        <v>1292800</v>
      </c>
      <c r="P138" s="40">
        <v>7.9492317969271878E-2</v>
      </c>
    </row>
    <row r="139" spans="1:16" ht="12.75" customHeight="1">
      <c r="A139" s="28">
        <v>129</v>
      </c>
      <c r="B139" s="29" t="s">
        <v>47</v>
      </c>
      <c r="C139" s="30" t="s">
        <v>154</v>
      </c>
      <c r="D139" s="31">
        <v>45071</v>
      </c>
      <c r="E139" s="37">
        <v>1248.3</v>
      </c>
      <c r="F139" s="37">
        <v>1258.3</v>
      </c>
      <c r="G139" s="38">
        <v>1233.1999999999998</v>
      </c>
      <c r="H139" s="38">
        <v>1218.0999999999999</v>
      </c>
      <c r="I139" s="38">
        <v>1192.9999999999998</v>
      </c>
      <c r="J139" s="38">
        <v>1273.3999999999999</v>
      </c>
      <c r="K139" s="38">
        <v>1298.4999999999998</v>
      </c>
      <c r="L139" s="38">
        <v>1313.6</v>
      </c>
      <c r="M139" s="28">
        <v>1283.4000000000001</v>
      </c>
      <c r="N139" s="28">
        <v>1243.2</v>
      </c>
      <c r="O139" s="39">
        <v>1365600</v>
      </c>
      <c r="P139" s="40">
        <v>3.51728320194057E-2</v>
      </c>
    </row>
    <row r="140" spans="1:16" ht="12.75" customHeight="1">
      <c r="A140" s="28">
        <v>130</v>
      </c>
      <c r="B140" s="29" t="s">
        <v>63</v>
      </c>
      <c r="C140" s="30" t="s">
        <v>155</v>
      </c>
      <c r="D140" s="31">
        <v>45071</v>
      </c>
      <c r="E140" s="37">
        <v>640.95000000000005</v>
      </c>
      <c r="F140" s="37">
        <v>645.63333333333333</v>
      </c>
      <c r="G140" s="38">
        <v>633.86666666666667</v>
      </c>
      <c r="H140" s="38">
        <v>626.7833333333333</v>
      </c>
      <c r="I140" s="38">
        <v>615.01666666666665</v>
      </c>
      <c r="J140" s="38">
        <v>652.7166666666667</v>
      </c>
      <c r="K140" s="38">
        <v>664.48333333333335</v>
      </c>
      <c r="L140" s="38">
        <v>671.56666666666672</v>
      </c>
      <c r="M140" s="28">
        <v>657.4</v>
      </c>
      <c r="N140" s="28">
        <v>638.54999999999995</v>
      </c>
      <c r="O140" s="39">
        <v>3903250</v>
      </c>
      <c r="P140" s="40">
        <v>-1.75065445026178E-2</v>
      </c>
    </row>
    <row r="141" spans="1:16" ht="12.75" customHeight="1">
      <c r="A141" s="28">
        <v>131</v>
      </c>
      <c r="B141" s="29" t="s">
        <v>79</v>
      </c>
      <c r="C141" s="30" t="s">
        <v>156</v>
      </c>
      <c r="D141" s="31">
        <v>45071</v>
      </c>
      <c r="E141" s="37">
        <v>1008.2</v>
      </c>
      <c r="F141" s="37">
        <v>1010.4333333333334</v>
      </c>
      <c r="G141" s="38">
        <v>1003.7666666666668</v>
      </c>
      <c r="H141" s="38">
        <v>999.33333333333337</v>
      </c>
      <c r="I141" s="38">
        <v>992.66666666666674</v>
      </c>
      <c r="J141" s="38">
        <v>1014.8666666666668</v>
      </c>
      <c r="K141" s="38">
        <v>1021.5333333333333</v>
      </c>
      <c r="L141" s="38">
        <v>1025.9666666666667</v>
      </c>
      <c r="M141" s="28">
        <v>1017.1</v>
      </c>
      <c r="N141" s="28">
        <v>1006</v>
      </c>
      <c r="O141" s="39">
        <v>1766400</v>
      </c>
      <c r="P141" s="40">
        <v>-1.6918967052537846E-2</v>
      </c>
    </row>
    <row r="142" spans="1:16" ht="12.75" customHeight="1">
      <c r="A142" s="28">
        <v>132</v>
      </c>
      <c r="B142" s="29" t="s">
        <v>49</v>
      </c>
      <c r="C142" s="30" t="s">
        <v>801</v>
      </c>
      <c r="D142" s="31">
        <v>45071</v>
      </c>
      <c r="E142" s="37">
        <v>75</v>
      </c>
      <c r="F142" s="37">
        <v>75.2</v>
      </c>
      <c r="G142" s="38">
        <v>74.550000000000011</v>
      </c>
      <c r="H142" s="38">
        <v>74.100000000000009</v>
      </c>
      <c r="I142" s="38">
        <v>73.450000000000017</v>
      </c>
      <c r="J142" s="38">
        <v>75.650000000000006</v>
      </c>
      <c r="K142" s="38">
        <v>76.300000000000011</v>
      </c>
      <c r="L142" s="38">
        <v>76.75</v>
      </c>
      <c r="M142" s="28">
        <v>75.849999999999994</v>
      </c>
      <c r="N142" s="28">
        <v>74.75</v>
      </c>
      <c r="O142" s="39">
        <v>55883250</v>
      </c>
      <c r="P142" s="40">
        <v>-4.011594202898551E-2</v>
      </c>
    </row>
    <row r="143" spans="1:16" ht="12.75" customHeight="1">
      <c r="A143" s="28">
        <v>133</v>
      </c>
      <c r="B143" s="29" t="s">
        <v>86</v>
      </c>
      <c r="C143" s="30" t="s">
        <v>157</v>
      </c>
      <c r="D143" s="31">
        <v>45071</v>
      </c>
      <c r="E143" s="37">
        <v>1863.9</v>
      </c>
      <c r="F143" s="37">
        <v>1851.6166666666668</v>
      </c>
      <c r="G143" s="38">
        <v>1835.2333333333336</v>
      </c>
      <c r="H143" s="38">
        <v>1806.5666666666668</v>
      </c>
      <c r="I143" s="38">
        <v>1790.1833333333336</v>
      </c>
      <c r="J143" s="38">
        <v>1880.2833333333335</v>
      </c>
      <c r="K143" s="38">
        <v>1896.6666666666667</v>
      </c>
      <c r="L143" s="38">
        <v>1925.3333333333335</v>
      </c>
      <c r="M143" s="28">
        <v>1868</v>
      </c>
      <c r="N143" s="28">
        <v>1822.95</v>
      </c>
      <c r="O143" s="39">
        <v>2426325</v>
      </c>
      <c r="P143" s="40">
        <v>-1.8357810413885182E-2</v>
      </c>
    </row>
    <row r="144" spans="1:16" ht="12.75" customHeight="1">
      <c r="A144" s="28">
        <v>134</v>
      </c>
      <c r="B144" s="29" t="s">
        <v>49</v>
      </c>
      <c r="C144" s="30" t="s">
        <v>158</v>
      </c>
      <c r="D144" s="31">
        <v>45071</v>
      </c>
      <c r="E144" s="37">
        <v>94144.25</v>
      </c>
      <c r="F144" s="37">
        <v>92582.75</v>
      </c>
      <c r="G144" s="38">
        <v>90176.5</v>
      </c>
      <c r="H144" s="38">
        <v>86208.75</v>
      </c>
      <c r="I144" s="38">
        <v>83802.5</v>
      </c>
      <c r="J144" s="38">
        <v>96550.5</v>
      </c>
      <c r="K144" s="38">
        <v>98956.75</v>
      </c>
      <c r="L144" s="38">
        <v>102924.5</v>
      </c>
      <c r="M144" s="28">
        <v>94989</v>
      </c>
      <c r="N144" s="28">
        <v>88615</v>
      </c>
      <c r="O144" s="39">
        <v>53300</v>
      </c>
      <c r="P144" s="40">
        <v>0.28588661037394453</v>
      </c>
    </row>
    <row r="145" spans="1:16" ht="12.75" customHeight="1">
      <c r="A145" s="28">
        <v>135</v>
      </c>
      <c r="B145" s="29" t="s">
        <v>63</v>
      </c>
      <c r="C145" s="30" t="s">
        <v>159</v>
      </c>
      <c r="D145" s="31">
        <v>45071</v>
      </c>
      <c r="E145" s="37">
        <v>1021.65</v>
      </c>
      <c r="F145" s="37">
        <v>1021.5499999999998</v>
      </c>
      <c r="G145" s="38">
        <v>1013.7999999999997</v>
      </c>
      <c r="H145" s="38">
        <v>1005.9499999999999</v>
      </c>
      <c r="I145" s="38">
        <v>998.19999999999982</v>
      </c>
      <c r="J145" s="38">
        <v>1029.3999999999996</v>
      </c>
      <c r="K145" s="38">
        <v>1037.1499999999999</v>
      </c>
      <c r="L145" s="38">
        <v>1044.9999999999995</v>
      </c>
      <c r="M145" s="28">
        <v>1029.3</v>
      </c>
      <c r="N145" s="28">
        <v>1013.7</v>
      </c>
      <c r="O145" s="39">
        <v>7412900</v>
      </c>
      <c r="P145" s="40">
        <v>6.64724774068265E-3</v>
      </c>
    </row>
    <row r="146" spans="1:16" ht="12.75" customHeight="1">
      <c r="A146" s="28">
        <v>136</v>
      </c>
      <c r="B146" s="29" t="s">
        <v>119</v>
      </c>
      <c r="C146" s="30" t="s">
        <v>161</v>
      </c>
      <c r="D146" s="31">
        <v>45071</v>
      </c>
      <c r="E146" s="37">
        <v>82.7</v>
      </c>
      <c r="F146" s="37">
        <v>82.816666666666663</v>
      </c>
      <c r="G146" s="38">
        <v>82.083333333333329</v>
      </c>
      <c r="H146" s="38">
        <v>81.466666666666669</v>
      </c>
      <c r="I146" s="38">
        <v>80.733333333333334</v>
      </c>
      <c r="J146" s="38">
        <v>83.433333333333323</v>
      </c>
      <c r="K146" s="38">
        <v>84.166666666666671</v>
      </c>
      <c r="L146" s="38">
        <v>84.783333333333317</v>
      </c>
      <c r="M146" s="28">
        <v>83.55</v>
      </c>
      <c r="N146" s="28">
        <v>82.2</v>
      </c>
      <c r="O146" s="39">
        <v>50287500</v>
      </c>
      <c r="P146" s="40">
        <v>1.3758693680072574E-2</v>
      </c>
    </row>
    <row r="147" spans="1:16" ht="12.75" customHeight="1">
      <c r="A147" s="28">
        <v>137</v>
      </c>
      <c r="B147" s="29" t="s">
        <v>44</v>
      </c>
      <c r="C147" s="30" t="s">
        <v>162</v>
      </c>
      <c r="D147" s="31">
        <v>45071</v>
      </c>
      <c r="E147" s="37">
        <v>3798.95</v>
      </c>
      <c r="F147" s="37">
        <v>3798.6166666666668</v>
      </c>
      <c r="G147" s="38">
        <v>3777.2333333333336</v>
      </c>
      <c r="H147" s="38">
        <v>3755.5166666666669</v>
      </c>
      <c r="I147" s="38">
        <v>3734.1333333333337</v>
      </c>
      <c r="J147" s="38">
        <v>3820.3333333333335</v>
      </c>
      <c r="K147" s="38">
        <v>3841.7166666666667</v>
      </c>
      <c r="L147" s="38">
        <v>3863.4333333333334</v>
      </c>
      <c r="M147" s="28">
        <v>3820</v>
      </c>
      <c r="N147" s="28">
        <v>3776.9</v>
      </c>
      <c r="O147" s="39">
        <v>1394500</v>
      </c>
      <c r="P147" s="40">
        <v>5.9513074842200177E-3</v>
      </c>
    </row>
    <row r="148" spans="1:16" ht="12.75" customHeight="1">
      <c r="A148" s="28">
        <v>138</v>
      </c>
      <c r="B148" s="29" t="s">
        <v>38</v>
      </c>
      <c r="C148" s="30" t="s">
        <v>163</v>
      </c>
      <c r="D148" s="31">
        <v>45071</v>
      </c>
      <c r="E148" s="37">
        <v>4807.5</v>
      </c>
      <c r="F148" s="37">
        <v>4797.2333333333336</v>
      </c>
      <c r="G148" s="38">
        <v>4770.5166666666673</v>
      </c>
      <c r="H148" s="38">
        <v>4733.5333333333338</v>
      </c>
      <c r="I148" s="38">
        <v>4706.8166666666675</v>
      </c>
      <c r="J148" s="38">
        <v>4834.2166666666672</v>
      </c>
      <c r="K148" s="38">
        <v>4860.9333333333343</v>
      </c>
      <c r="L148" s="38">
        <v>4897.916666666667</v>
      </c>
      <c r="M148" s="28">
        <v>4823.95</v>
      </c>
      <c r="N148" s="28">
        <v>4760.25</v>
      </c>
      <c r="O148" s="39">
        <v>496650</v>
      </c>
      <c r="P148" s="40">
        <v>-5.108173076923077E-3</v>
      </c>
    </row>
    <row r="149" spans="1:16" ht="12.75" customHeight="1">
      <c r="A149" s="28">
        <v>139</v>
      </c>
      <c r="B149" s="29" t="s">
        <v>56</v>
      </c>
      <c r="C149" s="30" t="s">
        <v>164</v>
      </c>
      <c r="D149" s="31">
        <v>45071</v>
      </c>
      <c r="E149" s="37">
        <v>21940.6</v>
      </c>
      <c r="F149" s="37">
        <v>21897.016666666666</v>
      </c>
      <c r="G149" s="38">
        <v>21774.033333333333</v>
      </c>
      <c r="H149" s="38">
        <v>21607.466666666667</v>
      </c>
      <c r="I149" s="38">
        <v>21484.483333333334</v>
      </c>
      <c r="J149" s="38">
        <v>22063.583333333332</v>
      </c>
      <c r="K149" s="38">
        <v>22186.566666666662</v>
      </c>
      <c r="L149" s="38">
        <v>22353.133333333331</v>
      </c>
      <c r="M149" s="28">
        <v>22020</v>
      </c>
      <c r="N149" s="28">
        <v>21730.45</v>
      </c>
      <c r="O149" s="39">
        <v>400320</v>
      </c>
      <c r="P149" s="40">
        <v>1.3879039610981664E-2</v>
      </c>
    </row>
    <row r="150" spans="1:16" ht="12.75" customHeight="1">
      <c r="A150" s="28">
        <v>140</v>
      </c>
      <c r="B150" s="29" t="s">
        <v>119</v>
      </c>
      <c r="C150" s="30" t="s">
        <v>165</v>
      </c>
      <c r="D150" s="31">
        <v>45071</v>
      </c>
      <c r="E150" s="37">
        <v>110.7</v>
      </c>
      <c r="F150" s="37">
        <v>110.41666666666667</v>
      </c>
      <c r="G150" s="38">
        <v>109.88333333333334</v>
      </c>
      <c r="H150" s="38">
        <v>109.06666666666666</v>
      </c>
      <c r="I150" s="38">
        <v>108.53333333333333</v>
      </c>
      <c r="J150" s="38">
        <v>111.23333333333335</v>
      </c>
      <c r="K150" s="38">
        <v>111.76666666666668</v>
      </c>
      <c r="L150" s="38">
        <v>112.58333333333336</v>
      </c>
      <c r="M150" s="28">
        <v>110.95</v>
      </c>
      <c r="N150" s="28">
        <v>109.6</v>
      </c>
      <c r="O150" s="39">
        <v>46489500</v>
      </c>
      <c r="P150" s="40">
        <v>2.4392662369856221E-2</v>
      </c>
    </row>
    <row r="151" spans="1:16" ht="12.75" customHeight="1">
      <c r="A151" s="28">
        <v>141</v>
      </c>
      <c r="B151" s="29" t="s">
        <v>166</v>
      </c>
      <c r="C151" s="30" t="s">
        <v>167</v>
      </c>
      <c r="D151" s="31">
        <v>45071</v>
      </c>
      <c r="E151" s="37">
        <v>177.1</v>
      </c>
      <c r="F151" s="37">
        <v>177.5333333333333</v>
      </c>
      <c r="G151" s="38">
        <v>175.86666666666662</v>
      </c>
      <c r="H151" s="38">
        <v>174.63333333333333</v>
      </c>
      <c r="I151" s="38">
        <v>172.96666666666664</v>
      </c>
      <c r="J151" s="38">
        <v>178.76666666666659</v>
      </c>
      <c r="K151" s="38">
        <v>180.43333333333328</v>
      </c>
      <c r="L151" s="38">
        <v>181.66666666666657</v>
      </c>
      <c r="M151" s="28">
        <v>179.2</v>
      </c>
      <c r="N151" s="28">
        <v>176.3</v>
      </c>
      <c r="O151" s="39">
        <v>74285100</v>
      </c>
      <c r="P151" s="40">
        <v>-1.0790274770491935E-2</v>
      </c>
    </row>
    <row r="152" spans="1:16" ht="12.75" customHeight="1">
      <c r="A152" s="28">
        <v>142</v>
      </c>
      <c r="B152" s="29" t="s">
        <v>96</v>
      </c>
      <c r="C152" s="30" t="s">
        <v>265</v>
      </c>
      <c r="D152" s="31">
        <v>45071</v>
      </c>
      <c r="E152" s="37">
        <v>929.8</v>
      </c>
      <c r="F152" s="37">
        <v>927.55000000000007</v>
      </c>
      <c r="G152" s="38">
        <v>918.00000000000011</v>
      </c>
      <c r="H152" s="38">
        <v>906.2</v>
      </c>
      <c r="I152" s="38">
        <v>896.65000000000009</v>
      </c>
      <c r="J152" s="38">
        <v>939.35000000000014</v>
      </c>
      <c r="K152" s="38">
        <v>948.90000000000009</v>
      </c>
      <c r="L152" s="38">
        <v>960.70000000000016</v>
      </c>
      <c r="M152" s="28">
        <v>937.1</v>
      </c>
      <c r="N152" s="28">
        <v>915.75</v>
      </c>
      <c r="O152" s="39">
        <v>6692700</v>
      </c>
      <c r="P152" s="40">
        <v>-4.0625000000000001E-3</v>
      </c>
    </row>
    <row r="153" spans="1:16" ht="12.75" customHeight="1">
      <c r="A153" s="28">
        <v>143</v>
      </c>
      <c r="B153" s="29" t="s">
        <v>86</v>
      </c>
      <c r="C153" s="30" t="s">
        <v>431</v>
      </c>
      <c r="D153" s="31">
        <v>45071</v>
      </c>
      <c r="E153" s="37">
        <v>3652.1</v>
      </c>
      <c r="F153" s="37">
        <v>3649.6833333333329</v>
      </c>
      <c r="G153" s="38">
        <v>3625.3666666666659</v>
      </c>
      <c r="H153" s="38">
        <v>3598.6333333333328</v>
      </c>
      <c r="I153" s="38">
        <v>3574.3166666666657</v>
      </c>
      <c r="J153" s="38">
        <v>3676.4166666666661</v>
      </c>
      <c r="K153" s="38">
        <v>3700.7333333333327</v>
      </c>
      <c r="L153" s="38">
        <v>3727.4666666666662</v>
      </c>
      <c r="M153" s="28">
        <v>3674</v>
      </c>
      <c r="N153" s="28">
        <v>3622.95</v>
      </c>
      <c r="O153" s="39">
        <v>238400</v>
      </c>
      <c r="P153" s="40">
        <v>-7.7399380804953566E-2</v>
      </c>
    </row>
    <row r="154" spans="1:16" ht="12.75" customHeight="1">
      <c r="A154" s="28">
        <v>144</v>
      </c>
      <c r="B154" s="29" t="s">
        <v>79</v>
      </c>
      <c r="C154" s="30" t="s">
        <v>168</v>
      </c>
      <c r="D154" s="31">
        <v>45071</v>
      </c>
      <c r="E154" s="37">
        <v>161.9</v>
      </c>
      <c r="F154" s="37">
        <v>162.58333333333334</v>
      </c>
      <c r="G154" s="38">
        <v>160.81666666666669</v>
      </c>
      <c r="H154" s="38">
        <v>159.73333333333335</v>
      </c>
      <c r="I154" s="38">
        <v>157.9666666666667</v>
      </c>
      <c r="J154" s="38">
        <v>163.66666666666669</v>
      </c>
      <c r="K154" s="38">
        <v>165.43333333333334</v>
      </c>
      <c r="L154" s="38">
        <v>166.51666666666668</v>
      </c>
      <c r="M154" s="28">
        <v>164.35</v>
      </c>
      <c r="N154" s="28">
        <v>161.5</v>
      </c>
      <c r="O154" s="39">
        <v>56695100</v>
      </c>
      <c r="P154" s="40">
        <v>7.043698283525952E-3</v>
      </c>
    </row>
    <row r="155" spans="1:16" ht="12.75" customHeight="1">
      <c r="A155" s="28">
        <v>145</v>
      </c>
      <c r="B155" s="29" t="s">
        <v>40</v>
      </c>
      <c r="C155" s="30" t="s">
        <v>169</v>
      </c>
      <c r="D155" s="31">
        <v>45071</v>
      </c>
      <c r="E155" s="37">
        <v>40711.25</v>
      </c>
      <c r="F155" s="37">
        <v>40442.200000000004</v>
      </c>
      <c r="G155" s="38">
        <v>39980.400000000009</v>
      </c>
      <c r="H155" s="38">
        <v>39249.550000000003</v>
      </c>
      <c r="I155" s="38">
        <v>38787.750000000007</v>
      </c>
      <c r="J155" s="38">
        <v>41173.05000000001</v>
      </c>
      <c r="K155" s="38">
        <v>41634.850000000013</v>
      </c>
      <c r="L155" s="38">
        <v>42365.700000000012</v>
      </c>
      <c r="M155" s="28">
        <v>40904</v>
      </c>
      <c r="N155" s="28">
        <v>39711.35</v>
      </c>
      <c r="O155" s="39">
        <v>120150</v>
      </c>
      <c r="P155" s="40">
        <v>-3.0148928441699963E-2</v>
      </c>
    </row>
    <row r="156" spans="1:16" ht="12.75" customHeight="1">
      <c r="A156" s="28">
        <v>146</v>
      </c>
      <c r="B156" s="29" t="s">
        <v>47</v>
      </c>
      <c r="C156" s="30" t="s">
        <v>170</v>
      </c>
      <c r="D156" s="31">
        <v>45071</v>
      </c>
      <c r="E156" s="37">
        <v>747.45</v>
      </c>
      <c r="F156" s="37">
        <v>747.83333333333337</v>
      </c>
      <c r="G156" s="38">
        <v>740.66666666666674</v>
      </c>
      <c r="H156" s="38">
        <v>733.88333333333333</v>
      </c>
      <c r="I156" s="38">
        <v>726.7166666666667</v>
      </c>
      <c r="J156" s="38">
        <v>754.61666666666679</v>
      </c>
      <c r="K156" s="38">
        <v>761.78333333333353</v>
      </c>
      <c r="L156" s="38">
        <v>768.56666666666683</v>
      </c>
      <c r="M156" s="28">
        <v>755</v>
      </c>
      <c r="N156" s="28">
        <v>741.05</v>
      </c>
      <c r="O156" s="39">
        <v>8880350</v>
      </c>
      <c r="P156" s="40">
        <v>1.4618847401855491E-2</v>
      </c>
    </row>
    <row r="157" spans="1:16" ht="12.75" customHeight="1">
      <c r="A157" s="28">
        <v>147</v>
      </c>
      <c r="B157" s="29" t="s">
        <v>86</v>
      </c>
      <c r="C157" s="30" t="s">
        <v>436</v>
      </c>
      <c r="D157" s="31">
        <v>45071</v>
      </c>
      <c r="E157" s="37">
        <v>4686.1499999999996</v>
      </c>
      <c r="F157" s="37">
        <v>4696.25</v>
      </c>
      <c r="G157" s="38">
        <v>4654.95</v>
      </c>
      <c r="H157" s="38">
        <v>4623.75</v>
      </c>
      <c r="I157" s="38">
        <v>4582.45</v>
      </c>
      <c r="J157" s="38">
        <v>4727.45</v>
      </c>
      <c r="K157" s="38">
        <v>4768.7499999999991</v>
      </c>
      <c r="L157" s="38">
        <v>4799.95</v>
      </c>
      <c r="M157" s="28">
        <v>4737.55</v>
      </c>
      <c r="N157" s="28">
        <v>4665.05</v>
      </c>
      <c r="O157" s="39">
        <v>1127700</v>
      </c>
      <c r="P157" s="40">
        <v>1.050650776227066E-2</v>
      </c>
    </row>
    <row r="158" spans="1:16" ht="12.75" customHeight="1">
      <c r="A158" s="28">
        <v>148</v>
      </c>
      <c r="B158" s="29" t="s">
        <v>79</v>
      </c>
      <c r="C158" s="30" t="s">
        <v>171</v>
      </c>
      <c r="D158" s="31">
        <v>45071</v>
      </c>
      <c r="E158" s="37">
        <v>237.5</v>
      </c>
      <c r="F158" s="37">
        <v>239.2166666666667</v>
      </c>
      <c r="G158" s="38">
        <v>234.8333333333334</v>
      </c>
      <c r="H158" s="38">
        <v>232.16666666666671</v>
      </c>
      <c r="I158" s="38">
        <v>227.78333333333342</v>
      </c>
      <c r="J158" s="38">
        <v>241.88333333333338</v>
      </c>
      <c r="K158" s="38">
        <v>246.26666666666671</v>
      </c>
      <c r="L158" s="38">
        <v>248.93333333333337</v>
      </c>
      <c r="M158" s="28">
        <v>243.6</v>
      </c>
      <c r="N158" s="28">
        <v>236.55</v>
      </c>
      <c r="O158" s="39">
        <v>14277000</v>
      </c>
      <c r="P158" s="40">
        <v>2.3661002366100237E-2</v>
      </c>
    </row>
    <row r="159" spans="1:16" ht="12.75" customHeight="1">
      <c r="A159" s="28">
        <v>149</v>
      </c>
      <c r="B159" s="29" t="s">
        <v>63</v>
      </c>
      <c r="C159" s="30" t="s">
        <v>172</v>
      </c>
      <c r="D159" s="31">
        <v>45071</v>
      </c>
      <c r="E159" s="37">
        <v>171.55</v>
      </c>
      <c r="F159" s="37">
        <v>172.96666666666667</v>
      </c>
      <c r="G159" s="38">
        <v>169.73333333333335</v>
      </c>
      <c r="H159" s="38">
        <v>167.91666666666669</v>
      </c>
      <c r="I159" s="38">
        <v>164.68333333333337</v>
      </c>
      <c r="J159" s="38">
        <v>174.78333333333333</v>
      </c>
      <c r="K159" s="38">
        <v>178.01666666666662</v>
      </c>
      <c r="L159" s="38">
        <v>179.83333333333331</v>
      </c>
      <c r="M159" s="28">
        <v>176.2</v>
      </c>
      <c r="N159" s="28">
        <v>171.15</v>
      </c>
      <c r="O159" s="39">
        <v>66327600</v>
      </c>
      <c r="P159" s="40">
        <v>5.34711964549483E-2</v>
      </c>
    </row>
    <row r="160" spans="1:16" ht="12.75" customHeight="1">
      <c r="A160" s="28">
        <v>150</v>
      </c>
      <c r="B160" s="29" t="s">
        <v>56</v>
      </c>
      <c r="C160" s="30" t="s">
        <v>174</v>
      </c>
      <c r="D160" s="31">
        <v>45071</v>
      </c>
      <c r="E160" s="37">
        <v>2474.5</v>
      </c>
      <c r="F160" s="37">
        <v>2461.7333333333331</v>
      </c>
      <c r="G160" s="38">
        <v>2439.7166666666662</v>
      </c>
      <c r="H160" s="38">
        <v>2404.9333333333329</v>
      </c>
      <c r="I160" s="38">
        <v>2382.9166666666661</v>
      </c>
      <c r="J160" s="38">
        <v>2496.5166666666664</v>
      </c>
      <c r="K160" s="38">
        <v>2518.5333333333338</v>
      </c>
      <c r="L160" s="38">
        <v>2553.3166666666666</v>
      </c>
      <c r="M160" s="28">
        <v>2483.75</v>
      </c>
      <c r="N160" s="28">
        <v>2426.9499999999998</v>
      </c>
      <c r="O160" s="39">
        <v>2714500</v>
      </c>
      <c r="P160" s="40">
        <v>-3.2694877505567932E-2</v>
      </c>
    </row>
    <row r="161" spans="1:16" ht="12.75" customHeight="1">
      <c r="A161" s="28">
        <v>151</v>
      </c>
      <c r="B161" s="29" t="s">
        <v>38</v>
      </c>
      <c r="C161" s="30" t="s">
        <v>175</v>
      </c>
      <c r="D161" s="31">
        <v>45071</v>
      </c>
      <c r="E161" s="37">
        <v>3438.75</v>
      </c>
      <c r="F161" s="37">
        <v>3426.2333333333336</v>
      </c>
      <c r="G161" s="38">
        <v>3405.166666666667</v>
      </c>
      <c r="H161" s="38">
        <v>3371.5833333333335</v>
      </c>
      <c r="I161" s="38">
        <v>3350.5166666666669</v>
      </c>
      <c r="J161" s="38">
        <v>3459.8166666666671</v>
      </c>
      <c r="K161" s="38">
        <v>3480.8833333333337</v>
      </c>
      <c r="L161" s="38">
        <v>3514.4666666666672</v>
      </c>
      <c r="M161" s="28">
        <v>3447.3</v>
      </c>
      <c r="N161" s="28">
        <v>3392.65</v>
      </c>
      <c r="O161" s="39">
        <v>2247000</v>
      </c>
      <c r="P161" s="40">
        <v>-1.2850082372322899E-2</v>
      </c>
    </row>
    <row r="162" spans="1:16" ht="12.75" customHeight="1">
      <c r="A162" s="28">
        <v>152</v>
      </c>
      <c r="B162" s="29" t="s">
        <v>58</v>
      </c>
      <c r="C162" s="30" t="s">
        <v>176</v>
      </c>
      <c r="D162" s="31">
        <v>45071</v>
      </c>
      <c r="E162" s="37">
        <v>52.95</v>
      </c>
      <c r="F162" s="37">
        <v>52.816666666666663</v>
      </c>
      <c r="G162" s="38">
        <v>52.383333333333326</v>
      </c>
      <c r="H162" s="38">
        <v>51.816666666666663</v>
      </c>
      <c r="I162" s="38">
        <v>51.383333333333326</v>
      </c>
      <c r="J162" s="38">
        <v>53.383333333333326</v>
      </c>
      <c r="K162" s="38">
        <v>53.816666666666663</v>
      </c>
      <c r="L162" s="38">
        <v>54.383333333333326</v>
      </c>
      <c r="M162" s="28">
        <v>53.25</v>
      </c>
      <c r="N162" s="28">
        <v>52.25</v>
      </c>
      <c r="O162" s="39">
        <v>239504000</v>
      </c>
      <c r="P162" s="40">
        <v>-1.7339113037679226E-3</v>
      </c>
    </row>
    <row r="163" spans="1:16" ht="12.75" customHeight="1">
      <c r="A163" s="28">
        <v>153</v>
      </c>
      <c r="B163" s="29" t="s">
        <v>44</v>
      </c>
      <c r="C163" s="30" t="s">
        <v>267</v>
      </c>
      <c r="D163" s="31">
        <v>45071</v>
      </c>
      <c r="E163" s="37">
        <v>3286.55</v>
      </c>
      <c r="F163" s="37">
        <v>3276.2999999999997</v>
      </c>
      <c r="G163" s="38">
        <v>3246.5999999999995</v>
      </c>
      <c r="H163" s="38">
        <v>3206.6499999999996</v>
      </c>
      <c r="I163" s="38">
        <v>3176.9499999999994</v>
      </c>
      <c r="J163" s="38">
        <v>3316.2499999999995</v>
      </c>
      <c r="K163" s="38">
        <v>3345.9499999999994</v>
      </c>
      <c r="L163" s="38">
        <v>3385.8999999999996</v>
      </c>
      <c r="M163" s="28">
        <v>3306</v>
      </c>
      <c r="N163" s="28">
        <v>3236.35</v>
      </c>
      <c r="O163" s="39">
        <v>1322400</v>
      </c>
      <c r="P163" s="40">
        <v>8.8395061728395063E-2</v>
      </c>
    </row>
    <row r="164" spans="1:16" ht="12.75" customHeight="1">
      <c r="A164" s="28">
        <v>154</v>
      </c>
      <c r="B164" s="29" t="s">
        <v>166</v>
      </c>
      <c r="C164" s="30" t="s">
        <v>177</v>
      </c>
      <c r="D164" s="31">
        <v>45071</v>
      </c>
      <c r="E164" s="37">
        <v>240.6</v>
      </c>
      <c r="F164" s="37">
        <v>241.1</v>
      </c>
      <c r="G164" s="38">
        <v>239.29999999999998</v>
      </c>
      <c r="H164" s="38">
        <v>238</v>
      </c>
      <c r="I164" s="38">
        <v>236.2</v>
      </c>
      <c r="J164" s="38">
        <v>242.39999999999998</v>
      </c>
      <c r="K164" s="38">
        <v>244.2</v>
      </c>
      <c r="L164" s="38">
        <v>245.49999999999997</v>
      </c>
      <c r="M164" s="28">
        <v>242.9</v>
      </c>
      <c r="N164" s="28">
        <v>239.8</v>
      </c>
      <c r="O164" s="39">
        <v>27966600</v>
      </c>
      <c r="P164" s="40">
        <v>1.1598685482312006E-3</v>
      </c>
    </row>
    <row r="165" spans="1:16" ht="12.75" customHeight="1">
      <c r="A165" s="28">
        <v>155</v>
      </c>
      <c r="B165" s="29" t="s">
        <v>178</v>
      </c>
      <c r="C165" s="30" t="s">
        <v>179</v>
      </c>
      <c r="D165" s="31">
        <v>45071</v>
      </c>
      <c r="E165" s="37">
        <v>1490</v>
      </c>
      <c r="F165" s="37">
        <v>1490.6000000000001</v>
      </c>
      <c r="G165" s="38">
        <v>1477.7000000000003</v>
      </c>
      <c r="H165" s="38">
        <v>1465.4</v>
      </c>
      <c r="I165" s="38">
        <v>1452.5000000000002</v>
      </c>
      <c r="J165" s="38">
        <v>1502.9000000000003</v>
      </c>
      <c r="K165" s="38">
        <v>1515.8000000000004</v>
      </c>
      <c r="L165" s="38">
        <v>1528.1000000000004</v>
      </c>
      <c r="M165" s="28">
        <v>1503.5</v>
      </c>
      <c r="N165" s="28">
        <v>1478.3</v>
      </c>
      <c r="O165" s="39">
        <v>3205939</v>
      </c>
      <c r="P165" s="40">
        <v>4.372598383463628E-2</v>
      </c>
    </row>
    <row r="166" spans="1:16" ht="12.75" customHeight="1">
      <c r="A166" s="28">
        <v>156</v>
      </c>
      <c r="B166" s="29" t="s">
        <v>44</v>
      </c>
      <c r="C166" s="30" t="s">
        <v>448</v>
      </c>
      <c r="D166" s="31">
        <v>45071</v>
      </c>
      <c r="E166" s="37">
        <v>162.75</v>
      </c>
      <c r="F166" s="37">
        <v>162.94999999999999</v>
      </c>
      <c r="G166" s="38">
        <v>161.24999999999997</v>
      </c>
      <c r="H166" s="38">
        <v>159.74999999999997</v>
      </c>
      <c r="I166" s="38">
        <v>158.04999999999995</v>
      </c>
      <c r="J166" s="38">
        <v>164.45</v>
      </c>
      <c r="K166" s="38">
        <v>166.15000000000003</v>
      </c>
      <c r="L166" s="38">
        <v>167.65</v>
      </c>
      <c r="M166" s="28">
        <v>164.65</v>
      </c>
      <c r="N166" s="28">
        <v>161.44999999999999</v>
      </c>
      <c r="O166" s="39">
        <v>11347000</v>
      </c>
      <c r="P166" s="40">
        <v>-6.7401960784313729E-3</v>
      </c>
    </row>
    <row r="167" spans="1:16" ht="12.75" customHeight="1">
      <c r="A167" s="28">
        <v>157</v>
      </c>
      <c r="B167" s="29" t="s">
        <v>42</v>
      </c>
      <c r="C167" s="30" t="s">
        <v>180</v>
      </c>
      <c r="D167" s="31">
        <v>45071</v>
      </c>
      <c r="E167" s="37">
        <v>748.6</v>
      </c>
      <c r="F167" s="37">
        <v>748.18333333333339</v>
      </c>
      <c r="G167" s="38">
        <v>741.41666666666674</v>
      </c>
      <c r="H167" s="38">
        <v>734.23333333333335</v>
      </c>
      <c r="I167" s="38">
        <v>727.4666666666667</v>
      </c>
      <c r="J167" s="38">
        <v>755.36666666666679</v>
      </c>
      <c r="K167" s="38">
        <v>762.13333333333344</v>
      </c>
      <c r="L167" s="38">
        <v>769.31666666666683</v>
      </c>
      <c r="M167" s="28">
        <v>754.95</v>
      </c>
      <c r="N167" s="28">
        <v>741</v>
      </c>
      <c r="O167" s="39">
        <v>3791850</v>
      </c>
      <c r="P167" s="40">
        <v>2.5517241379310347E-2</v>
      </c>
    </row>
    <row r="168" spans="1:16" ht="12.75" customHeight="1">
      <c r="A168" s="28">
        <v>158</v>
      </c>
      <c r="B168" s="29" t="s">
        <v>58</v>
      </c>
      <c r="C168" s="30" t="s">
        <v>181</v>
      </c>
      <c r="D168" s="31">
        <v>45071</v>
      </c>
      <c r="E168" s="37">
        <v>155.9</v>
      </c>
      <c r="F168" s="37">
        <v>155.48333333333332</v>
      </c>
      <c r="G168" s="38">
        <v>153.11666666666665</v>
      </c>
      <c r="H168" s="38">
        <v>150.33333333333331</v>
      </c>
      <c r="I168" s="38">
        <v>147.96666666666664</v>
      </c>
      <c r="J168" s="38">
        <v>158.26666666666665</v>
      </c>
      <c r="K168" s="38">
        <v>160.63333333333333</v>
      </c>
      <c r="L168" s="38">
        <v>163.41666666666666</v>
      </c>
      <c r="M168" s="28">
        <v>157.85</v>
      </c>
      <c r="N168" s="28">
        <v>152.69999999999999</v>
      </c>
      <c r="O168" s="39">
        <v>39255000</v>
      </c>
      <c r="P168" s="40">
        <v>-2.0338121266048051E-3</v>
      </c>
    </row>
    <row r="169" spans="1:16" ht="12.75" customHeight="1">
      <c r="A169" s="28">
        <v>159</v>
      </c>
      <c r="B169" s="29" t="s">
        <v>166</v>
      </c>
      <c r="C169" s="30" t="s">
        <v>182</v>
      </c>
      <c r="D169" s="31">
        <v>45071</v>
      </c>
      <c r="E169" s="37">
        <v>136.80000000000001</v>
      </c>
      <c r="F169" s="37">
        <v>137.38333333333333</v>
      </c>
      <c r="G169" s="38">
        <v>135.66666666666666</v>
      </c>
      <c r="H169" s="38">
        <v>134.53333333333333</v>
      </c>
      <c r="I169" s="38">
        <v>132.81666666666666</v>
      </c>
      <c r="J169" s="38">
        <v>138.51666666666665</v>
      </c>
      <c r="K169" s="38">
        <v>140.23333333333335</v>
      </c>
      <c r="L169" s="38">
        <v>141.36666666666665</v>
      </c>
      <c r="M169" s="28">
        <v>139.1</v>
      </c>
      <c r="N169" s="28">
        <v>136.25</v>
      </c>
      <c r="O169" s="39">
        <v>58944000</v>
      </c>
      <c r="P169" s="40">
        <v>-1.2597158938622354E-2</v>
      </c>
    </row>
    <row r="170" spans="1:16" ht="12.75" customHeight="1">
      <c r="A170" s="28">
        <v>160</v>
      </c>
      <c r="B170" s="29" t="s">
        <v>79</v>
      </c>
      <c r="C170" s="30" t="s">
        <v>183</v>
      </c>
      <c r="D170" s="31">
        <v>45071</v>
      </c>
      <c r="E170" s="37">
        <v>2428.65</v>
      </c>
      <c r="F170" s="37">
        <v>2434.0333333333333</v>
      </c>
      <c r="G170" s="38">
        <v>2416.8666666666668</v>
      </c>
      <c r="H170" s="38">
        <v>2405.0833333333335</v>
      </c>
      <c r="I170" s="38">
        <v>2387.916666666667</v>
      </c>
      <c r="J170" s="38">
        <v>2445.8166666666666</v>
      </c>
      <c r="K170" s="38">
        <v>2462.9833333333336</v>
      </c>
      <c r="L170" s="38">
        <v>2474.7666666666664</v>
      </c>
      <c r="M170" s="28">
        <v>2451.1999999999998</v>
      </c>
      <c r="N170" s="28">
        <v>2422.25</v>
      </c>
      <c r="O170" s="39">
        <v>32962750</v>
      </c>
      <c r="P170" s="40">
        <v>2.8064678054790771E-3</v>
      </c>
    </row>
    <row r="171" spans="1:16" ht="12.75" customHeight="1">
      <c r="A171" s="28">
        <v>161</v>
      </c>
      <c r="B171" s="29" t="s">
        <v>119</v>
      </c>
      <c r="C171" s="30" t="s">
        <v>184</v>
      </c>
      <c r="D171" s="31">
        <v>45071</v>
      </c>
      <c r="E171" s="37">
        <v>85.45</v>
      </c>
      <c r="F171" s="37">
        <v>85.250000000000014</v>
      </c>
      <c r="G171" s="38">
        <v>84.600000000000023</v>
      </c>
      <c r="H171" s="38">
        <v>83.750000000000014</v>
      </c>
      <c r="I171" s="38">
        <v>83.100000000000023</v>
      </c>
      <c r="J171" s="38">
        <v>86.100000000000023</v>
      </c>
      <c r="K171" s="38">
        <v>86.750000000000028</v>
      </c>
      <c r="L171" s="38">
        <v>87.600000000000023</v>
      </c>
      <c r="M171" s="28">
        <v>85.9</v>
      </c>
      <c r="N171" s="28">
        <v>84.4</v>
      </c>
      <c r="O171" s="39">
        <v>102184000</v>
      </c>
      <c r="P171" s="40">
        <v>-2.0475460122699386E-2</v>
      </c>
    </row>
    <row r="172" spans="1:16" ht="12.75" customHeight="1">
      <c r="A172" s="28">
        <v>162</v>
      </c>
      <c r="B172" s="29" t="s">
        <v>58</v>
      </c>
      <c r="C172" s="30" t="s">
        <v>270</v>
      </c>
      <c r="D172" s="31">
        <v>45071</v>
      </c>
      <c r="E172" s="37">
        <v>784.3</v>
      </c>
      <c r="F172" s="37">
        <v>781.43333333333339</v>
      </c>
      <c r="G172" s="38">
        <v>773.36666666666679</v>
      </c>
      <c r="H172" s="38">
        <v>762.43333333333339</v>
      </c>
      <c r="I172" s="38">
        <v>754.36666666666679</v>
      </c>
      <c r="J172" s="38">
        <v>792.36666666666679</v>
      </c>
      <c r="K172" s="38">
        <v>800.43333333333339</v>
      </c>
      <c r="L172" s="38">
        <v>811.36666666666679</v>
      </c>
      <c r="M172" s="28">
        <v>789.5</v>
      </c>
      <c r="N172" s="28">
        <v>770.5</v>
      </c>
      <c r="O172" s="39">
        <v>8395200</v>
      </c>
      <c r="P172" s="40">
        <v>6.1361457334611694E-3</v>
      </c>
    </row>
    <row r="173" spans="1:16" ht="12.75" customHeight="1">
      <c r="A173" s="28">
        <v>163</v>
      </c>
      <c r="B173" s="29" t="s">
        <v>63</v>
      </c>
      <c r="C173" s="30" t="s">
        <v>185</v>
      </c>
      <c r="D173" s="31">
        <v>45071</v>
      </c>
      <c r="E173" s="37">
        <v>1142.95</v>
      </c>
      <c r="F173" s="37">
        <v>1146.25</v>
      </c>
      <c r="G173" s="38">
        <v>1137.5</v>
      </c>
      <c r="H173" s="38">
        <v>1132.05</v>
      </c>
      <c r="I173" s="38">
        <v>1123.3</v>
      </c>
      <c r="J173" s="38">
        <v>1151.7</v>
      </c>
      <c r="K173" s="38">
        <v>1160.45</v>
      </c>
      <c r="L173" s="38">
        <v>1165.9000000000001</v>
      </c>
      <c r="M173" s="28">
        <v>1155</v>
      </c>
      <c r="N173" s="28">
        <v>1140.8</v>
      </c>
      <c r="O173" s="39">
        <v>7416750</v>
      </c>
      <c r="P173" s="40">
        <v>-8.5221576097854416E-3</v>
      </c>
    </row>
    <row r="174" spans="1:16" ht="12.75" customHeight="1">
      <c r="A174" s="28">
        <v>164</v>
      </c>
      <c r="B174" s="29" t="s">
        <v>58</v>
      </c>
      <c r="C174" s="30" t="s">
        <v>186</v>
      </c>
      <c r="D174" s="31">
        <v>45071</v>
      </c>
      <c r="E174" s="37">
        <v>571.20000000000005</v>
      </c>
      <c r="F174" s="37">
        <v>572.31666666666672</v>
      </c>
      <c r="G174" s="38">
        <v>569.03333333333342</v>
      </c>
      <c r="H174" s="38">
        <v>566.86666666666667</v>
      </c>
      <c r="I174" s="38">
        <v>563.58333333333337</v>
      </c>
      <c r="J174" s="38">
        <v>574.48333333333346</v>
      </c>
      <c r="K174" s="38">
        <v>577.76666666666677</v>
      </c>
      <c r="L174" s="38">
        <v>579.93333333333351</v>
      </c>
      <c r="M174" s="28">
        <v>575.6</v>
      </c>
      <c r="N174" s="28">
        <v>570.15</v>
      </c>
      <c r="O174" s="39">
        <v>58135500</v>
      </c>
      <c r="P174" s="40">
        <v>2.6757093278936075E-2</v>
      </c>
    </row>
    <row r="175" spans="1:16" ht="12.75" customHeight="1">
      <c r="A175" s="28">
        <v>165</v>
      </c>
      <c r="B175" s="29" t="s">
        <v>42</v>
      </c>
      <c r="C175" s="30" t="s">
        <v>187</v>
      </c>
      <c r="D175" s="31">
        <v>45071</v>
      </c>
      <c r="E175" s="37">
        <v>24366.799999999999</v>
      </c>
      <c r="F175" s="37">
        <v>24269.533333333336</v>
      </c>
      <c r="G175" s="38">
        <v>24121.266666666674</v>
      </c>
      <c r="H175" s="38">
        <v>23875.733333333337</v>
      </c>
      <c r="I175" s="38">
        <v>23727.466666666674</v>
      </c>
      <c r="J175" s="38">
        <v>24515.066666666673</v>
      </c>
      <c r="K175" s="38">
        <v>24663.333333333336</v>
      </c>
      <c r="L175" s="38">
        <v>24908.866666666672</v>
      </c>
      <c r="M175" s="28">
        <v>24417.8</v>
      </c>
      <c r="N175" s="28">
        <v>24024</v>
      </c>
      <c r="O175" s="39">
        <v>323900</v>
      </c>
      <c r="P175" s="40">
        <v>-1.3777879272284388E-2</v>
      </c>
    </row>
    <row r="176" spans="1:16" ht="12.75" customHeight="1">
      <c r="A176" s="28">
        <v>166</v>
      </c>
      <c r="B176" s="29" t="s">
        <v>70</v>
      </c>
      <c r="C176" s="30" t="s">
        <v>188</v>
      </c>
      <c r="D176" s="31">
        <v>45071</v>
      </c>
      <c r="E176" s="37">
        <v>3553.3</v>
      </c>
      <c r="F176" s="37">
        <v>3532.1833333333329</v>
      </c>
      <c r="G176" s="38">
        <v>3505.3666666666659</v>
      </c>
      <c r="H176" s="38">
        <v>3457.4333333333329</v>
      </c>
      <c r="I176" s="38">
        <v>3430.6166666666659</v>
      </c>
      <c r="J176" s="38">
        <v>3580.1166666666659</v>
      </c>
      <c r="K176" s="38">
        <v>3606.9333333333325</v>
      </c>
      <c r="L176" s="38">
        <v>3654.8666666666659</v>
      </c>
      <c r="M176" s="28">
        <v>3559</v>
      </c>
      <c r="N176" s="28">
        <v>3484.25</v>
      </c>
      <c r="O176" s="39">
        <v>1830400</v>
      </c>
      <c r="P176" s="40">
        <v>2.9066171923314781E-2</v>
      </c>
    </row>
    <row r="177" spans="1:16" ht="12.75" customHeight="1">
      <c r="A177" s="28">
        <v>167</v>
      </c>
      <c r="B177" s="29" t="s">
        <v>40</v>
      </c>
      <c r="C177" s="30" t="s">
        <v>189</v>
      </c>
      <c r="D177" s="31">
        <v>45071</v>
      </c>
      <c r="E177" s="37">
        <v>2580.25</v>
      </c>
      <c r="F177" s="37">
        <v>2572.0833333333335</v>
      </c>
      <c r="G177" s="38">
        <v>2558.166666666667</v>
      </c>
      <c r="H177" s="38">
        <v>2536.0833333333335</v>
      </c>
      <c r="I177" s="38">
        <v>2522.166666666667</v>
      </c>
      <c r="J177" s="38">
        <v>2594.166666666667</v>
      </c>
      <c r="K177" s="38">
        <v>2608.0833333333339</v>
      </c>
      <c r="L177" s="38">
        <v>2630.166666666667</v>
      </c>
      <c r="M177" s="28">
        <v>2586</v>
      </c>
      <c r="N177" s="28">
        <v>2550</v>
      </c>
      <c r="O177" s="39">
        <v>2546250</v>
      </c>
      <c r="P177" s="40">
        <v>-2.0767233919815404E-2</v>
      </c>
    </row>
    <row r="178" spans="1:16" ht="12.75" customHeight="1">
      <c r="A178" s="28">
        <v>168</v>
      </c>
      <c r="B178" s="29" t="s">
        <v>63</v>
      </c>
      <c r="C178" s="30" t="s">
        <v>865</v>
      </c>
      <c r="D178" s="31">
        <v>45071</v>
      </c>
      <c r="E178" s="37">
        <v>1324.15</v>
      </c>
      <c r="F178" s="37">
        <v>1328.7166666666669</v>
      </c>
      <c r="G178" s="38">
        <v>1316.7333333333338</v>
      </c>
      <c r="H178" s="38">
        <v>1309.3166666666668</v>
      </c>
      <c r="I178" s="38">
        <v>1297.3333333333337</v>
      </c>
      <c r="J178" s="38">
        <v>1336.1333333333339</v>
      </c>
      <c r="K178" s="38">
        <v>1348.116666666667</v>
      </c>
      <c r="L178" s="38">
        <v>1355.533333333334</v>
      </c>
      <c r="M178" s="28">
        <v>1340.7</v>
      </c>
      <c r="N178" s="28">
        <v>1321.3</v>
      </c>
      <c r="O178" s="39">
        <v>4747800</v>
      </c>
      <c r="P178" s="40">
        <v>1.8992149911369967E-3</v>
      </c>
    </row>
    <row r="179" spans="1:16" ht="12.75" customHeight="1">
      <c r="A179" s="28">
        <v>169</v>
      </c>
      <c r="B179" s="29" t="s">
        <v>47</v>
      </c>
      <c r="C179" s="30" t="s">
        <v>190</v>
      </c>
      <c r="D179" s="31">
        <v>45071</v>
      </c>
      <c r="E179" s="37">
        <v>969.15</v>
      </c>
      <c r="F179" s="37">
        <v>970.93333333333339</v>
      </c>
      <c r="G179" s="38">
        <v>964.11666666666679</v>
      </c>
      <c r="H179" s="38">
        <v>959.08333333333337</v>
      </c>
      <c r="I179" s="38">
        <v>952.26666666666677</v>
      </c>
      <c r="J179" s="38">
        <v>975.96666666666681</v>
      </c>
      <c r="K179" s="38">
        <v>982.78333333333342</v>
      </c>
      <c r="L179" s="38">
        <v>987.81666666666683</v>
      </c>
      <c r="M179" s="28">
        <v>977.75</v>
      </c>
      <c r="N179" s="28">
        <v>965.9</v>
      </c>
      <c r="O179" s="39">
        <v>21170800</v>
      </c>
      <c r="P179" s="40">
        <v>1.2927858530377118E-2</v>
      </c>
    </row>
    <row r="180" spans="1:16" ht="12.75" customHeight="1">
      <c r="A180" s="28">
        <v>170</v>
      </c>
      <c r="B180" s="29" t="s">
        <v>178</v>
      </c>
      <c r="C180" s="30" t="s">
        <v>191</v>
      </c>
      <c r="D180" s="31">
        <v>45071</v>
      </c>
      <c r="E180" s="37">
        <v>436.7</v>
      </c>
      <c r="F180" s="37">
        <v>438.8</v>
      </c>
      <c r="G180" s="38">
        <v>432.55</v>
      </c>
      <c r="H180" s="38">
        <v>428.4</v>
      </c>
      <c r="I180" s="38">
        <v>422.15</v>
      </c>
      <c r="J180" s="38">
        <v>442.95000000000005</v>
      </c>
      <c r="K180" s="38">
        <v>449.20000000000005</v>
      </c>
      <c r="L180" s="38">
        <v>453.35000000000008</v>
      </c>
      <c r="M180" s="28">
        <v>445.05</v>
      </c>
      <c r="N180" s="28">
        <v>434.65</v>
      </c>
      <c r="O180" s="39">
        <v>7833000</v>
      </c>
      <c r="P180" s="40">
        <v>2.4323264025107885E-2</v>
      </c>
    </row>
    <row r="181" spans="1:16" ht="12.75" customHeight="1">
      <c r="A181" s="28">
        <v>171</v>
      </c>
      <c r="B181" s="29" t="s">
        <v>47</v>
      </c>
      <c r="C181" s="30" t="s">
        <v>272</v>
      </c>
      <c r="D181" s="31">
        <v>45071</v>
      </c>
      <c r="E181" s="37">
        <v>694</v>
      </c>
      <c r="F181" s="37">
        <v>698.5333333333333</v>
      </c>
      <c r="G181" s="38">
        <v>686.81666666666661</v>
      </c>
      <c r="H181" s="38">
        <v>679.63333333333333</v>
      </c>
      <c r="I181" s="38">
        <v>667.91666666666663</v>
      </c>
      <c r="J181" s="38">
        <v>705.71666666666658</v>
      </c>
      <c r="K181" s="38">
        <v>717.43333333333328</v>
      </c>
      <c r="L181" s="38">
        <v>724.61666666666656</v>
      </c>
      <c r="M181" s="28">
        <v>710.25</v>
      </c>
      <c r="N181" s="28">
        <v>691.35</v>
      </c>
      <c r="O181" s="39">
        <v>2919000</v>
      </c>
      <c r="P181" s="40">
        <v>3.9529914529914528E-2</v>
      </c>
    </row>
    <row r="182" spans="1:16" ht="12.75" customHeight="1">
      <c r="A182" s="28">
        <v>172</v>
      </c>
      <c r="B182" s="29" t="s">
        <v>38</v>
      </c>
      <c r="C182" s="30" t="s">
        <v>192</v>
      </c>
      <c r="D182" s="31">
        <v>45071</v>
      </c>
      <c r="E182" s="37">
        <v>998.75</v>
      </c>
      <c r="F182" s="37">
        <v>992.85</v>
      </c>
      <c r="G182" s="38">
        <v>982.1</v>
      </c>
      <c r="H182" s="38">
        <v>965.45</v>
      </c>
      <c r="I182" s="38">
        <v>954.7</v>
      </c>
      <c r="J182" s="38">
        <v>1009.5</v>
      </c>
      <c r="K182" s="38">
        <v>1020.25</v>
      </c>
      <c r="L182" s="38">
        <v>1036.9000000000001</v>
      </c>
      <c r="M182" s="28">
        <v>1003.6</v>
      </c>
      <c r="N182" s="28">
        <v>976.2</v>
      </c>
      <c r="O182" s="39">
        <v>4659400</v>
      </c>
      <c r="P182" s="40">
        <v>-1.1530098117210289E-2</v>
      </c>
    </row>
    <row r="183" spans="1:16" ht="12.75" customHeight="1">
      <c r="A183" s="28">
        <v>173</v>
      </c>
      <c r="B183" s="29" t="s">
        <v>74</v>
      </c>
      <c r="C183" s="30" t="s">
        <v>485</v>
      </c>
      <c r="D183" s="31">
        <v>45071</v>
      </c>
      <c r="E183" s="37">
        <v>1246.7</v>
      </c>
      <c r="F183" s="37">
        <v>1250.2</v>
      </c>
      <c r="G183" s="38">
        <v>1239.0500000000002</v>
      </c>
      <c r="H183" s="38">
        <v>1231.4000000000001</v>
      </c>
      <c r="I183" s="38">
        <v>1220.2500000000002</v>
      </c>
      <c r="J183" s="38">
        <v>1257.8500000000001</v>
      </c>
      <c r="K183" s="38">
        <v>1269.0000000000002</v>
      </c>
      <c r="L183" s="38">
        <v>1276.6500000000001</v>
      </c>
      <c r="M183" s="28">
        <v>1261.3499999999999</v>
      </c>
      <c r="N183" s="28">
        <v>1242.55</v>
      </c>
      <c r="O183" s="39">
        <v>2074000</v>
      </c>
      <c r="P183" s="40">
        <v>1.2068549360366883E-3</v>
      </c>
    </row>
    <row r="184" spans="1:16" ht="12.75" customHeight="1">
      <c r="A184" s="28">
        <v>174</v>
      </c>
      <c r="B184" s="29" t="s">
        <v>56</v>
      </c>
      <c r="C184" s="30" t="s">
        <v>193</v>
      </c>
      <c r="D184" s="31">
        <v>45071</v>
      </c>
      <c r="E184" s="37">
        <v>777.9</v>
      </c>
      <c r="F184" s="37">
        <v>776.7833333333333</v>
      </c>
      <c r="G184" s="38">
        <v>771.11666666666656</v>
      </c>
      <c r="H184" s="38">
        <v>764.33333333333326</v>
      </c>
      <c r="I184" s="38">
        <v>758.66666666666652</v>
      </c>
      <c r="J184" s="38">
        <v>783.56666666666661</v>
      </c>
      <c r="K184" s="38">
        <v>789.23333333333335</v>
      </c>
      <c r="L184" s="38">
        <v>796.01666666666665</v>
      </c>
      <c r="M184" s="28">
        <v>782.45</v>
      </c>
      <c r="N184" s="28">
        <v>770</v>
      </c>
      <c r="O184" s="39">
        <v>10315800</v>
      </c>
      <c r="P184" s="40">
        <v>2.3392857142857142E-2</v>
      </c>
    </row>
    <row r="185" spans="1:16" ht="12.75" customHeight="1">
      <c r="A185" s="28">
        <v>175</v>
      </c>
      <c r="B185" s="29" t="s">
        <v>49</v>
      </c>
      <c r="C185" s="30" t="s">
        <v>194</v>
      </c>
      <c r="D185" s="31">
        <v>45071</v>
      </c>
      <c r="E185" s="37">
        <v>486.75</v>
      </c>
      <c r="F185" s="37">
        <v>485.2</v>
      </c>
      <c r="G185" s="38">
        <v>481.75</v>
      </c>
      <c r="H185" s="38">
        <v>476.75</v>
      </c>
      <c r="I185" s="38">
        <v>473.3</v>
      </c>
      <c r="J185" s="38">
        <v>490.2</v>
      </c>
      <c r="K185" s="38">
        <v>493.64999999999992</v>
      </c>
      <c r="L185" s="38">
        <v>498.65</v>
      </c>
      <c r="M185" s="28">
        <v>488.65</v>
      </c>
      <c r="N185" s="28">
        <v>480.2</v>
      </c>
      <c r="O185" s="39">
        <v>56284650</v>
      </c>
      <c r="P185" s="40">
        <v>-8.4598970754361739E-3</v>
      </c>
    </row>
    <row r="186" spans="1:16" ht="12.75" customHeight="1">
      <c r="A186" s="28">
        <v>176</v>
      </c>
      <c r="B186" s="29" t="s">
        <v>166</v>
      </c>
      <c r="C186" s="30" t="s">
        <v>195</v>
      </c>
      <c r="D186" s="31">
        <v>45071</v>
      </c>
      <c r="E186" s="37">
        <v>204.55</v>
      </c>
      <c r="F186" s="37">
        <v>203.83333333333334</v>
      </c>
      <c r="G186" s="38">
        <v>202.2166666666667</v>
      </c>
      <c r="H186" s="38">
        <v>199.88333333333335</v>
      </c>
      <c r="I186" s="38">
        <v>198.26666666666671</v>
      </c>
      <c r="J186" s="38">
        <v>206.16666666666669</v>
      </c>
      <c r="K186" s="38">
        <v>207.7833333333333</v>
      </c>
      <c r="L186" s="38">
        <v>210.11666666666667</v>
      </c>
      <c r="M186" s="28">
        <v>205.45</v>
      </c>
      <c r="N186" s="28">
        <v>201.5</v>
      </c>
      <c r="O186" s="39">
        <v>94473000</v>
      </c>
      <c r="P186" s="40">
        <v>-8.5665334094802965E-4</v>
      </c>
    </row>
    <row r="187" spans="1:16" ht="12.75" customHeight="1">
      <c r="A187" s="28">
        <v>177</v>
      </c>
      <c r="B187" s="29" t="s">
        <v>119</v>
      </c>
      <c r="C187" s="30" t="s">
        <v>196</v>
      </c>
      <c r="D187" s="31">
        <v>45071</v>
      </c>
      <c r="E187" s="37">
        <v>110.35</v>
      </c>
      <c r="F187" s="37">
        <v>110.45</v>
      </c>
      <c r="G187" s="38">
        <v>109.30000000000001</v>
      </c>
      <c r="H187" s="38">
        <v>108.25000000000001</v>
      </c>
      <c r="I187" s="38">
        <v>107.10000000000002</v>
      </c>
      <c r="J187" s="38">
        <v>111.5</v>
      </c>
      <c r="K187" s="38">
        <v>112.65</v>
      </c>
      <c r="L187" s="38">
        <v>113.69999999999999</v>
      </c>
      <c r="M187" s="28">
        <v>111.6</v>
      </c>
      <c r="N187" s="28">
        <v>109.4</v>
      </c>
      <c r="O187" s="39">
        <v>200480500</v>
      </c>
      <c r="P187" s="40">
        <v>5.1843476822105179E-3</v>
      </c>
    </row>
    <row r="188" spans="1:16" ht="12.75" customHeight="1">
      <c r="A188" s="28">
        <v>178</v>
      </c>
      <c r="B188" s="29" t="s">
        <v>86</v>
      </c>
      <c r="C188" s="30" t="s">
        <v>197</v>
      </c>
      <c r="D188" s="31">
        <v>45071</v>
      </c>
      <c r="E188" s="37">
        <v>3200.3</v>
      </c>
      <c r="F188" s="37">
        <v>3207.6166666666668</v>
      </c>
      <c r="G188" s="38">
        <v>3186.6833333333334</v>
      </c>
      <c r="H188" s="38">
        <v>3173.0666666666666</v>
      </c>
      <c r="I188" s="38">
        <v>3152.1333333333332</v>
      </c>
      <c r="J188" s="38">
        <v>3221.2333333333336</v>
      </c>
      <c r="K188" s="38">
        <v>3242.166666666667</v>
      </c>
      <c r="L188" s="38">
        <v>3255.7833333333338</v>
      </c>
      <c r="M188" s="28">
        <v>3228.55</v>
      </c>
      <c r="N188" s="28">
        <v>3194</v>
      </c>
      <c r="O188" s="39">
        <v>11029025</v>
      </c>
      <c r="P188" s="40">
        <v>6.2245069947749872E-2</v>
      </c>
    </row>
    <row r="189" spans="1:16" ht="12.75" customHeight="1">
      <c r="A189" s="28">
        <v>179</v>
      </c>
      <c r="B189" s="29" t="s">
        <v>86</v>
      </c>
      <c r="C189" s="30" t="s">
        <v>198</v>
      </c>
      <c r="D189" s="31">
        <v>45071</v>
      </c>
      <c r="E189" s="37">
        <v>1046.3499999999999</v>
      </c>
      <c r="F189" s="37">
        <v>1049.4666666666665</v>
      </c>
      <c r="G189" s="38">
        <v>1041.333333333333</v>
      </c>
      <c r="H189" s="38">
        <v>1036.3166666666666</v>
      </c>
      <c r="I189" s="38">
        <v>1028.1833333333332</v>
      </c>
      <c r="J189" s="38">
        <v>1054.4833333333329</v>
      </c>
      <c r="K189" s="38">
        <v>1062.6166666666666</v>
      </c>
      <c r="L189" s="38">
        <v>1067.6333333333328</v>
      </c>
      <c r="M189" s="28">
        <v>1057.5999999999999</v>
      </c>
      <c r="N189" s="28">
        <v>1044.45</v>
      </c>
      <c r="O189" s="39">
        <v>9849000</v>
      </c>
      <c r="P189" s="40">
        <v>8.2923832923832916E-3</v>
      </c>
    </row>
    <row r="190" spans="1:16" ht="12.75" customHeight="1">
      <c r="A190" s="28">
        <v>180</v>
      </c>
      <c r="B190" s="29" t="s">
        <v>56</v>
      </c>
      <c r="C190" s="30" t="s">
        <v>199</v>
      </c>
      <c r="D190" s="31">
        <v>45071</v>
      </c>
      <c r="E190" s="37">
        <v>2667</v>
      </c>
      <c r="F190" s="37">
        <v>2671.2666666666669</v>
      </c>
      <c r="G190" s="38">
        <v>2648.7333333333336</v>
      </c>
      <c r="H190" s="38">
        <v>2630.4666666666667</v>
      </c>
      <c r="I190" s="38">
        <v>2607.9333333333334</v>
      </c>
      <c r="J190" s="38">
        <v>2689.5333333333338</v>
      </c>
      <c r="K190" s="38">
        <v>2712.0666666666675</v>
      </c>
      <c r="L190" s="38">
        <v>2730.3333333333339</v>
      </c>
      <c r="M190" s="28">
        <v>2693.8</v>
      </c>
      <c r="N190" s="28">
        <v>2653</v>
      </c>
      <c r="O190" s="39">
        <v>4918500</v>
      </c>
      <c r="P190" s="40">
        <v>-1.1232566905390125E-2</v>
      </c>
    </row>
    <row r="191" spans="1:16" ht="12.75" customHeight="1">
      <c r="A191" s="28">
        <v>181</v>
      </c>
      <c r="B191" s="29" t="s">
        <v>47</v>
      </c>
      <c r="C191" s="30" t="s">
        <v>200</v>
      </c>
      <c r="D191" s="31">
        <v>45071</v>
      </c>
      <c r="E191" s="37">
        <v>1664.55</v>
      </c>
      <c r="F191" s="37">
        <v>1669.2666666666667</v>
      </c>
      <c r="G191" s="38">
        <v>1652.2833333333333</v>
      </c>
      <c r="H191" s="38">
        <v>1640.0166666666667</v>
      </c>
      <c r="I191" s="38">
        <v>1623.0333333333333</v>
      </c>
      <c r="J191" s="38">
        <v>1681.5333333333333</v>
      </c>
      <c r="K191" s="38">
        <v>1698.5166666666664</v>
      </c>
      <c r="L191" s="38">
        <v>1710.7833333333333</v>
      </c>
      <c r="M191" s="28">
        <v>1686.25</v>
      </c>
      <c r="N191" s="28">
        <v>1657</v>
      </c>
      <c r="O191" s="39">
        <v>1475000</v>
      </c>
      <c r="P191" s="40">
        <v>-4.5616305402782269E-2</v>
      </c>
    </row>
    <row r="192" spans="1:16" ht="12.75" customHeight="1">
      <c r="A192" s="28">
        <v>182</v>
      </c>
      <c r="B192" s="29" t="s">
        <v>44</v>
      </c>
      <c r="C192" s="30" t="s">
        <v>202</v>
      </c>
      <c r="D192" s="31">
        <v>45071</v>
      </c>
      <c r="E192" s="37">
        <v>1393.25</v>
      </c>
      <c r="F192" s="37">
        <v>1397.3666666666668</v>
      </c>
      <c r="G192" s="38">
        <v>1379.0333333333335</v>
      </c>
      <c r="H192" s="38">
        <v>1364.8166666666668</v>
      </c>
      <c r="I192" s="38">
        <v>1346.4833333333336</v>
      </c>
      <c r="J192" s="38">
        <v>1411.5833333333335</v>
      </c>
      <c r="K192" s="38">
        <v>1429.9166666666665</v>
      </c>
      <c r="L192" s="38">
        <v>1444.1333333333334</v>
      </c>
      <c r="M192" s="28">
        <v>1415.7</v>
      </c>
      <c r="N192" s="28">
        <v>1383.15</v>
      </c>
      <c r="O192" s="39">
        <v>3672000</v>
      </c>
      <c r="P192" s="40">
        <v>2.7075408368762585E-2</v>
      </c>
    </row>
    <row r="193" spans="1:16" ht="12.75" customHeight="1">
      <c r="A193" s="28">
        <v>183</v>
      </c>
      <c r="B193" s="29" t="s">
        <v>49</v>
      </c>
      <c r="C193" s="30" t="s">
        <v>203</v>
      </c>
      <c r="D193" s="31">
        <v>45071</v>
      </c>
      <c r="E193" s="37">
        <v>1157.9000000000001</v>
      </c>
      <c r="F193" s="37">
        <v>1157.0833333333335</v>
      </c>
      <c r="G193" s="38">
        <v>1146.2166666666669</v>
      </c>
      <c r="H193" s="38">
        <v>1134.5333333333335</v>
      </c>
      <c r="I193" s="38">
        <v>1123.666666666667</v>
      </c>
      <c r="J193" s="38">
        <v>1168.7666666666669</v>
      </c>
      <c r="K193" s="38">
        <v>1179.6333333333337</v>
      </c>
      <c r="L193" s="38">
        <v>1191.3166666666668</v>
      </c>
      <c r="M193" s="28">
        <v>1167.95</v>
      </c>
      <c r="N193" s="28">
        <v>1145.4000000000001</v>
      </c>
      <c r="O193" s="39">
        <v>7331800</v>
      </c>
      <c r="P193" s="40">
        <v>7.696748123917645E-3</v>
      </c>
    </row>
    <row r="194" spans="1:16" ht="12.75" customHeight="1">
      <c r="A194" s="28">
        <v>184</v>
      </c>
      <c r="B194" s="29" t="s">
        <v>56</v>
      </c>
      <c r="C194" s="30" t="s">
        <v>204</v>
      </c>
      <c r="D194" s="31">
        <v>45071</v>
      </c>
      <c r="E194" s="37">
        <v>1437.95</v>
      </c>
      <c r="F194" s="37">
        <v>1443.5166666666664</v>
      </c>
      <c r="G194" s="38">
        <v>1425.5333333333328</v>
      </c>
      <c r="H194" s="38">
        <v>1413.1166666666663</v>
      </c>
      <c r="I194" s="38">
        <v>1395.1333333333328</v>
      </c>
      <c r="J194" s="38">
        <v>1455.9333333333329</v>
      </c>
      <c r="K194" s="38">
        <v>1473.9166666666665</v>
      </c>
      <c r="L194" s="38">
        <v>1486.333333333333</v>
      </c>
      <c r="M194" s="28">
        <v>1461.5</v>
      </c>
      <c r="N194" s="28">
        <v>1431.1</v>
      </c>
      <c r="O194" s="39">
        <v>1944000</v>
      </c>
      <c r="P194" s="40">
        <v>0.17193151675910295</v>
      </c>
    </row>
    <row r="195" spans="1:16" ht="12.75" customHeight="1">
      <c r="A195" s="28">
        <v>185</v>
      </c>
      <c r="B195" s="29" t="s">
        <v>42</v>
      </c>
      <c r="C195" s="30" t="s">
        <v>205</v>
      </c>
      <c r="D195" s="31">
        <v>45071</v>
      </c>
      <c r="E195" s="37">
        <v>7556.35</v>
      </c>
      <c r="F195" s="37">
        <v>7539.45</v>
      </c>
      <c r="G195" s="38">
        <v>7487.0499999999993</v>
      </c>
      <c r="H195" s="38">
        <v>7417.7499999999991</v>
      </c>
      <c r="I195" s="38">
        <v>7365.3499999999985</v>
      </c>
      <c r="J195" s="38">
        <v>7608.75</v>
      </c>
      <c r="K195" s="38">
        <v>7661.15</v>
      </c>
      <c r="L195" s="38">
        <v>7730.4500000000007</v>
      </c>
      <c r="M195" s="28">
        <v>7591.85</v>
      </c>
      <c r="N195" s="28">
        <v>7470.15</v>
      </c>
      <c r="O195" s="39">
        <v>1792900</v>
      </c>
      <c r="P195" s="40">
        <v>-1.9362249083848385E-2</v>
      </c>
    </row>
    <row r="196" spans="1:16" ht="12.75" customHeight="1">
      <c r="A196" s="28">
        <v>186</v>
      </c>
      <c r="B196" s="29" t="s">
        <v>38</v>
      </c>
      <c r="C196" s="30" t="s">
        <v>206</v>
      </c>
      <c r="D196" s="31">
        <v>45071</v>
      </c>
      <c r="E196" s="37">
        <v>744.2</v>
      </c>
      <c r="F196" s="37">
        <v>748.85</v>
      </c>
      <c r="G196" s="38">
        <v>737.90000000000009</v>
      </c>
      <c r="H196" s="38">
        <v>731.6</v>
      </c>
      <c r="I196" s="38">
        <v>720.65000000000009</v>
      </c>
      <c r="J196" s="38">
        <v>755.15000000000009</v>
      </c>
      <c r="K196" s="38">
        <v>766.10000000000014</v>
      </c>
      <c r="L196" s="38">
        <v>772.40000000000009</v>
      </c>
      <c r="M196" s="28">
        <v>759.8</v>
      </c>
      <c r="N196" s="28">
        <v>742.55</v>
      </c>
      <c r="O196" s="39">
        <v>14523600</v>
      </c>
      <c r="P196" s="40">
        <v>6.3051702395964691E-3</v>
      </c>
    </row>
    <row r="197" spans="1:16" ht="12.75" customHeight="1">
      <c r="A197" s="28">
        <v>187</v>
      </c>
      <c r="B197" s="29" t="s">
        <v>119</v>
      </c>
      <c r="C197" s="30" t="s">
        <v>207</v>
      </c>
      <c r="D197" s="31">
        <v>45071</v>
      </c>
      <c r="E197" s="37">
        <v>278.64999999999998</v>
      </c>
      <c r="F197" s="37">
        <v>279.09999999999997</v>
      </c>
      <c r="G197" s="38">
        <v>276.19999999999993</v>
      </c>
      <c r="H197" s="38">
        <v>273.74999999999994</v>
      </c>
      <c r="I197" s="38">
        <v>270.84999999999991</v>
      </c>
      <c r="J197" s="38">
        <v>281.54999999999995</v>
      </c>
      <c r="K197" s="38">
        <v>284.44999999999993</v>
      </c>
      <c r="L197" s="38">
        <v>286.89999999999998</v>
      </c>
      <c r="M197" s="28">
        <v>282</v>
      </c>
      <c r="N197" s="28">
        <v>276.64999999999998</v>
      </c>
      <c r="O197" s="39">
        <v>34848000</v>
      </c>
      <c r="P197" s="40">
        <v>5.9209726443768998E-2</v>
      </c>
    </row>
    <row r="198" spans="1:16" ht="12.75" customHeight="1">
      <c r="A198" s="28">
        <v>188</v>
      </c>
      <c r="B198" s="29" t="s">
        <v>70</v>
      </c>
      <c r="C198" s="30" t="s">
        <v>208</v>
      </c>
      <c r="D198" s="31">
        <v>45071</v>
      </c>
      <c r="E198" s="37">
        <v>811.65</v>
      </c>
      <c r="F198" s="37">
        <v>810.68333333333339</v>
      </c>
      <c r="G198" s="38">
        <v>801.71666666666681</v>
      </c>
      <c r="H198" s="38">
        <v>791.78333333333342</v>
      </c>
      <c r="I198" s="38">
        <v>782.81666666666683</v>
      </c>
      <c r="J198" s="38">
        <v>820.61666666666679</v>
      </c>
      <c r="K198" s="38">
        <v>829.58333333333348</v>
      </c>
      <c r="L198" s="38">
        <v>839.51666666666677</v>
      </c>
      <c r="M198" s="28">
        <v>819.65</v>
      </c>
      <c r="N198" s="28">
        <v>800.75</v>
      </c>
      <c r="O198" s="39">
        <v>7722600</v>
      </c>
      <c r="P198" s="40">
        <v>-9.096687619182145E-2</v>
      </c>
    </row>
    <row r="199" spans="1:16" ht="12.75" customHeight="1">
      <c r="A199" s="28">
        <v>189</v>
      </c>
      <c r="B199" s="29" t="s">
        <v>70</v>
      </c>
      <c r="C199" s="30" t="s">
        <v>277</v>
      </c>
      <c r="D199" s="31">
        <v>45071</v>
      </c>
      <c r="E199" s="37">
        <v>1338.1</v>
      </c>
      <c r="F199" s="37">
        <v>1331.8166666666666</v>
      </c>
      <c r="G199" s="38">
        <v>1323.6333333333332</v>
      </c>
      <c r="H199" s="38">
        <v>1309.1666666666665</v>
      </c>
      <c r="I199" s="38">
        <v>1300.9833333333331</v>
      </c>
      <c r="J199" s="38">
        <v>1346.2833333333333</v>
      </c>
      <c r="K199" s="38">
        <v>1354.4666666666667</v>
      </c>
      <c r="L199" s="38">
        <v>1368.9333333333334</v>
      </c>
      <c r="M199" s="28">
        <v>1340</v>
      </c>
      <c r="N199" s="28">
        <v>1317.35</v>
      </c>
      <c r="O199" s="39">
        <v>706300</v>
      </c>
      <c r="P199" s="40">
        <v>-6.9617335177501155E-2</v>
      </c>
    </row>
    <row r="200" spans="1:16" ht="12.75" customHeight="1">
      <c r="A200" s="28">
        <v>190</v>
      </c>
      <c r="B200" s="29" t="s">
        <v>86</v>
      </c>
      <c r="C200" s="30" t="s">
        <v>209</v>
      </c>
      <c r="D200" s="31">
        <v>45071</v>
      </c>
      <c r="E200" s="37">
        <v>386.7</v>
      </c>
      <c r="F200" s="37">
        <v>386.56666666666666</v>
      </c>
      <c r="G200" s="38">
        <v>383.58333333333331</v>
      </c>
      <c r="H200" s="38">
        <v>380.46666666666664</v>
      </c>
      <c r="I200" s="38">
        <v>377.48333333333329</v>
      </c>
      <c r="J200" s="38">
        <v>389.68333333333334</v>
      </c>
      <c r="K200" s="38">
        <v>392.66666666666669</v>
      </c>
      <c r="L200" s="38">
        <v>395.78333333333336</v>
      </c>
      <c r="M200" s="28">
        <v>389.55</v>
      </c>
      <c r="N200" s="28">
        <v>383.45</v>
      </c>
      <c r="O200" s="39">
        <v>27537000</v>
      </c>
      <c r="P200" s="40">
        <v>1.8417840896482858E-2</v>
      </c>
    </row>
    <row r="201" spans="1:16" ht="12.75" customHeight="1">
      <c r="A201" s="28">
        <v>191</v>
      </c>
      <c r="B201" s="29" t="s">
        <v>178</v>
      </c>
      <c r="C201" s="30" t="s">
        <v>210</v>
      </c>
      <c r="D201" s="31">
        <v>45071</v>
      </c>
      <c r="E201" s="37">
        <v>197.15</v>
      </c>
      <c r="F201" s="37">
        <v>197.16666666666666</v>
      </c>
      <c r="G201" s="38">
        <v>195.58333333333331</v>
      </c>
      <c r="H201" s="38">
        <v>194.01666666666665</v>
      </c>
      <c r="I201" s="38">
        <v>192.43333333333331</v>
      </c>
      <c r="J201" s="38">
        <v>198.73333333333332</v>
      </c>
      <c r="K201" s="38">
        <v>200.31666666666663</v>
      </c>
      <c r="L201" s="38">
        <v>201.88333333333333</v>
      </c>
      <c r="M201" s="28">
        <v>198.75</v>
      </c>
      <c r="N201" s="28">
        <v>195.6</v>
      </c>
      <c r="O201" s="39">
        <v>86316000</v>
      </c>
      <c r="P201" s="40">
        <v>1.4813769751693002E-2</v>
      </c>
    </row>
    <row r="202" spans="1:16" ht="12.75" customHeight="1">
      <c r="A202" s="28">
        <v>192</v>
      </c>
      <c r="B202" s="29" t="s">
        <v>47</v>
      </c>
      <c r="C202" s="30" t="s">
        <v>797</v>
      </c>
      <c r="D202" s="31">
        <v>45071</v>
      </c>
      <c r="E202" s="37">
        <v>522.75</v>
      </c>
      <c r="F202" s="37">
        <v>521.2833333333333</v>
      </c>
      <c r="G202" s="38">
        <v>517.61666666666656</v>
      </c>
      <c r="H202" s="38">
        <v>512.48333333333323</v>
      </c>
      <c r="I202" s="38">
        <v>508.81666666666649</v>
      </c>
      <c r="J202" s="38">
        <v>526.41666666666663</v>
      </c>
      <c r="K202" s="38">
        <v>530.08333333333337</v>
      </c>
      <c r="L202" s="38">
        <v>535.2166666666667</v>
      </c>
      <c r="M202" s="28">
        <v>524.95000000000005</v>
      </c>
      <c r="N202" s="28">
        <v>516.15</v>
      </c>
      <c r="O202" s="39">
        <v>6816600</v>
      </c>
      <c r="P202" s="40">
        <v>1.2837657127574217E-2</v>
      </c>
    </row>
    <row r="203" spans="1:16" ht="12.75" customHeight="1">
      <c r="A203" s="28">
        <v>193</v>
      </c>
      <c r="B203" s="29"/>
      <c r="C203" s="41"/>
      <c r="D203" s="43"/>
      <c r="E203" s="44"/>
      <c r="F203" s="44"/>
      <c r="G203" s="45"/>
      <c r="H203" s="45"/>
      <c r="I203" s="45"/>
      <c r="J203" s="45"/>
      <c r="K203" s="45"/>
      <c r="L203" s="45"/>
      <c r="M203" s="41"/>
      <c r="N203" s="41"/>
      <c r="O203" s="232"/>
      <c r="P203" s="233"/>
    </row>
    <row r="204" spans="1:16" ht="12.75" customHeight="1">
      <c r="A204" s="28">
        <v>194</v>
      </c>
      <c r="B204" s="29"/>
      <c r="C204" s="41"/>
      <c r="D204" s="43"/>
      <c r="E204" s="44"/>
      <c r="F204" s="44"/>
      <c r="G204" s="45"/>
      <c r="H204" s="45"/>
      <c r="I204" s="45"/>
      <c r="J204" s="45"/>
      <c r="K204" s="45"/>
      <c r="L204" s="45"/>
      <c r="M204" s="41"/>
      <c r="N204" s="41"/>
      <c r="O204" s="232"/>
      <c r="P204" s="233"/>
    </row>
    <row r="205" spans="1:16" ht="12.75" customHeight="1">
      <c r="A205" s="28"/>
      <c r="B205" s="42"/>
      <c r="C205" s="41"/>
      <c r="D205" s="43"/>
      <c r="E205" s="44"/>
      <c r="F205" s="44"/>
      <c r="G205" s="45"/>
      <c r="H205" s="45"/>
      <c r="I205" s="45"/>
      <c r="J205" s="45"/>
      <c r="K205" s="45"/>
      <c r="L205" s="1"/>
      <c r="M205" s="1"/>
      <c r="N205" s="1"/>
      <c r="O205" s="1"/>
      <c r="P205" s="1"/>
    </row>
    <row r="206" spans="1:16" ht="12.75" customHeight="1">
      <c r="A206" s="28"/>
      <c r="B206" s="4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8"/>
      <c r="B207" s="4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</row>
    <row r="510" spans="1:16" ht="12.75" customHeight="1">
      <c r="A510" s="1"/>
      <c r="B510" s="1"/>
    </row>
    <row r="511" spans="1:16" ht="12.75" customHeight="1">
      <c r="A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B13" sqref="B13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45050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45" t="s">
        <v>16</v>
      </c>
      <c r="B8" s="347"/>
      <c r="C8" s="351" t="s">
        <v>20</v>
      </c>
      <c r="D8" s="351" t="s">
        <v>21</v>
      </c>
      <c r="E8" s="342" t="s">
        <v>22</v>
      </c>
      <c r="F8" s="343"/>
      <c r="G8" s="344"/>
      <c r="H8" s="342" t="s">
        <v>23</v>
      </c>
      <c r="I8" s="343"/>
      <c r="J8" s="344"/>
      <c r="K8" s="23"/>
      <c r="L8" s="50"/>
      <c r="M8" s="50"/>
      <c r="N8" s="1"/>
      <c r="O8" s="1"/>
    </row>
    <row r="9" spans="1:15" ht="36" customHeight="1">
      <c r="A9" s="349"/>
      <c r="B9" s="350"/>
      <c r="C9" s="350"/>
      <c r="D9" s="35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3">
        <v>1</v>
      </c>
      <c r="B10" s="257" t="s">
        <v>227</v>
      </c>
      <c r="C10" s="257">
        <v>18089.849999999999</v>
      </c>
      <c r="D10" s="257">
        <v>18082.866666666665</v>
      </c>
      <c r="E10" s="257">
        <v>18049.383333333331</v>
      </c>
      <c r="F10" s="257">
        <v>18008.916666666668</v>
      </c>
      <c r="G10" s="257">
        <v>17975.433333333334</v>
      </c>
      <c r="H10" s="257">
        <v>18123.333333333328</v>
      </c>
      <c r="I10" s="257">
        <v>18156.816666666658</v>
      </c>
      <c r="J10" s="257">
        <v>18197.283333333326</v>
      </c>
      <c r="K10" s="257">
        <v>18116.349999999999</v>
      </c>
      <c r="L10" s="257">
        <v>18042.400000000001</v>
      </c>
      <c r="M10" s="258"/>
      <c r="N10" s="1"/>
      <c r="O10" s="1"/>
    </row>
    <row r="11" spans="1:15" ht="12.75" customHeight="1">
      <c r="A11" s="213">
        <v>2</v>
      </c>
      <c r="B11" s="262" t="s">
        <v>228</v>
      </c>
      <c r="C11" s="257">
        <v>43312.7</v>
      </c>
      <c r="D11" s="257">
        <v>43248.6</v>
      </c>
      <c r="E11" s="257">
        <v>43142.25</v>
      </c>
      <c r="F11" s="257">
        <v>42971.8</v>
      </c>
      <c r="G11" s="257">
        <v>42865.450000000004</v>
      </c>
      <c r="H11" s="257">
        <v>43419.049999999996</v>
      </c>
      <c r="I11" s="257">
        <v>43525.399999999987</v>
      </c>
      <c r="J11" s="257">
        <v>43695.849999999991</v>
      </c>
      <c r="K11" s="257">
        <v>43354.95</v>
      </c>
      <c r="L11" s="257">
        <v>43078.15</v>
      </c>
      <c r="M11" s="258"/>
      <c r="N11" s="1"/>
      <c r="O11" s="1"/>
    </row>
    <row r="12" spans="1:15" ht="12.75" customHeight="1">
      <c r="A12" s="213">
        <v>3</v>
      </c>
      <c r="B12" s="230" t="s">
        <v>229</v>
      </c>
      <c r="C12" s="231">
        <v>3114.6</v>
      </c>
      <c r="D12" s="231">
        <v>3110.1833333333329</v>
      </c>
      <c r="E12" s="231">
        <v>3096.3166666666657</v>
      </c>
      <c r="F12" s="231">
        <v>3078.0333333333328</v>
      </c>
      <c r="G12" s="231">
        <v>3064.1666666666656</v>
      </c>
      <c r="H12" s="231">
        <v>3128.4666666666658</v>
      </c>
      <c r="I12" s="231">
        <v>3142.3333333333335</v>
      </c>
      <c r="J12" s="231">
        <v>3160.6166666666659</v>
      </c>
      <c r="K12" s="231">
        <v>3124.05</v>
      </c>
      <c r="L12" s="231">
        <v>3091.9</v>
      </c>
      <c r="M12" s="258"/>
      <c r="N12" s="1"/>
      <c r="O12" s="1"/>
    </row>
    <row r="13" spans="1:15" ht="12.75" customHeight="1">
      <c r="A13" s="213">
        <v>4</v>
      </c>
      <c r="B13" s="230" t="s">
        <v>230</v>
      </c>
      <c r="C13" s="231">
        <v>5363.6</v>
      </c>
      <c r="D13" s="231">
        <v>5370.5</v>
      </c>
      <c r="E13" s="231">
        <v>5347.15</v>
      </c>
      <c r="F13" s="231">
        <v>5330.7</v>
      </c>
      <c r="G13" s="231">
        <v>5307.3499999999995</v>
      </c>
      <c r="H13" s="231">
        <v>5386.95</v>
      </c>
      <c r="I13" s="231">
        <v>5410.3</v>
      </c>
      <c r="J13" s="231">
        <v>5426.75</v>
      </c>
      <c r="K13" s="231">
        <v>5393.85</v>
      </c>
      <c r="L13" s="231">
        <v>5354.05</v>
      </c>
      <c r="M13" s="258"/>
      <c r="N13" s="1"/>
      <c r="O13" s="1"/>
    </row>
    <row r="14" spans="1:15" ht="12.75" customHeight="1">
      <c r="A14" s="213">
        <v>5</v>
      </c>
      <c r="B14" s="230" t="s">
        <v>231</v>
      </c>
      <c r="C14" s="231">
        <v>27743.75</v>
      </c>
      <c r="D14" s="231">
        <v>27773.5</v>
      </c>
      <c r="E14" s="231">
        <v>27663.55</v>
      </c>
      <c r="F14" s="231">
        <v>27583.35</v>
      </c>
      <c r="G14" s="231">
        <v>27473.399999999998</v>
      </c>
      <c r="H14" s="231">
        <v>27853.7</v>
      </c>
      <c r="I14" s="231">
        <v>27963.649999999998</v>
      </c>
      <c r="J14" s="231">
        <v>28043.850000000002</v>
      </c>
      <c r="K14" s="231">
        <v>27883.45</v>
      </c>
      <c r="L14" s="231">
        <v>27693.3</v>
      </c>
      <c r="M14" s="258"/>
      <c r="N14" s="1"/>
      <c r="O14" s="1"/>
    </row>
    <row r="15" spans="1:15" ht="12.75" customHeight="1">
      <c r="A15" s="213">
        <v>6</v>
      </c>
      <c r="B15" s="230" t="s">
        <v>232</v>
      </c>
      <c r="C15" s="231">
        <v>4771.55</v>
      </c>
      <c r="D15" s="231">
        <v>4769.05</v>
      </c>
      <c r="E15" s="231">
        <v>4748.9500000000007</v>
      </c>
      <c r="F15" s="231">
        <v>4726.3500000000004</v>
      </c>
      <c r="G15" s="231">
        <v>4706.2500000000009</v>
      </c>
      <c r="H15" s="231">
        <v>4791.6500000000005</v>
      </c>
      <c r="I15" s="231">
        <v>4811.7500000000009</v>
      </c>
      <c r="J15" s="231">
        <v>4834.3500000000004</v>
      </c>
      <c r="K15" s="231">
        <v>4789.1499999999996</v>
      </c>
      <c r="L15" s="231">
        <v>4746.45</v>
      </c>
      <c r="M15" s="258"/>
      <c r="N15" s="1"/>
      <c r="O15" s="1"/>
    </row>
    <row r="16" spans="1:15" ht="12.75" customHeight="1">
      <c r="A16" s="213">
        <v>7</v>
      </c>
      <c r="B16" s="230" t="s">
        <v>233</v>
      </c>
      <c r="C16" s="231">
        <v>9065.85</v>
      </c>
      <c r="D16" s="231">
        <v>9065.9499999999989</v>
      </c>
      <c r="E16" s="231">
        <v>9032.0499999999975</v>
      </c>
      <c r="F16" s="231">
        <v>8998.2499999999982</v>
      </c>
      <c r="G16" s="231">
        <v>8964.3499999999967</v>
      </c>
      <c r="H16" s="231">
        <v>9099.7499999999982</v>
      </c>
      <c r="I16" s="231">
        <v>9133.65</v>
      </c>
      <c r="J16" s="231">
        <v>9167.4499999999989</v>
      </c>
      <c r="K16" s="231">
        <v>9099.85</v>
      </c>
      <c r="L16" s="231">
        <v>9032.15</v>
      </c>
      <c r="M16" s="258"/>
      <c r="N16" s="1"/>
      <c r="O16" s="1"/>
    </row>
    <row r="17" spans="1:15" ht="12.75" customHeight="1">
      <c r="A17" s="213">
        <v>8</v>
      </c>
      <c r="B17" s="216" t="s">
        <v>285</v>
      </c>
      <c r="C17" s="230">
        <v>3453.6</v>
      </c>
      <c r="D17" s="231">
        <v>3446.9166666666665</v>
      </c>
      <c r="E17" s="231">
        <v>3413.833333333333</v>
      </c>
      <c r="F17" s="231">
        <v>3374.0666666666666</v>
      </c>
      <c r="G17" s="231">
        <v>3340.9833333333331</v>
      </c>
      <c r="H17" s="231">
        <v>3486.6833333333329</v>
      </c>
      <c r="I17" s="231">
        <v>3519.766666666666</v>
      </c>
      <c r="J17" s="231">
        <v>3559.5333333333328</v>
      </c>
      <c r="K17" s="230">
        <v>3480</v>
      </c>
      <c r="L17" s="230">
        <v>3407.15</v>
      </c>
      <c r="M17" s="230">
        <v>3.59375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1743.6</v>
      </c>
      <c r="D18" s="231">
        <v>1745.45</v>
      </c>
      <c r="E18" s="231">
        <v>1716.9</v>
      </c>
      <c r="F18" s="231">
        <v>1690.2</v>
      </c>
      <c r="G18" s="231">
        <v>1661.65</v>
      </c>
      <c r="H18" s="231">
        <v>1772.15</v>
      </c>
      <c r="I18" s="231">
        <v>1800.6999999999998</v>
      </c>
      <c r="J18" s="231">
        <v>1827.4</v>
      </c>
      <c r="K18" s="230">
        <v>1774</v>
      </c>
      <c r="L18" s="230">
        <v>1718.75</v>
      </c>
      <c r="M18" s="230">
        <v>4.7813999999999997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684.8</v>
      </c>
      <c r="D19" s="231">
        <v>684.59999999999991</v>
      </c>
      <c r="E19" s="231">
        <v>677.54999999999984</v>
      </c>
      <c r="F19" s="231">
        <v>670.3</v>
      </c>
      <c r="G19" s="231">
        <v>663.24999999999989</v>
      </c>
      <c r="H19" s="231">
        <v>691.8499999999998</v>
      </c>
      <c r="I19" s="231">
        <v>698.9</v>
      </c>
      <c r="J19" s="231">
        <v>706.14999999999975</v>
      </c>
      <c r="K19" s="230">
        <v>691.65</v>
      </c>
      <c r="L19" s="230">
        <v>677.35</v>
      </c>
      <c r="M19" s="230">
        <v>12.646100000000001</v>
      </c>
      <c r="N19" s="1"/>
      <c r="O19" s="1"/>
    </row>
    <row r="20" spans="1:15" ht="12.75" customHeight="1">
      <c r="A20" s="213">
        <v>11</v>
      </c>
      <c r="B20" s="216" t="s">
        <v>234</v>
      </c>
      <c r="C20" s="230">
        <v>22567.25</v>
      </c>
      <c r="D20" s="231">
        <v>22506.783333333336</v>
      </c>
      <c r="E20" s="231">
        <v>22363.666666666672</v>
      </c>
      <c r="F20" s="231">
        <v>22160.083333333336</v>
      </c>
      <c r="G20" s="231">
        <v>22016.966666666671</v>
      </c>
      <c r="H20" s="231">
        <v>22710.366666666672</v>
      </c>
      <c r="I20" s="231">
        <v>22853.483333333334</v>
      </c>
      <c r="J20" s="231">
        <v>23057.066666666673</v>
      </c>
      <c r="K20" s="230">
        <v>22649.9</v>
      </c>
      <c r="L20" s="230">
        <v>22303.200000000001</v>
      </c>
      <c r="M20" s="230">
        <v>0.10969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1839</v>
      </c>
      <c r="D21" s="231">
        <v>1854.7833333333335</v>
      </c>
      <c r="E21" s="231">
        <v>1769.5666666666671</v>
      </c>
      <c r="F21" s="231">
        <v>1700.1333333333334</v>
      </c>
      <c r="G21" s="231">
        <v>1614.916666666667</v>
      </c>
      <c r="H21" s="231">
        <v>1924.2166666666672</v>
      </c>
      <c r="I21" s="231">
        <v>2009.4333333333338</v>
      </c>
      <c r="J21" s="231">
        <v>2078.8666666666672</v>
      </c>
      <c r="K21" s="230">
        <v>1940</v>
      </c>
      <c r="L21" s="230">
        <v>1785.35</v>
      </c>
      <c r="M21" s="230">
        <v>58.494320000000002</v>
      </c>
      <c r="N21" s="1"/>
      <c r="O21" s="1"/>
    </row>
    <row r="22" spans="1:15" ht="12.75" customHeight="1">
      <c r="A22" s="213">
        <v>13</v>
      </c>
      <c r="B22" s="216" t="s">
        <v>235</v>
      </c>
      <c r="C22" s="230">
        <v>942.05</v>
      </c>
      <c r="D22" s="231">
        <v>950.33333333333337</v>
      </c>
      <c r="E22" s="231">
        <v>920.66666666666674</v>
      </c>
      <c r="F22" s="231">
        <v>899.28333333333342</v>
      </c>
      <c r="G22" s="231">
        <v>869.61666666666679</v>
      </c>
      <c r="H22" s="231">
        <v>971.7166666666667</v>
      </c>
      <c r="I22" s="231">
        <v>1001.3833333333334</v>
      </c>
      <c r="J22" s="231">
        <v>1022.7666666666667</v>
      </c>
      <c r="K22" s="230">
        <v>980</v>
      </c>
      <c r="L22" s="230">
        <v>928.95</v>
      </c>
      <c r="M22" s="230">
        <v>18.709720000000001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669.65</v>
      </c>
      <c r="D23" s="231">
        <v>670.41666666666663</v>
      </c>
      <c r="E23" s="231">
        <v>655.98333333333323</v>
      </c>
      <c r="F23" s="231">
        <v>642.31666666666661</v>
      </c>
      <c r="G23" s="231">
        <v>627.88333333333321</v>
      </c>
      <c r="H23" s="231">
        <v>684.08333333333326</v>
      </c>
      <c r="I23" s="231">
        <v>698.51666666666665</v>
      </c>
      <c r="J23" s="231">
        <v>712.18333333333328</v>
      </c>
      <c r="K23" s="230">
        <v>684.85</v>
      </c>
      <c r="L23" s="230">
        <v>656.75</v>
      </c>
      <c r="M23" s="230">
        <v>56.457270000000001</v>
      </c>
      <c r="N23" s="1"/>
      <c r="O23" s="1"/>
    </row>
    <row r="24" spans="1:15" ht="12.75" customHeight="1">
      <c r="A24" s="213">
        <v>15</v>
      </c>
      <c r="B24" s="216" t="s">
        <v>236</v>
      </c>
      <c r="C24" s="230">
        <v>922.95</v>
      </c>
      <c r="D24" s="231">
        <v>932.26666666666677</v>
      </c>
      <c r="E24" s="231">
        <v>906.53333333333353</v>
      </c>
      <c r="F24" s="231">
        <v>890.11666666666679</v>
      </c>
      <c r="G24" s="231">
        <v>864.38333333333355</v>
      </c>
      <c r="H24" s="231">
        <v>948.68333333333351</v>
      </c>
      <c r="I24" s="231">
        <v>974.41666666666686</v>
      </c>
      <c r="J24" s="231">
        <v>990.83333333333348</v>
      </c>
      <c r="K24" s="230">
        <v>958</v>
      </c>
      <c r="L24" s="230">
        <v>915.85</v>
      </c>
      <c r="M24" s="230">
        <v>7.1624600000000003</v>
      </c>
      <c r="N24" s="1"/>
      <c r="O24" s="1"/>
    </row>
    <row r="25" spans="1:15" ht="12.75" customHeight="1">
      <c r="A25" s="213">
        <v>16</v>
      </c>
      <c r="B25" s="216" t="s">
        <v>237</v>
      </c>
      <c r="C25" s="230">
        <v>993.05</v>
      </c>
      <c r="D25" s="231">
        <v>1004.35</v>
      </c>
      <c r="E25" s="231">
        <v>972.7</v>
      </c>
      <c r="F25" s="231">
        <v>952.35</v>
      </c>
      <c r="G25" s="231">
        <v>920.7</v>
      </c>
      <c r="H25" s="231">
        <v>1024.7</v>
      </c>
      <c r="I25" s="231">
        <v>1056.3499999999999</v>
      </c>
      <c r="J25" s="231">
        <v>1076.7</v>
      </c>
      <c r="K25" s="230">
        <v>1036</v>
      </c>
      <c r="L25" s="230">
        <v>984</v>
      </c>
      <c r="M25" s="230">
        <v>6.9488200000000004</v>
      </c>
      <c r="N25" s="1"/>
      <c r="O25" s="1"/>
    </row>
    <row r="26" spans="1:15" ht="12.75" customHeight="1">
      <c r="A26" s="213">
        <v>17</v>
      </c>
      <c r="B26" s="216" t="s">
        <v>842</v>
      </c>
      <c r="C26" s="230">
        <v>397.45</v>
      </c>
      <c r="D26" s="231">
        <v>402.25</v>
      </c>
      <c r="E26" s="231">
        <v>385.5</v>
      </c>
      <c r="F26" s="231">
        <v>373.55</v>
      </c>
      <c r="G26" s="231">
        <v>356.8</v>
      </c>
      <c r="H26" s="231">
        <v>414.2</v>
      </c>
      <c r="I26" s="231">
        <v>430.95</v>
      </c>
      <c r="J26" s="231">
        <v>442.9</v>
      </c>
      <c r="K26" s="230">
        <v>419</v>
      </c>
      <c r="L26" s="230">
        <v>390.3</v>
      </c>
      <c r="M26" s="230">
        <v>45.787680000000002</v>
      </c>
      <c r="N26" s="1"/>
      <c r="O26" s="1"/>
    </row>
    <row r="27" spans="1:15" ht="12.75" customHeight="1">
      <c r="A27" s="213">
        <v>18</v>
      </c>
      <c r="B27" s="216" t="s">
        <v>238</v>
      </c>
      <c r="C27" s="230">
        <v>169.3</v>
      </c>
      <c r="D27" s="231">
        <v>168.73333333333332</v>
      </c>
      <c r="E27" s="231">
        <v>167.11666666666665</v>
      </c>
      <c r="F27" s="231">
        <v>164.93333333333334</v>
      </c>
      <c r="G27" s="231">
        <v>163.31666666666666</v>
      </c>
      <c r="H27" s="231">
        <v>170.91666666666663</v>
      </c>
      <c r="I27" s="231">
        <v>172.5333333333333</v>
      </c>
      <c r="J27" s="231">
        <v>174.71666666666661</v>
      </c>
      <c r="K27" s="230">
        <v>170.35</v>
      </c>
      <c r="L27" s="230">
        <v>166.55</v>
      </c>
      <c r="M27" s="230">
        <v>28.60885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224.75</v>
      </c>
      <c r="D28" s="231">
        <v>224.9</v>
      </c>
      <c r="E28" s="231">
        <v>222.9</v>
      </c>
      <c r="F28" s="231">
        <v>221.05</v>
      </c>
      <c r="G28" s="231">
        <v>219.05</v>
      </c>
      <c r="H28" s="231">
        <v>226.75</v>
      </c>
      <c r="I28" s="231">
        <v>228.75</v>
      </c>
      <c r="J28" s="231">
        <v>230.6</v>
      </c>
      <c r="K28" s="230">
        <v>226.9</v>
      </c>
      <c r="L28" s="230">
        <v>223.05</v>
      </c>
      <c r="M28" s="230">
        <v>17.395900000000001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3517.15</v>
      </c>
      <c r="D29" s="231">
        <v>3517.4333333333329</v>
      </c>
      <c r="E29" s="231">
        <v>3494.9166666666661</v>
      </c>
      <c r="F29" s="231">
        <v>3472.6833333333329</v>
      </c>
      <c r="G29" s="231">
        <v>3450.1666666666661</v>
      </c>
      <c r="H29" s="231">
        <v>3539.6666666666661</v>
      </c>
      <c r="I29" s="231">
        <v>3562.1833333333334</v>
      </c>
      <c r="J29" s="231">
        <v>3584.4166666666661</v>
      </c>
      <c r="K29" s="230">
        <v>3539.95</v>
      </c>
      <c r="L29" s="230">
        <v>3495.2</v>
      </c>
      <c r="M29" s="230">
        <v>1.4890300000000001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383.65</v>
      </c>
      <c r="D30" s="231">
        <v>386.65000000000003</v>
      </c>
      <c r="E30" s="231">
        <v>372.75000000000006</v>
      </c>
      <c r="F30" s="231">
        <v>361.85</v>
      </c>
      <c r="G30" s="231">
        <v>347.95000000000005</v>
      </c>
      <c r="H30" s="231">
        <v>397.55000000000007</v>
      </c>
      <c r="I30" s="231">
        <v>411.45000000000005</v>
      </c>
      <c r="J30" s="231">
        <v>422.35000000000008</v>
      </c>
      <c r="K30" s="230">
        <v>400.55</v>
      </c>
      <c r="L30" s="230">
        <v>375.75</v>
      </c>
      <c r="M30" s="230">
        <v>130.78081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4515.45</v>
      </c>
      <c r="D31" s="231">
        <v>4507.3</v>
      </c>
      <c r="E31" s="231">
        <v>4490.1500000000005</v>
      </c>
      <c r="F31" s="231">
        <v>4464.8500000000004</v>
      </c>
      <c r="G31" s="231">
        <v>4447.7000000000007</v>
      </c>
      <c r="H31" s="231">
        <v>4532.6000000000004</v>
      </c>
      <c r="I31" s="231">
        <v>4549.75</v>
      </c>
      <c r="J31" s="231">
        <v>4575.05</v>
      </c>
      <c r="K31" s="230">
        <v>4524.45</v>
      </c>
      <c r="L31" s="230">
        <v>4482</v>
      </c>
      <c r="M31" s="230">
        <v>2.8795500000000001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143.69999999999999</v>
      </c>
      <c r="D32" s="231">
        <v>143.91666666666666</v>
      </c>
      <c r="E32" s="231">
        <v>142.98333333333332</v>
      </c>
      <c r="F32" s="231">
        <v>142.26666666666665</v>
      </c>
      <c r="G32" s="231">
        <v>141.33333333333331</v>
      </c>
      <c r="H32" s="231">
        <v>144.63333333333333</v>
      </c>
      <c r="I32" s="231">
        <v>145.56666666666666</v>
      </c>
      <c r="J32" s="231">
        <v>146.28333333333333</v>
      </c>
      <c r="K32" s="230">
        <v>144.85</v>
      </c>
      <c r="L32" s="230">
        <v>143.19999999999999</v>
      </c>
      <c r="M32" s="230">
        <v>29.40288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2929.7</v>
      </c>
      <c r="D33" s="231">
        <v>2929.7000000000003</v>
      </c>
      <c r="E33" s="231">
        <v>2897.0000000000005</v>
      </c>
      <c r="F33" s="231">
        <v>2864.3</v>
      </c>
      <c r="G33" s="231">
        <v>2831.6000000000004</v>
      </c>
      <c r="H33" s="231">
        <v>2962.4000000000005</v>
      </c>
      <c r="I33" s="231">
        <v>2995.1000000000004</v>
      </c>
      <c r="J33" s="231">
        <v>3027.8000000000006</v>
      </c>
      <c r="K33" s="230">
        <v>2962.4</v>
      </c>
      <c r="L33" s="230">
        <v>2897</v>
      </c>
      <c r="M33" s="230">
        <v>12.371930000000001</v>
      </c>
      <c r="N33" s="1"/>
      <c r="O33" s="1"/>
    </row>
    <row r="34" spans="1:15" ht="12.75" customHeight="1">
      <c r="A34" s="213">
        <v>25</v>
      </c>
      <c r="B34" s="216" t="s">
        <v>298</v>
      </c>
      <c r="C34" s="230">
        <v>1486.75</v>
      </c>
      <c r="D34" s="231">
        <v>1486.3500000000001</v>
      </c>
      <c r="E34" s="231">
        <v>1470.4000000000003</v>
      </c>
      <c r="F34" s="231">
        <v>1454.0500000000002</v>
      </c>
      <c r="G34" s="231">
        <v>1438.1000000000004</v>
      </c>
      <c r="H34" s="231">
        <v>1502.7000000000003</v>
      </c>
      <c r="I34" s="231">
        <v>1518.65</v>
      </c>
      <c r="J34" s="231">
        <v>1535.0000000000002</v>
      </c>
      <c r="K34" s="230">
        <v>1502.3</v>
      </c>
      <c r="L34" s="230">
        <v>1470</v>
      </c>
      <c r="M34" s="230">
        <v>5.5027400000000002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616.54999999999995</v>
      </c>
      <c r="D35" s="231">
        <v>616.91666666666663</v>
      </c>
      <c r="E35" s="231">
        <v>611.83333333333326</v>
      </c>
      <c r="F35" s="231">
        <v>607.11666666666667</v>
      </c>
      <c r="G35" s="231">
        <v>602.0333333333333</v>
      </c>
      <c r="H35" s="231">
        <v>621.63333333333321</v>
      </c>
      <c r="I35" s="231">
        <v>626.71666666666647</v>
      </c>
      <c r="J35" s="231">
        <v>631.43333333333317</v>
      </c>
      <c r="K35" s="230">
        <v>622</v>
      </c>
      <c r="L35" s="230">
        <v>612.20000000000005</v>
      </c>
      <c r="M35" s="230">
        <v>7.2218799999999996</v>
      </c>
      <c r="N35" s="1"/>
      <c r="O35" s="1"/>
    </row>
    <row r="36" spans="1:15" ht="12.75" customHeight="1">
      <c r="A36" s="213">
        <v>27</v>
      </c>
      <c r="B36" s="216" t="s">
        <v>240</v>
      </c>
      <c r="C36" s="230">
        <v>3554</v>
      </c>
      <c r="D36" s="231">
        <v>3551.6166666666668</v>
      </c>
      <c r="E36" s="231">
        <v>3518.4333333333334</v>
      </c>
      <c r="F36" s="231">
        <v>3482.8666666666668</v>
      </c>
      <c r="G36" s="231">
        <v>3449.6833333333334</v>
      </c>
      <c r="H36" s="231">
        <v>3587.1833333333334</v>
      </c>
      <c r="I36" s="231">
        <v>3620.3666666666668</v>
      </c>
      <c r="J36" s="231">
        <v>3655.9333333333334</v>
      </c>
      <c r="K36" s="230">
        <v>3584.8</v>
      </c>
      <c r="L36" s="230">
        <v>3516.05</v>
      </c>
      <c r="M36" s="230">
        <v>1.9508300000000001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859.85</v>
      </c>
      <c r="D37" s="231">
        <v>860.25</v>
      </c>
      <c r="E37" s="231">
        <v>853.65</v>
      </c>
      <c r="F37" s="231">
        <v>847.44999999999993</v>
      </c>
      <c r="G37" s="231">
        <v>840.84999999999991</v>
      </c>
      <c r="H37" s="231">
        <v>866.45</v>
      </c>
      <c r="I37" s="231">
        <v>873.05</v>
      </c>
      <c r="J37" s="231">
        <v>879.25000000000011</v>
      </c>
      <c r="K37" s="230">
        <v>866.85</v>
      </c>
      <c r="L37" s="230">
        <v>854.05</v>
      </c>
      <c r="M37" s="230">
        <v>151.03014999999999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4447.8500000000004</v>
      </c>
      <c r="D38" s="231">
        <v>4457.5999999999995</v>
      </c>
      <c r="E38" s="231">
        <v>4425.2499999999991</v>
      </c>
      <c r="F38" s="231">
        <v>4402.6499999999996</v>
      </c>
      <c r="G38" s="231">
        <v>4370.2999999999993</v>
      </c>
      <c r="H38" s="231">
        <v>4480.1999999999989</v>
      </c>
      <c r="I38" s="231">
        <v>4512.5499999999993</v>
      </c>
      <c r="J38" s="231">
        <v>4535.1499999999987</v>
      </c>
      <c r="K38" s="230">
        <v>4489.95</v>
      </c>
      <c r="L38" s="230">
        <v>4435</v>
      </c>
      <c r="M38" s="230">
        <v>3.5154999999999998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6180.25</v>
      </c>
      <c r="D39" s="231">
        <v>6197.0666666666666</v>
      </c>
      <c r="E39" s="231">
        <v>6139.1333333333332</v>
      </c>
      <c r="F39" s="231">
        <v>6098.0166666666664</v>
      </c>
      <c r="G39" s="231">
        <v>6040.083333333333</v>
      </c>
      <c r="H39" s="231">
        <v>6238.1833333333334</v>
      </c>
      <c r="I39" s="231">
        <v>6296.1166666666659</v>
      </c>
      <c r="J39" s="231">
        <v>6337.2333333333336</v>
      </c>
      <c r="K39" s="230">
        <v>6255</v>
      </c>
      <c r="L39" s="230">
        <v>6155.95</v>
      </c>
      <c r="M39" s="230">
        <v>6.6825099999999997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1347</v>
      </c>
      <c r="D40" s="231">
        <v>1342.6499999999999</v>
      </c>
      <c r="E40" s="231">
        <v>1334.3499999999997</v>
      </c>
      <c r="F40" s="231">
        <v>1321.6999999999998</v>
      </c>
      <c r="G40" s="231">
        <v>1313.3999999999996</v>
      </c>
      <c r="H40" s="231">
        <v>1355.2999999999997</v>
      </c>
      <c r="I40" s="231">
        <v>1363.6</v>
      </c>
      <c r="J40" s="231">
        <v>1376.2499999999998</v>
      </c>
      <c r="K40" s="230">
        <v>1350.95</v>
      </c>
      <c r="L40" s="230">
        <v>1330</v>
      </c>
      <c r="M40" s="230">
        <v>9.0312300000000008</v>
      </c>
      <c r="N40" s="1"/>
      <c r="O40" s="1"/>
    </row>
    <row r="41" spans="1:15" ht="12.75" customHeight="1">
      <c r="A41" s="213">
        <v>32</v>
      </c>
      <c r="B41" s="216" t="s">
        <v>241</v>
      </c>
      <c r="C41" s="230">
        <v>6945.2</v>
      </c>
      <c r="D41" s="231">
        <v>6924.8666666666659</v>
      </c>
      <c r="E41" s="231">
        <v>6850.7333333333318</v>
      </c>
      <c r="F41" s="231">
        <v>6756.2666666666655</v>
      </c>
      <c r="G41" s="231">
        <v>6682.1333333333314</v>
      </c>
      <c r="H41" s="231">
        <v>7019.3333333333321</v>
      </c>
      <c r="I41" s="231">
        <v>7093.4666666666653</v>
      </c>
      <c r="J41" s="231">
        <v>7187.9333333333325</v>
      </c>
      <c r="K41" s="230">
        <v>6999</v>
      </c>
      <c r="L41" s="230">
        <v>6830.4</v>
      </c>
      <c r="M41" s="230">
        <v>0.48548999999999998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2094.9</v>
      </c>
      <c r="D42" s="231">
        <v>2100.4500000000003</v>
      </c>
      <c r="E42" s="231">
        <v>2081.5000000000005</v>
      </c>
      <c r="F42" s="231">
        <v>2068.1000000000004</v>
      </c>
      <c r="G42" s="231">
        <v>2049.1500000000005</v>
      </c>
      <c r="H42" s="231">
        <v>2113.8500000000004</v>
      </c>
      <c r="I42" s="231">
        <v>2132.8000000000002</v>
      </c>
      <c r="J42" s="231">
        <v>2146.2000000000003</v>
      </c>
      <c r="K42" s="230">
        <v>2119.4</v>
      </c>
      <c r="L42" s="230">
        <v>2087.0500000000002</v>
      </c>
      <c r="M42" s="230">
        <v>2.3907099999999999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231.9</v>
      </c>
      <c r="D43" s="231">
        <v>232.10000000000002</v>
      </c>
      <c r="E43" s="231">
        <v>229.40000000000003</v>
      </c>
      <c r="F43" s="231">
        <v>226.9</v>
      </c>
      <c r="G43" s="231">
        <v>224.20000000000002</v>
      </c>
      <c r="H43" s="231">
        <v>234.60000000000005</v>
      </c>
      <c r="I43" s="231">
        <v>237.30000000000004</v>
      </c>
      <c r="J43" s="231">
        <v>239.80000000000007</v>
      </c>
      <c r="K43" s="230">
        <v>234.8</v>
      </c>
      <c r="L43" s="230">
        <v>229.6</v>
      </c>
      <c r="M43" s="230">
        <v>64.401650000000004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184.55</v>
      </c>
      <c r="D44" s="231">
        <v>183.41666666666666</v>
      </c>
      <c r="E44" s="231">
        <v>181.68333333333331</v>
      </c>
      <c r="F44" s="231">
        <v>178.81666666666666</v>
      </c>
      <c r="G44" s="231">
        <v>177.08333333333331</v>
      </c>
      <c r="H44" s="231">
        <v>186.2833333333333</v>
      </c>
      <c r="I44" s="231">
        <v>188.01666666666665</v>
      </c>
      <c r="J44" s="231">
        <v>190.8833333333333</v>
      </c>
      <c r="K44" s="230">
        <v>185.15</v>
      </c>
      <c r="L44" s="230">
        <v>180.55</v>
      </c>
      <c r="M44" s="230">
        <v>254.26587000000001</v>
      </c>
      <c r="N44" s="1"/>
      <c r="O44" s="1"/>
    </row>
    <row r="45" spans="1:15" ht="12.75" customHeight="1">
      <c r="A45" s="213">
        <v>36</v>
      </c>
      <c r="B45" s="216" t="s">
        <v>242</v>
      </c>
      <c r="C45" s="230">
        <v>83.65</v>
      </c>
      <c r="D45" s="231">
        <v>84.016666666666666</v>
      </c>
      <c r="E45" s="231">
        <v>82.333333333333329</v>
      </c>
      <c r="F45" s="231">
        <v>81.016666666666666</v>
      </c>
      <c r="G45" s="231">
        <v>79.333333333333329</v>
      </c>
      <c r="H45" s="231">
        <v>85.333333333333329</v>
      </c>
      <c r="I45" s="231">
        <v>87.016666666666666</v>
      </c>
      <c r="J45" s="231">
        <v>88.333333333333329</v>
      </c>
      <c r="K45" s="230">
        <v>85.7</v>
      </c>
      <c r="L45" s="230">
        <v>82.7</v>
      </c>
      <c r="M45" s="230">
        <v>91.156800000000004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1506.25</v>
      </c>
      <c r="D46" s="231">
        <v>1501.0833333333333</v>
      </c>
      <c r="E46" s="231">
        <v>1489.1666666666665</v>
      </c>
      <c r="F46" s="231">
        <v>1472.0833333333333</v>
      </c>
      <c r="G46" s="231">
        <v>1460.1666666666665</v>
      </c>
      <c r="H46" s="231">
        <v>1518.1666666666665</v>
      </c>
      <c r="I46" s="231">
        <v>1530.083333333333</v>
      </c>
      <c r="J46" s="231">
        <v>1547.1666666666665</v>
      </c>
      <c r="K46" s="230">
        <v>1513</v>
      </c>
      <c r="L46" s="230">
        <v>1484</v>
      </c>
      <c r="M46" s="230">
        <v>3.1986500000000002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614.1</v>
      </c>
      <c r="D47" s="231">
        <v>617.04999999999995</v>
      </c>
      <c r="E47" s="231">
        <v>609.09999999999991</v>
      </c>
      <c r="F47" s="231">
        <v>604.09999999999991</v>
      </c>
      <c r="G47" s="231">
        <v>596.14999999999986</v>
      </c>
      <c r="H47" s="231">
        <v>622.04999999999995</v>
      </c>
      <c r="I47" s="231">
        <v>630</v>
      </c>
      <c r="J47" s="231">
        <v>635</v>
      </c>
      <c r="K47" s="230">
        <v>625</v>
      </c>
      <c r="L47" s="230">
        <v>612.04999999999995</v>
      </c>
      <c r="M47" s="230">
        <v>10.11092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106.35</v>
      </c>
      <c r="D48" s="231">
        <v>105.51666666666665</v>
      </c>
      <c r="E48" s="231">
        <v>104.48333333333331</v>
      </c>
      <c r="F48" s="231">
        <v>102.61666666666666</v>
      </c>
      <c r="G48" s="231">
        <v>101.58333333333331</v>
      </c>
      <c r="H48" s="231">
        <v>107.3833333333333</v>
      </c>
      <c r="I48" s="231">
        <v>108.41666666666666</v>
      </c>
      <c r="J48" s="231">
        <v>110.28333333333329</v>
      </c>
      <c r="K48" s="230">
        <v>106.55</v>
      </c>
      <c r="L48" s="230">
        <v>103.65</v>
      </c>
      <c r="M48" s="230">
        <v>160.34318999999999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784.85</v>
      </c>
      <c r="D49" s="231">
        <v>787.98333333333323</v>
      </c>
      <c r="E49" s="231">
        <v>778.96666666666647</v>
      </c>
      <c r="F49" s="231">
        <v>773.08333333333326</v>
      </c>
      <c r="G49" s="231">
        <v>764.06666666666649</v>
      </c>
      <c r="H49" s="231">
        <v>793.86666666666645</v>
      </c>
      <c r="I49" s="231">
        <v>802.8833333333331</v>
      </c>
      <c r="J49" s="231">
        <v>808.76666666666642</v>
      </c>
      <c r="K49" s="230">
        <v>797</v>
      </c>
      <c r="L49" s="230">
        <v>782.1</v>
      </c>
      <c r="M49" s="230">
        <v>13.99263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86.95</v>
      </c>
      <c r="D50" s="231">
        <v>85.233333333333334</v>
      </c>
      <c r="E50" s="231">
        <v>82.516666666666666</v>
      </c>
      <c r="F50" s="231">
        <v>78.083333333333329</v>
      </c>
      <c r="G50" s="231">
        <v>75.36666666666666</v>
      </c>
      <c r="H50" s="231">
        <v>89.666666666666671</v>
      </c>
      <c r="I50" s="231">
        <v>92.38333333333334</v>
      </c>
      <c r="J50" s="231">
        <v>96.816666666666677</v>
      </c>
      <c r="K50" s="230">
        <v>87.95</v>
      </c>
      <c r="L50" s="230">
        <v>80.8</v>
      </c>
      <c r="M50" s="230">
        <v>895.92597999999998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360.8</v>
      </c>
      <c r="D51" s="231">
        <v>362.81666666666666</v>
      </c>
      <c r="E51" s="231">
        <v>357.83333333333331</v>
      </c>
      <c r="F51" s="231">
        <v>354.86666666666667</v>
      </c>
      <c r="G51" s="231">
        <v>349.88333333333333</v>
      </c>
      <c r="H51" s="231">
        <v>365.7833333333333</v>
      </c>
      <c r="I51" s="231">
        <v>370.76666666666665</v>
      </c>
      <c r="J51" s="231">
        <v>373.73333333333329</v>
      </c>
      <c r="K51" s="230">
        <v>367.8</v>
      </c>
      <c r="L51" s="230">
        <v>359.85</v>
      </c>
      <c r="M51" s="230">
        <v>43.564790000000002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779.3</v>
      </c>
      <c r="D52" s="231">
        <v>783.66666666666663</v>
      </c>
      <c r="E52" s="231">
        <v>772.83333333333326</v>
      </c>
      <c r="F52" s="231">
        <v>766.36666666666667</v>
      </c>
      <c r="G52" s="231">
        <v>755.5333333333333</v>
      </c>
      <c r="H52" s="231">
        <v>790.13333333333321</v>
      </c>
      <c r="I52" s="231">
        <v>800.96666666666647</v>
      </c>
      <c r="J52" s="231">
        <v>807.43333333333317</v>
      </c>
      <c r="K52" s="230">
        <v>794.5</v>
      </c>
      <c r="L52" s="230">
        <v>777.2</v>
      </c>
      <c r="M52" s="230">
        <v>39.08267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238.25</v>
      </c>
      <c r="D53" s="231">
        <v>238.54999999999998</v>
      </c>
      <c r="E53" s="231">
        <v>236.94999999999996</v>
      </c>
      <c r="F53" s="231">
        <v>235.64999999999998</v>
      </c>
      <c r="G53" s="231">
        <v>234.04999999999995</v>
      </c>
      <c r="H53" s="231">
        <v>239.84999999999997</v>
      </c>
      <c r="I53" s="231">
        <v>241.45</v>
      </c>
      <c r="J53" s="231">
        <v>242.74999999999997</v>
      </c>
      <c r="K53" s="230">
        <v>240.15</v>
      </c>
      <c r="L53" s="230">
        <v>237.25</v>
      </c>
      <c r="M53" s="230">
        <v>30.256879999999999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19317.599999999999</v>
      </c>
      <c r="D54" s="231">
        <v>19447.016666666666</v>
      </c>
      <c r="E54" s="231">
        <v>19146.133333333331</v>
      </c>
      <c r="F54" s="231">
        <v>18974.666666666664</v>
      </c>
      <c r="G54" s="231">
        <v>18673.783333333329</v>
      </c>
      <c r="H54" s="231">
        <v>19618.483333333334</v>
      </c>
      <c r="I54" s="231">
        <v>19919.366666666672</v>
      </c>
      <c r="J54" s="231">
        <v>20090.833333333336</v>
      </c>
      <c r="K54" s="230">
        <v>19747.900000000001</v>
      </c>
      <c r="L54" s="230">
        <v>19275.55</v>
      </c>
      <c r="M54" s="230">
        <v>0.22536999999999999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4527.1000000000004</v>
      </c>
      <c r="D55" s="231">
        <v>4506.1500000000005</v>
      </c>
      <c r="E55" s="231">
        <v>4464.3000000000011</v>
      </c>
      <c r="F55" s="231">
        <v>4401.5000000000009</v>
      </c>
      <c r="G55" s="231">
        <v>4359.6500000000015</v>
      </c>
      <c r="H55" s="231">
        <v>4568.9500000000007</v>
      </c>
      <c r="I55" s="231">
        <v>4610.8000000000011</v>
      </c>
      <c r="J55" s="231">
        <v>4673.6000000000004</v>
      </c>
      <c r="K55" s="230">
        <v>4548</v>
      </c>
      <c r="L55" s="230">
        <v>4443.3500000000004</v>
      </c>
      <c r="M55" s="230">
        <v>5.2501499999999997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319.5</v>
      </c>
      <c r="D56" s="231">
        <v>318.63333333333333</v>
      </c>
      <c r="E56" s="231">
        <v>316.86666666666667</v>
      </c>
      <c r="F56" s="231">
        <v>314.23333333333335</v>
      </c>
      <c r="G56" s="231">
        <v>312.4666666666667</v>
      </c>
      <c r="H56" s="231">
        <v>321.26666666666665</v>
      </c>
      <c r="I56" s="231">
        <v>323.0333333333333</v>
      </c>
      <c r="J56" s="231">
        <v>325.66666666666663</v>
      </c>
      <c r="K56" s="230">
        <v>320.39999999999998</v>
      </c>
      <c r="L56" s="230">
        <v>316</v>
      </c>
      <c r="M56" s="230">
        <v>35.729170000000003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886.6</v>
      </c>
      <c r="D57" s="231">
        <v>881.94999999999993</v>
      </c>
      <c r="E57" s="231">
        <v>875.89999999999986</v>
      </c>
      <c r="F57" s="231">
        <v>865.19999999999993</v>
      </c>
      <c r="G57" s="231">
        <v>859.14999999999986</v>
      </c>
      <c r="H57" s="231">
        <v>892.64999999999986</v>
      </c>
      <c r="I57" s="231">
        <v>898.69999999999982</v>
      </c>
      <c r="J57" s="231">
        <v>909.39999999999986</v>
      </c>
      <c r="K57" s="230">
        <v>888</v>
      </c>
      <c r="L57" s="230">
        <v>871.25</v>
      </c>
      <c r="M57" s="230">
        <v>17.962990000000001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920.65</v>
      </c>
      <c r="D58" s="231">
        <v>920.7166666666667</v>
      </c>
      <c r="E58" s="231">
        <v>916.93333333333339</v>
      </c>
      <c r="F58" s="231">
        <v>913.2166666666667</v>
      </c>
      <c r="G58" s="231">
        <v>909.43333333333339</v>
      </c>
      <c r="H58" s="231">
        <v>924.43333333333339</v>
      </c>
      <c r="I58" s="231">
        <v>928.2166666666667</v>
      </c>
      <c r="J58" s="231">
        <v>931.93333333333339</v>
      </c>
      <c r="K58" s="230">
        <v>924.5</v>
      </c>
      <c r="L58" s="230">
        <v>917</v>
      </c>
      <c r="M58" s="230">
        <v>25.665610000000001</v>
      </c>
      <c r="N58" s="1"/>
      <c r="O58" s="1"/>
    </row>
    <row r="59" spans="1:15" ht="12.75" customHeight="1">
      <c r="A59" s="213">
        <v>50</v>
      </c>
      <c r="B59" s="216" t="s">
        <v>802</v>
      </c>
      <c r="C59" s="230">
        <v>1468.65</v>
      </c>
      <c r="D59" s="231">
        <v>1473.5833333333333</v>
      </c>
      <c r="E59" s="231">
        <v>1455.1666666666665</v>
      </c>
      <c r="F59" s="231">
        <v>1441.6833333333332</v>
      </c>
      <c r="G59" s="231">
        <v>1423.2666666666664</v>
      </c>
      <c r="H59" s="231">
        <v>1487.0666666666666</v>
      </c>
      <c r="I59" s="231">
        <v>1505.4833333333331</v>
      </c>
      <c r="J59" s="231">
        <v>1518.9666666666667</v>
      </c>
      <c r="K59" s="230">
        <v>1492</v>
      </c>
      <c r="L59" s="230">
        <v>1460.1</v>
      </c>
      <c r="M59" s="230">
        <v>0.69506000000000001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236.9</v>
      </c>
      <c r="D60" s="231">
        <v>236.81666666666669</v>
      </c>
      <c r="E60" s="231">
        <v>234.68333333333339</v>
      </c>
      <c r="F60" s="231">
        <v>232.4666666666667</v>
      </c>
      <c r="G60" s="231">
        <v>230.3333333333334</v>
      </c>
      <c r="H60" s="231">
        <v>239.03333333333339</v>
      </c>
      <c r="I60" s="231">
        <v>241.16666666666666</v>
      </c>
      <c r="J60" s="231">
        <v>243.38333333333338</v>
      </c>
      <c r="K60" s="230">
        <v>238.95</v>
      </c>
      <c r="L60" s="230">
        <v>234.6</v>
      </c>
      <c r="M60" s="230">
        <v>45.233849999999997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4099.25</v>
      </c>
      <c r="D61" s="231">
        <v>4099.0333333333338</v>
      </c>
      <c r="E61" s="231">
        <v>4056.1166666666677</v>
      </c>
      <c r="F61" s="231">
        <v>4012.983333333334</v>
      </c>
      <c r="G61" s="231">
        <v>3970.066666666668</v>
      </c>
      <c r="H61" s="231">
        <v>4142.1666666666679</v>
      </c>
      <c r="I61" s="231">
        <v>4185.0833333333339</v>
      </c>
      <c r="J61" s="231">
        <v>4228.2166666666672</v>
      </c>
      <c r="K61" s="230">
        <v>4141.95</v>
      </c>
      <c r="L61" s="230">
        <v>4055.9</v>
      </c>
      <c r="M61" s="230">
        <v>4.4207000000000001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1584.55</v>
      </c>
      <c r="D62" s="231">
        <v>1582.8166666666666</v>
      </c>
      <c r="E62" s="231">
        <v>1574.8333333333333</v>
      </c>
      <c r="F62" s="231">
        <v>1565.1166666666666</v>
      </c>
      <c r="G62" s="231">
        <v>1557.1333333333332</v>
      </c>
      <c r="H62" s="231">
        <v>1592.5333333333333</v>
      </c>
      <c r="I62" s="231">
        <v>1600.5166666666669</v>
      </c>
      <c r="J62" s="231">
        <v>1610.2333333333333</v>
      </c>
      <c r="K62" s="230">
        <v>1590.8</v>
      </c>
      <c r="L62" s="230">
        <v>1573.1</v>
      </c>
      <c r="M62" s="230">
        <v>0.91876000000000002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623.6</v>
      </c>
      <c r="D63" s="231">
        <v>622.4</v>
      </c>
      <c r="E63" s="231">
        <v>618.9</v>
      </c>
      <c r="F63" s="231">
        <v>614.20000000000005</v>
      </c>
      <c r="G63" s="231">
        <v>610.70000000000005</v>
      </c>
      <c r="H63" s="231">
        <v>627.09999999999991</v>
      </c>
      <c r="I63" s="231">
        <v>630.59999999999991</v>
      </c>
      <c r="J63" s="231">
        <v>635.29999999999984</v>
      </c>
      <c r="K63" s="230">
        <v>625.9</v>
      </c>
      <c r="L63" s="230">
        <v>617.70000000000005</v>
      </c>
      <c r="M63" s="230">
        <v>15.023630000000001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942.25</v>
      </c>
      <c r="D64" s="231">
        <v>943.18333333333339</v>
      </c>
      <c r="E64" s="231">
        <v>935.46666666666681</v>
      </c>
      <c r="F64" s="231">
        <v>928.68333333333339</v>
      </c>
      <c r="G64" s="231">
        <v>920.96666666666681</v>
      </c>
      <c r="H64" s="231">
        <v>949.96666666666681</v>
      </c>
      <c r="I64" s="231">
        <v>957.68333333333351</v>
      </c>
      <c r="J64" s="231">
        <v>964.46666666666681</v>
      </c>
      <c r="K64" s="230">
        <v>950.9</v>
      </c>
      <c r="L64" s="230">
        <v>936.4</v>
      </c>
      <c r="M64" s="230">
        <v>3.14317</v>
      </c>
      <c r="N64" s="1"/>
      <c r="O64" s="1"/>
    </row>
    <row r="65" spans="1:15" ht="12.75" customHeight="1">
      <c r="A65" s="213">
        <v>56</v>
      </c>
      <c r="B65" s="216" t="s">
        <v>246</v>
      </c>
      <c r="C65" s="230">
        <v>257.45</v>
      </c>
      <c r="D65" s="231">
        <v>258.85000000000002</v>
      </c>
      <c r="E65" s="231">
        <v>255.45000000000005</v>
      </c>
      <c r="F65" s="231">
        <v>253.45000000000005</v>
      </c>
      <c r="G65" s="231">
        <v>250.05000000000007</v>
      </c>
      <c r="H65" s="231">
        <v>260.85000000000002</v>
      </c>
      <c r="I65" s="231">
        <v>264.25</v>
      </c>
      <c r="J65" s="231">
        <v>266.25</v>
      </c>
      <c r="K65" s="230">
        <v>262.25</v>
      </c>
      <c r="L65" s="230">
        <v>256.85000000000002</v>
      </c>
      <c r="M65" s="230">
        <v>68.960400000000007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1582.9</v>
      </c>
      <c r="D66" s="231">
        <v>1594.2666666666667</v>
      </c>
      <c r="E66" s="231">
        <v>1568.6333333333332</v>
      </c>
      <c r="F66" s="231">
        <v>1554.3666666666666</v>
      </c>
      <c r="G66" s="231">
        <v>1528.7333333333331</v>
      </c>
      <c r="H66" s="231">
        <v>1608.5333333333333</v>
      </c>
      <c r="I66" s="231">
        <v>1634.166666666667</v>
      </c>
      <c r="J66" s="231">
        <v>1648.4333333333334</v>
      </c>
      <c r="K66" s="230">
        <v>1619.9</v>
      </c>
      <c r="L66" s="230">
        <v>1580</v>
      </c>
      <c r="M66" s="230">
        <v>10.420019999999999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427.55</v>
      </c>
      <c r="D67" s="231">
        <v>427.40000000000003</v>
      </c>
      <c r="E67" s="231">
        <v>420.75000000000006</v>
      </c>
      <c r="F67" s="231">
        <v>413.95000000000005</v>
      </c>
      <c r="G67" s="231">
        <v>407.30000000000007</v>
      </c>
      <c r="H67" s="231">
        <v>434.20000000000005</v>
      </c>
      <c r="I67" s="231">
        <v>440.85</v>
      </c>
      <c r="J67" s="231">
        <v>447.65000000000003</v>
      </c>
      <c r="K67" s="230">
        <v>434.05</v>
      </c>
      <c r="L67" s="230">
        <v>420.6</v>
      </c>
      <c r="M67" s="230">
        <v>71.524439999999998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537.95000000000005</v>
      </c>
      <c r="D68" s="231">
        <v>538.4666666666667</v>
      </c>
      <c r="E68" s="231">
        <v>535.43333333333339</v>
      </c>
      <c r="F68" s="231">
        <v>532.91666666666674</v>
      </c>
      <c r="G68" s="231">
        <v>529.88333333333344</v>
      </c>
      <c r="H68" s="231">
        <v>540.98333333333335</v>
      </c>
      <c r="I68" s="231">
        <v>544.01666666666665</v>
      </c>
      <c r="J68" s="231">
        <v>546.5333333333333</v>
      </c>
      <c r="K68" s="230">
        <v>541.5</v>
      </c>
      <c r="L68" s="230">
        <v>535.95000000000005</v>
      </c>
      <c r="M68" s="230">
        <v>28.822579999999999</v>
      </c>
      <c r="N68" s="1"/>
      <c r="O68" s="1"/>
    </row>
    <row r="69" spans="1:15" ht="12.75" customHeight="1">
      <c r="A69" s="213">
        <v>60</v>
      </c>
      <c r="B69" s="216" t="s">
        <v>247</v>
      </c>
      <c r="C69" s="230">
        <v>2001.3</v>
      </c>
      <c r="D69" s="231">
        <v>2002.2166666666665</v>
      </c>
      <c r="E69" s="231">
        <v>1991.633333333333</v>
      </c>
      <c r="F69" s="231">
        <v>1981.9666666666665</v>
      </c>
      <c r="G69" s="231">
        <v>1971.383333333333</v>
      </c>
      <c r="H69" s="231">
        <v>2011.883333333333</v>
      </c>
      <c r="I69" s="231">
        <v>2022.4666666666665</v>
      </c>
      <c r="J69" s="231">
        <v>2032.133333333333</v>
      </c>
      <c r="K69" s="230">
        <v>2012.8</v>
      </c>
      <c r="L69" s="230">
        <v>1992.55</v>
      </c>
      <c r="M69" s="230">
        <v>2.8722400000000001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1952.2</v>
      </c>
      <c r="D70" s="231">
        <v>1932.0666666666666</v>
      </c>
      <c r="E70" s="231">
        <v>1905.3333333333333</v>
      </c>
      <c r="F70" s="231">
        <v>1858.4666666666667</v>
      </c>
      <c r="G70" s="231">
        <v>1831.7333333333333</v>
      </c>
      <c r="H70" s="231">
        <v>1978.9333333333332</v>
      </c>
      <c r="I70" s="231">
        <v>2005.6666666666667</v>
      </c>
      <c r="J70" s="231">
        <v>2052.5333333333328</v>
      </c>
      <c r="K70" s="230">
        <v>1958.8</v>
      </c>
      <c r="L70" s="230">
        <v>1885.2</v>
      </c>
      <c r="M70" s="230">
        <v>8.1221499999999995</v>
      </c>
      <c r="N70" s="1"/>
      <c r="O70" s="1"/>
    </row>
    <row r="71" spans="1:15" ht="12.75" customHeight="1">
      <c r="A71" s="213">
        <v>62</v>
      </c>
      <c r="B71" s="216" t="s">
        <v>843</v>
      </c>
      <c r="C71" s="230">
        <v>363.9</v>
      </c>
      <c r="D71" s="231">
        <v>365.4666666666667</v>
      </c>
      <c r="E71" s="231">
        <v>360.13333333333338</v>
      </c>
      <c r="F71" s="231">
        <v>356.36666666666667</v>
      </c>
      <c r="G71" s="231">
        <v>351.03333333333336</v>
      </c>
      <c r="H71" s="231">
        <v>369.23333333333341</v>
      </c>
      <c r="I71" s="231">
        <v>374.56666666666666</v>
      </c>
      <c r="J71" s="231">
        <v>378.33333333333343</v>
      </c>
      <c r="K71" s="230">
        <v>370.8</v>
      </c>
      <c r="L71" s="230">
        <v>361.7</v>
      </c>
      <c r="M71" s="230">
        <v>10.84319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3268.75</v>
      </c>
      <c r="D72" s="231">
        <v>3262.3666666666668</v>
      </c>
      <c r="E72" s="231">
        <v>3242.7833333333338</v>
      </c>
      <c r="F72" s="231">
        <v>3216.8166666666671</v>
      </c>
      <c r="G72" s="231">
        <v>3197.233333333334</v>
      </c>
      <c r="H72" s="231">
        <v>3288.3333333333335</v>
      </c>
      <c r="I72" s="231">
        <v>3307.9166666666665</v>
      </c>
      <c r="J72" s="231">
        <v>3333.8833333333332</v>
      </c>
      <c r="K72" s="230">
        <v>3281.95</v>
      </c>
      <c r="L72" s="230">
        <v>3236.4</v>
      </c>
      <c r="M72" s="230">
        <v>2.05036</v>
      </c>
      <c r="N72" s="1"/>
      <c r="O72" s="1"/>
    </row>
    <row r="73" spans="1:15" ht="12.75" customHeight="1">
      <c r="A73" s="213">
        <v>64</v>
      </c>
      <c r="B73" s="216" t="s">
        <v>249</v>
      </c>
      <c r="C73" s="230">
        <v>2908.25</v>
      </c>
      <c r="D73" s="231">
        <v>2906.35</v>
      </c>
      <c r="E73" s="231">
        <v>2884.6</v>
      </c>
      <c r="F73" s="231">
        <v>2860.95</v>
      </c>
      <c r="G73" s="231">
        <v>2839.2</v>
      </c>
      <c r="H73" s="231">
        <v>2930</v>
      </c>
      <c r="I73" s="231">
        <v>2951.75</v>
      </c>
      <c r="J73" s="231">
        <v>2975.4</v>
      </c>
      <c r="K73" s="230">
        <v>2928.1</v>
      </c>
      <c r="L73" s="230">
        <v>2882.7</v>
      </c>
      <c r="M73" s="230">
        <v>1.61426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1934.1</v>
      </c>
      <c r="D74" s="231">
        <v>1942.3666666666668</v>
      </c>
      <c r="E74" s="231">
        <v>1920.7833333333335</v>
      </c>
      <c r="F74" s="231">
        <v>1907.4666666666667</v>
      </c>
      <c r="G74" s="231">
        <v>1885.8833333333334</v>
      </c>
      <c r="H74" s="231">
        <v>1955.6833333333336</v>
      </c>
      <c r="I74" s="231">
        <v>1977.2666666666667</v>
      </c>
      <c r="J74" s="231">
        <v>1990.5833333333337</v>
      </c>
      <c r="K74" s="230">
        <v>1963.95</v>
      </c>
      <c r="L74" s="230">
        <v>1929.05</v>
      </c>
      <c r="M74" s="230">
        <v>1.0471699999999999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4952.25</v>
      </c>
      <c r="D75" s="231">
        <v>4942.416666666667</v>
      </c>
      <c r="E75" s="231">
        <v>4924.8333333333339</v>
      </c>
      <c r="F75" s="231">
        <v>4897.416666666667</v>
      </c>
      <c r="G75" s="231">
        <v>4879.8333333333339</v>
      </c>
      <c r="H75" s="231">
        <v>4969.8333333333339</v>
      </c>
      <c r="I75" s="231">
        <v>4987.4166666666679</v>
      </c>
      <c r="J75" s="231">
        <v>5014.8333333333339</v>
      </c>
      <c r="K75" s="230">
        <v>4960</v>
      </c>
      <c r="L75" s="230">
        <v>4915</v>
      </c>
      <c r="M75" s="230">
        <v>1.7677499999999999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3348.35</v>
      </c>
      <c r="D76" s="231">
        <v>3345.8166666666671</v>
      </c>
      <c r="E76" s="231">
        <v>3323.733333333334</v>
      </c>
      <c r="F76" s="231">
        <v>3299.1166666666668</v>
      </c>
      <c r="G76" s="231">
        <v>3277.0333333333338</v>
      </c>
      <c r="H76" s="231">
        <v>3370.4333333333343</v>
      </c>
      <c r="I76" s="231">
        <v>3392.5166666666673</v>
      </c>
      <c r="J76" s="231">
        <v>3417.1333333333346</v>
      </c>
      <c r="K76" s="230">
        <v>3367.9</v>
      </c>
      <c r="L76" s="230">
        <v>3321.2</v>
      </c>
      <c r="M76" s="230">
        <v>5.7776300000000003</v>
      </c>
      <c r="N76" s="1"/>
      <c r="O76" s="1"/>
    </row>
    <row r="77" spans="1:15" ht="12.75" customHeight="1">
      <c r="A77" s="213">
        <v>68</v>
      </c>
      <c r="B77" s="216" t="s">
        <v>250</v>
      </c>
      <c r="C77" s="230">
        <v>378.9</v>
      </c>
      <c r="D77" s="231">
        <v>379.26666666666665</v>
      </c>
      <c r="E77" s="231">
        <v>375.88333333333333</v>
      </c>
      <c r="F77" s="231">
        <v>372.86666666666667</v>
      </c>
      <c r="G77" s="231">
        <v>369.48333333333335</v>
      </c>
      <c r="H77" s="231">
        <v>382.2833333333333</v>
      </c>
      <c r="I77" s="231">
        <v>385.66666666666663</v>
      </c>
      <c r="J77" s="231">
        <v>388.68333333333328</v>
      </c>
      <c r="K77" s="230">
        <v>382.65</v>
      </c>
      <c r="L77" s="230">
        <v>376.25</v>
      </c>
      <c r="M77" s="230">
        <v>3.20668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1984.4</v>
      </c>
      <c r="D78" s="231">
        <v>1983.7333333333333</v>
      </c>
      <c r="E78" s="231">
        <v>1971.9166666666667</v>
      </c>
      <c r="F78" s="231">
        <v>1959.4333333333334</v>
      </c>
      <c r="G78" s="231">
        <v>1947.6166666666668</v>
      </c>
      <c r="H78" s="231">
        <v>1996.2166666666667</v>
      </c>
      <c r="I78" s="231">
        <v>2008.0333333333333</v>
      </c>
      <c r="J78" s="231">
        <v>2020.5166666666667</v>
      </c>
      <c r="K78" s="230">
        <v>1995.55</v>
      </c>
      <c r="L78" s="230">
        <v>1971.25</v>
      </c>
      <c r="M78" s="230">
        <v>2.0000300000000002</v>
      </c>
      <c r="N78" s="1"/>
      <c r="O78" s="1"/>
    </row>
    <row r="79" spans="1:15" ht="12.75" customHeight="1">
      <c r="A79" s="213">
        <v>70</v>
      </c>
      <c r="B79" s="216" t="s">
        <v>803</v>
      </c>
      <c r="C79" s="230">
        <v>124.05</v>
      </c>
      <c r="D79" s="231">
        <v>124.8</v>
      </c>
      <c r="E79" s="231">
        <v>122.85</v>
      </c>
      <c r="F79" s="231">
        <v>121.64999999999999</v>
      </c>
      <c r="G79" s="231">
        <v>119.69999999999999</v>
      </c>
      <c r="H79" s="231">
        <v>126</v>
      </c>
      <c r="I79" s="231">
        <v>127.95000000000002</v>
      </c>
      <c r="J79" s="231">
        <v>129.15</v>
      </c>
      <c r="K79" s="230">
        <v>126.75</v>
      </c>
      <c r="L79" s="230">
        <v>123.6</v>
      </c>
      <c r="M79" s="230">
        <v>84.722369999999998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137.69999999999999</v>
      </c>
      <c r="D80" s="231">
        <v>137.18333333333334</v>
      </c>
      <c r="E80" s="231">
        <v>136.06666666666666</v>
      </c>
      <c r="F80" s="231">
        <v>134.43333333333334</v>
      </c>
      <c r="G80" s="231">
        <v>133.31666666666666</v>
      </c>
      <c r="H80" s="231">
        <v>138.81666666666666</v>
      </c>
      <c r="I80" s="231">
        <v>139.93333333333334</v>
      </c>
      <c r="J80" s="231">
        <v>141.56666666666666</v>
      </c>
      <c r="K80" s="230">
        <v>138.30000000000001</v>
      </c>
      <c r="L80" s="230">
        <v>135.55000000000001</v>
      </c>
      <c r="M80" s="230">
        <v>84.77131</v>
      </c>
      <c r="N80" s="1"/>
      <c r="O80" s="1"/>
    </row>
    <row r="81" spans="1:15" ht="12.75" customHeight="1">
      <c r="A81" s="213">
        <v>72</v>
      </c>
      <c r="B81" s="216" t="s">
        <v>252</v>
      </c>
      <c r="C81" s="230">
        <v>263.3</v>
      </c>
      <c r="D81" s="231">
        <v>262.28333333333336</v>
      </c>
      <c r="E81" s="231">
        <v>259.86666666666673</v>
      </c>
      <c r="F81" s="231">
        <v>256.43333333333339</v>
      </c>
      <c r="G81" s="231">
        <v>254.01666666666677</v>
      </c>
      <c r="H81" s="231">
        <v>265.7166666666667</v>
      </c>
      <c r="I81" s="231">
        <v>268.13333333333333</v>
      </c>
      <c r="J81" s="231">
        <v>271.56666666666666</v>
      </c>
      <c r="K81" s="230">
        <v>264.7</v>
      </c>
      <c r="L81" s="230">
        <v>258.85000000000002</v>
      </c>
      <c r="M81" s="230">
        <v>8.8093699999999995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108</v>
      </c>
      <c r="D82" s="231">
        <v>108.16666666666667</v>
      </c>
      <c r="E82" s="231">
        <v>107.33333333333334</v>
      </c>
      <c r="F82" s="231">
        <v>106.66666666666667</v>
      </c>
      <c r="G82" s="231">
        <v>105.83333333333334</v>
      </c>
      <c r="H82" s="231">
        <v>108.83333333333334</v>
      </c>
      <c r="I82" s="231">
        <v>109.66666666666669</v>
      </c>
      <c r="J82" s="231">
        <v>110.33333333333334</v>
      </c>
      <c r="K82" s="230">
        <v>109</v>
      </c>
      <c r="L82" s="230">
        <v>107.5</v>
      </c>
      <c r="M82" s="230">
        <v>66.870320000000007</v>
      </c>
      <c r="N82" s="1"/>
      <c r="O82" s="1"/>
    </row>
    <row r="83" spans="1:15" ht="12.75" customHeight="1">
      <c r="A83" s="213">
        <v>74</v>
      </c>
      <c r="B83" s="216" t="s">
        <v>253</v>
      </c>
      <c r="C83" s="230">
        <v>1370.7</v>
      </c>
      <c r="D83" s="231">
        <v>1373.7666666666664</v>
      </c>
      <c r="E83" s="231">
        <v>1364.0333333333328</v>
      </c>
      <c r="F83" s="231">
        <v>1357.3666666666663</v>
      </c>
      <c r="G83" s="231">
        <v>1347.6333333333328</v>
      </c>
      <c r="H83" s="231">
        <v>1380.4333333333329</v>
      </c>
      <c r="I83" s="231">
        <v>1390.1666666666665</v>
      </c>
      <c r="J83" s="231">
        <v>1396.833333333333</v>
      </c>
      <c r="K83" s="230">
        <v>1383.5</v>
      </c>
      <c r="L83" s="230">
        <v>1367.1</v>
      </c>
      <c r="M83" s="230">
        <v>1.28244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939.2</v>
      </c>
      <c r="D84" s="231">
        <v>937.76666666666677</v>
      </c>
      <c r="E84" s="231">
        <v>919.48333333333358</v>
      </c>
      <c r="F84" s="231">
        <v>899.76666666666677</v>
      </c>
      <c r="G84" s="231">
        <v>881.48333333333358</v>
      </c>
      <c r="H84" s="231">
        <v>957.48333333333358</v>
      </c>
      <c r="I84" s="231">
        <v>975.76666666666665</v>
      </c>
      <c r="J84" s="231">
        <v>995.48333333333358</v>
      </c>
      <c r="K84" s="230">
        <v>956.05</v>
      </c>
      <c r="L84" s="230">
        <v>918.05</v>
      </c>
      <c r="M84" s="230">
        <v>43.472630000000002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1328.55</v>
      </c>
      <c r="D85" s="231">
        <v>1319.1000000000001</v>
      </c>
      <c r="E85" s="231">
        <v>1286.2000000000003</v>
      </c>
      <c r="F85" s="231">
        <v>1243.8500000000001</v>
      </c>
      <c r="G85" s="231">
        <v>1210.9500000000003</v>
      </c>
      <c r="H85" s="231">
        <v>1361.4500000000003</v>
      </c>
      <c r="I85" s="231">
        <v>1394.3500000000004</v>
      </c>
      <c r="J85" s="231">
        <v>1436.7000000000003</v>
      </c>
      <c r="K85" s="230">
        <v>1352</v>
      </c>
      <c r="L85" s="230">
        <v>1276.75</v>
      </c>
      <c r="M85" s="230">
        <v>21.737860000000001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1735.9</v>
      </c>
      <c r="D86" s="231">
        <v>1732.5333333333335</v>
      </c>
      <c r="E86" s="231">
        <v>1726.416666666667</v>
      </c>
      <c r="F86" s="231">
        <v>1716.9333333333334</v>
      </c>
      <c r="G86" s="231">
        <v>1710.8166666666668</v>
      </c>
      <c r="H86" s="231">
        <v>1742.0166666666671</v>
      </c>
      <c r="I86" s="231">
        <v>1748.1333333333334</v>
      </c>
      <c r="J86" s="231">
        <v>1757.6166666666672</v>
      </c>
      <c r="K86" s="230">
        <v>1738.65</v>
      </c>
      <c r="L86" s="230">
        <v>1723.05</v>
      </c>
      <c r="M86" s="230">
        <v>3.46767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472.15</v>
      </c>
      <c r="D87" s="231">
        <v>472.2833333333333</v>
      </c>
      <c r="E87" s="231">
        <v>466.96666666666658</v>
      </c>
      <c r="F87" s="231">
        <v>461.7833333333333</v>
      </c>
      <c r="G87" s="231">
        <v>456.46666666666658</v>
      </c>
      <c r="H87" s="231">
        <v>477.46666666666658</v>
      </c>
      <c r="I87" s="231">
        <v>482.7833333333333</v>
      </c>
      <c r="J87" s="231">
        <v>487.96666666666658</v>
      </c>
      <c r="K87" s="230">
        <v>477.6</v>
      </c>
      <c r="L87" s="230">
        <v>467.1</v>
      </c>
      <c r="M87" s="230">
        <v>14.73634</v>
      </c>
      <c r="N87" s="1"/>
      <c r="O87" s="1"/>
    </row>
    <row r="88" spans="1:15" ht="12.75" customHeight="1">
      <c r="A88" s="213">
        <v>79</v>
      </c>
      <c r="B88" s="216" t="s">
        <v>256</v>
      </c>
      <c r="C88" s="230">
        <v>283.35000000000002</v>
      </c>
      <c r="D88" s="231">
        <v>283.63333333333338</v>
      </c>
      <c r="E88" s="231">
        <v>281.26666666666677</v>
      </c>
      <c r="F88" s="231">
        <v>279.18333333333339</v>
      </c>
      <c r="G88" s="231">
        <v>276.81666666666678</v>
      </c>
      <c r="H88" s="231">
        <v>285.71666666666675</v>
      </c>
      <c r="I88" s="231">
        <v>288.08333333333343</v>
      </c>
      <c r="J88" s="231">
        <v>290.16666666666674</v>
      </c>
      <c r="K88" s="230">
        <v>286</v>
      </c>
      <c r="L88" s="230">
        <v>281.55</v>
      </c>
      <c r="M88" s="230">
        <v>2.1266099999999999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1058.95</v>
      </c>
      <c r="D89" s="231">
        <v>1059.3166666666666</v>
      </c>
      <c r="E89" s="231">
        <v>1054.6333333333332</v>
      </c>
      <c r="F89" s="231">
        <v>1050.3166666666666</v>
      </c>
      <c r="G89" s="231">
        <v>1045.6333333333332</v>
      </c>
      <c r="H89" s="231">
        <v>1063.6333333333332</v>
      </c>
      <c r="I89" s="231">
        <v>1068.3166666666666</v>
      </c>
      <c r="J89" s="231">
        <v>1072.6333333333332</v>
      </c>
      <c r="K89" s="230">
        <v>1064</v>
      </c>
      <c r="L89" s="230">
        <v>1055</v>
      </c>
      <c r="M89" s="230">
        <v>16.498200000000001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1792</v>
      </c>
      <c r="D90" s="231">
        <v>1799.8666666666668</v>
      </c>
      <c r="E90" s="231">
        <v>1780.7833333333335</v>
      </c>
      <c r="F90" s="231">
        <v>1769.5666666666668</v>
      </c>
      <c r="G90" s="231">
        <v>1750.4833333333336</v>
      </c>
      <c r="H90" s="231">
        <v>1811.0833333333335</v>
      </c>
      <c r="I90" s="231">
        <v>1830.1666666666665</v>
      </c>
      <c r="J90" s="231">
        <v>1841.3833333333334</v>
      </c>
      <c r="K90" s="230">
        <v>1818.95</v>
      </c>
      <c r="L90" s="230">
        <v>1788.65</v>
      </c>
      <c r="M90" s="230">
        <v>5.0250399999999997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1693.15</v>
      </c>
      <c r="D91" s="231">
        <v>1689.6000000000001</v>
      </c>
      <c r="E91" s="231">
        <v>1683.2000000000003</v>
      </c>
      <c r="F91" s="231">
        <v>1673.2500000000002</v>
      </c>
      <c r="G91" s="231">
        <v>1666.8500000000004</v>
      </c>
      <c r="H91" s="231">
        <v>1699.5500000000002</v>
      </c>
      <c r="I91" s="231">
        <v>1705.9500000000003</v>
      </c>
      <c r="J91" s="231">
        <v>1715.9</v>
      </c>
      <c r="K91" s="230">
        <v>1696</v>
      </c>
      <c r="L91" s="230">
        <v>1679.65</v>
      </c>
      <c r="M91" s="230">
        <v>147.03635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538.70000000000005</v>
      </c>
      <c r="D92" s="231">
        <v>540.55000000000007</v>
      </c>
      <c r="E92" s="231">
        <v>533.25000000000011</v>
      </c>
      <c r="F92" s="231">
        <v>527.80000000000007</v>
      </c>
      <c r="G92" s="231">
        <v>520.50000000000011</v>
      </c>
      <c r="H92" s="231">
        <v>546.00000000000011</v>
      </c>
      <c r="I92" s="231">
        <v>553.30000000000007</v>
      </c>
      <c r="J92" s="231">
        <v>558.75000000000011</v>
      </c>
      <c r="K92" s="230">
        <v>547.85</v>
      </c>
      <c r="L92" s="230">
        <v>535.1</v>
      </c>
      <c r="M92" s="230">
        <v>28.7546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1241.3</v>
      </c>
      <c r="D93" s="231">
        <v>1234.3833333333334</v>
      </c>
      <c r="E93" s="231">
        <v>1218.7666666666669</v>
      </c>
      <c r="F93" s="231">
        <v>1196.2333333333333</v>
      </c>
      <c r="G93" s="231">
        <v>1180.6166666666668</v>
      </c>
      <c r="H93" s="231">
        <v>1256.916666666667</v>
      </c>
      <c r="I93" s="231">
        <v>1272.5333333333333</v>
      </c>
      <c r="J93" s="231">
        <v>1295.0666666666671</v>
      </c>
      <c r="K93" s="230">
        <v>1250</v>
      </c>
      <c r="L93" s="230">
        <v>1211.8499999999999</v>
      </c>
      <c r="M93" s="230">
        <v>21.37153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2502.65</v>
      </c>
      <c r="D94" s="231">
        <v>2499.85</v>
      </c>
      <c r="E94" s="231">
        <v>2481.6999999999998</v>
      </c>
      <c r="F94" s="231">
        <v>2460.75</v>
      </c>
      <c r="G94" s="231">
        <v>2442.6</v>
      </c>
      <c r="H94" s="231">
        <v>2520.7999999999997</v>
      </c>
      <c r="I94" s="231">
        <v>2538.9500000000003</v>
      </c>
      <c r="J94" s="231">
        <v>2559.8999999999996</v>
      </c>
      <c r="K94" s="230">
        <v>2518</v>
      </c>
      <c r="L94" s="230">
        <v>2478.9</v>
      </c>
      <c r="M94" s="230">
        <v>8.6393500000000003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442.3</v>
      </c>
      <c r="D95" s="231">
        <v>440.15000000000003</v>
      </c>
      <c r="E95" s="231">
        <v>436.40000000000009</v>
      </c>
      <c r="F95" s="231">
        <v>430.50000000000006</v>
      </c>
      <c r="G95" s="231">
        <v>426.75000000000011</v>
      </c>
      <c r="H95" s="231">
        <v>446.05000000000007</v>
      </c>
      <c r="I95" s="231">
        <v>449.79999999999995</v>
      </c>
      <c r="J95" s="231">
        <v>455.70000000000005</v>
      </c>
      <c r="K95" s="230">
        <v>443.9</v>
      </c>
      <c r="L95" s="230">
        <v>434.25</v>
      </c>
      <c r="M95" s="230">
        <v>48.267249999999997</v>
      </c>
      <c r="N95" s="1"/>
      <c r="O95" s="1"/>
    </row>
    <row r="96" spans="1:15" ht="12.75" customHeight="1">
      <c r="A96" s="213">
        <v>87</v>
      </c>
      <c r="B96" s="216" t="s">
        <v>257</v>
      </c>
      <c r="C96" s="230">
        <v>3005.7</v>
      </c>
      <c r="D96" s="231">
        <v>2986.8666666666668</v>
      </c>
      <c r="E96" s="231">
        <v>2941.7333333333336</v>
      </c>
      <c r="F96" s="231">
        <v>2877.7666666666669</v>
      </c>
      <c r="G96" s="231">
        <v>2832.6333333333337</v>
      </c>
      <c r="H96" s="231">
        <v>3050.8333333333335</v>
      </c>
      <c r="I96" s="231">
        <v>3095.9666666666667</v>
      </c>
      <c r="J96" s="231">
        <v>3159.9333333333334</v>
      </c>
      <c r="K96" s="230">
        <v>3032</v>
      </c>
      <c r="L96" s="230">
        <v>2922.9</v>
      </c>
      <c r="M96" s="230">
        <v>17.79926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256.60000000000002</v>
      </c>
      <c r="D97" s="231">
        <v>256.8</v>
      </c>
      <c r="E97" s="231">
        <v>253.60000000000002</v>
      </c>
      <c r="F97" s="231">
        <v>250.60000000000002</v>
      </c>
      <c r="G97" s="231">
        <v>247.40000000000003</v>
      </c>
      <c r="H97" s="231">
        <v>259.8</v>
      </c>
      <c r="I97" s="231">
        <v>262.99999999999994</v>
      </c>
      <c r="J97" s="231">
        <v>266</v>
      </c>
      <c r="K97" s="230">
        <v>260</v>
      </c>
      <c r="L97" s="230">
        <v>253.8</v>
      </c>
      <c r="M97" s="230">
        <v>45.227420000000002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2486</v>
      </c>
      <c r="D98" s="231">
        <v>2476.2166666666667</v>
      </c>
      <c r="E98" s="231">
        <v>2462.4333333333334</v>
      </c>
      <c r="F98" s="231">
        <v>2438.8666666666668</v>
      </c>
      <c r="G98" s="231">
        <v>2425.0833333333335</v>
      </c>
      <c r="H98" s="231">
        <v>2499.7833333333333</v>
      </c>
      <c r="I98" s="231">
        <v>2513.5666666666671</v>
      </c>
      <c r="J98" s="231">
        <v>2537.1333333333332</v>
      </c>
      <c r="K98" s="230">
        <v>2490</v>
      </c>
      <c r="L98" s="230">
        <v>2452.65</v>
      </c>
      <c r="M98" s="230">
        <v>12.5814</v>
      </c>
      <c r="N98" s="1"/>
      <c r="O98" s="1"/>
    </row>
    <row r="99" spans="1:15" ht="12.75" customHeight="1">
      <c r="A99" s="213">
        <v>90</v>
      </c>
      <c r="B99" s="216" t="s">
        <v>258</v>
      </c>
      <c r="C99" s="230">
        <v>314.35000000000002</v>
      </c>
      <c r="D99" s="231">
        <v>314.23333333333335</v>
      </c>
      <c r="E99" s="231">
        <v>312.11666666666667</v>
      </c>
      <c r="F99" s="231">
        <v>309.88333333333333</v>
      </c>
      <c r="G99" s="231">
        <v>307.76666666666665</v>
      </c>
      <c r="H99" s="231">
        <v>316.4666666666667</v>
      </c>
      <c r="I99" s="231">
        <v>318.58333333333337</v>
      </c>
      <c r="J99" s="231">
        <v>320.81666666666672</v>
      </c>
      <c r="K99" s="230">
        <v>316.35000000000002</v>
      </c>
      <c r="L99" s="230">
        <v>312</v>
      </c>
      <c r="M99" s="230">
        <v>4.6651699999999998</v>
      </c>
      <c r="N99" s="1"/>
      <c r="O99" s="1"/>
    </row>
    <row r="100" spans="1:15" ht="12.75" customHeight="1">
      <c r="A100" s="213">
        <v>91</v>
      </c>
      <c r="B100" s="216" t="s">
        <v>373</v>
      </c>
      <c r="C100" s="230">
        <v>36132.25</v>
      </c>
      <c r="D100" s="231">
        <v>35962.73333333333</v>
      </c>
      <c r="E100" s="231">
        <v>35725.46666666666</v>
      </c>
      <c r="F100" s="231">
        <v>35318.683333333327</v>
      </c>
      <c r="G100" s="231">
        <v>35081.416666666657</v>
      </c>
      <c r="H100" s="231">
        <v>36369.516666666663</v>
      </c>
      <c r="I100" s="231">
        <v>36606.78333333334</v>
      </c>
      <c r="J100" s="231">
        <v>37013.566666666666</v>
      </c>
      <c r="K100" s="230">
        <v>36200</v>
      </c>
      <c r="L100" s="230">
        <v>35555.949999999997</v>
      </c>
      <c r="M100" s="230">
        <v>2.4060000000000002E-2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2787.75</v>
      </c>
      <c r="D101" s="231">
        <v>2784.0666666666671</v>
      </c>
      <c r="E101" s="231">
        <v>2774.3333333333339</v>
      </c>
      <c r="F101" s="231">
        <v>2760.916666666667</v>
      </c>
      <c r="G101" s="231">
        <v>2751.1833333333338</v>
      </c>
      <c r="H101" s="231">
        <v>2797.483333333334</v>
      </c>
      <c r="I101" s="231">
        <v>2807.2166666666667</v>
      </c>
      <c r="J101" s="231">
        <v>2820.6333333333341</v>
      </c>
      <c r="K101" s="230">
        <v>2793.8</v>
      </c>
      <c r="L101" s="230">
        <v>2770.65</v>
      </c>
      <c r="M101" s="230">
        <v>19.90165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922.85</v>
      </c>
      <c r="D102" s="231">
        <v>919.41666666666663</v>
      </c>
      <c r="E102" s="231">
        <v>914.98333333333323</v>
      </c>
      <c r="F102" s="231">
        <v>907.11666666666656</v>
      </c>
      <c r="G102" s="231">
        <v>902.68333333333317</v>
      </c>
      <c r="H102" s="231">
        <v>927.2833333333333</v>
      </c>
      <c r="I102" s="231">
        <v>931.7166666666667</v>
      </c>
      <c r="J102" s="231">
        <v>939.58333333333337</v>
      </c>
      <c r="K102" s="230">
        <v>923.85</v>
      </c>
      <c r="L102" s="230">
        <v>911.55</v>
      </c>
      <c r="M102" s="230">
        <v>187.15142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1088.45</v>
      </c>
      <c r="D103" s="231">
        <v>1085.3333333333333</v>
      </c>
      <c r="E103" s="231">
        <v>1080.1666666666665</v>
      </c>
      <c r="F103" s="231">
        <v>1071.8833333333332</v>
      </c>
      <c r="G103" s="231">
        <v>1066.7166666666665</v>
      </c>
      <c r="H103" s="231">
        <v>1093.6166666666666</v>
      </c>
      <c r="I103" s="231">
        <v>1098.7833333333331</v>
      </c>
      <c r="J103" s="231">
        <v>1107.0666666666666</v>
      </c>
      <c r="K103" s="230">
        <v>1090.5</v>
      </c>
      <c r="L103" s="230">
        <v>1077.05</v>
      </c>
      <c r="M103" s="230">
        <v>4.4850599999999998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430.25</v>
      </c>
      <c r="D104" s="231">
        <v>433.2</v>
      </c>
      <c r="E104" s="231">
        <v>426.79999999999995</v>
      </c>
      <c r="F104" s="231">
        <v>423.34999999999997</v>
      </c>
      <c r="G104" s="231">
        <v>416.94999999999993</v>
      </c>
      <c r="H104" s="231">
        <v>436.65</v>
      </c>
      <c r="I104" s="231">
        <v>443.04999999999995</v>
      </c>
      <c r="J104" s="231">
        <v>446.5</v>
      </c>
      <c r="K104" s="230">
        <v>439.6</v>
      </c>
      <c r="L104" s="230">
        <v>429.75</v>
      </c>
      <c r="M104" s="230">
        <v>13.267469999999999</v>
      </c>
      <c r="N104" s="1"/>
      <c r="O104" s="1"/>
    </row>
    <row r="105" spans="1:15" ht="12.75" customHeight="1">
      <c r="A105" s="213">
        <v>96</v>
      </c>
      <c r="B105" s="216" t="s">
        <v>259</v>
      </c>
      <c r="C105" s="230">
        <v>455.8</v>
      </c>
      <c r="D105" s="231">
        <v>455.93333333333334</v>
      </c>
      <c r="E105" s="231">
        <v>448.86666666666667</v>
      </c>
      <c r="F105" s="231">
        <v>441.93333333333334</v>
      </c>
      <c r="G105" s="231">
        <v>434.86666666666667</v>
      </c>
      <c r="H105" s="231">
        <v>462.86666666666667</v>
      </c>
      <c r="I105" s="231">
        <v>469.93333333333339</v>
      </c>
      <c r="J105" s="231">
        <v>476.86666666666667</v>
      </c>
      <c r="K105" s="230">
        <v>463</v>
      </c>
      <c r="L105" s="230">
        <v>449</v>
      </c>
      <c r="M105" s="230">
        <v>1.8276399999999999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64.150000000000006</v>
      </c>
      <c r="D106" s="231">
        <v>64.150000000000006</v>
      </c>
      <c r="E106" s="231">
        <v>63.350000000000009</v>
      </c>
      <c r="F106" s="231">
        <v>62.550000000000004</v>
      </c>
      <c r="G106" s="231">
        <v>61.750000000000007</v>
      </c>
      <c r="H106" s="231">
        <v>64.950000000000017</v>
      </c>
      <c r="I106" s="231">
        <v>65.750000000000028</v>
      </c>
      <c r="J106" s="231">
        <v>66.550000000000011</v>
      </c>
      <c r="K106" s="230">
        <v>64.95</v>
      </c>
      <c r="L106" s="230">
        <v>63.35</v>
      </c>
      <c r="M106" s="230">
        <v>398.1583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427.15</v>
      </c>
      <c r="D107" s="231">
        <v>425.90000000000003</v>
      </c>
      <c r="E107" s="231">
        <v>423.30000000000007</v>
      </c>
      <c r="F107" s="231">
        <v>419.45000000000005</v>
      </c>
      <c r="G107" s="231">
        <v>416.85000000000008</v>
      </c>
      <c r="H107" s="231">
        <v>429.75000000000006</v>
      </c>
      <c r="I107" s="231">
        <v>432.35000000000008</v>
      </c>
      <c r="J107" s="231">
        <v>436.20000000000005</v>
      </c>
      <c r="K107" s="230">
        <v>428.5</v>
      </c>
      <c r="L107" s="230">
        <v>422.05</v>
      </c>
      <c r="M107" s="230">
        <v>73.254829999999998</v>
      </c>
      <c r="N107" s="1"/>
      <c r="O107" s="1"/>
    </row>
    <row r="108" spans="1:15" ht="12.75" customHeight="1">
      <c r="A108" s="213">
        <v>99</v>
      </c>
      <c r="B108" s="216" t="s">
        <v>260</v>
      </c>
      <c r="C108" s="230">
        <v>5735.1</v>
      </c>
      <c r="D108" s="231">
        <v>5695.3833333333341</v>
      </c>
      <c r="E108" s="231">
        <v>5640.7666666666682</v>
      </c>
      <c r="F108" s="231">
        <v>5546.4333333333343</v>
      </c>
      <c r="G108" s="231">
        <v>5491.8166666666684</v>
      </c>
      <c r="H108" s="231">
        <v>5789.7166666666681</v>
      </c>
      <c r="I108" s="231">
        <v>5844.3333333333348</v>
      </c>
      <c r="J108" s="231">
        <v>5938.6666666666679</v>
      </c>
      <c r="K108" s="230">
        <v>5750</v>
      </c>
      <c r="L108" s="230">
        <v>5601.05</v>
      </c>
      <c r="M108" s="230">
        <v>2.4801799999999998</v>
      </c>
      <c r="N108" s="1"/>
      <c r="O108" s="1"/>
    </row>
    <row r="109" spans="1:15" ht="12.75" customHeight="1">
      <c r="A109" s="213">
        <v>100</v>
      </c>
      <c r="B109" s="216" t="s">
        <v>385</v>
      </c>
      <c r="C109" s="230">
        <v>334.45</v>
      </c>
      <c r="D109" s="231">
        <v>331.15000000000003</v>
      </c>
      <c r="E109" s="231">
        <v>327.30000000000007</v>
      </c>
      <c r="F109" s="231">
        <v>320.15000000000003</v>
      </c>
      <c r="G109" s="231">
        <v>316.30000000000007</v>
      </c>
      <c r="H109" s="231">
        <v>338.30000000000007</v>
      </c>
      <c r="I109" s="231">
        <v>342.15000000000009</v>
      </c>
      <c r="J109" s="231">
        <v>349.30000000000007</v>
      </c>
      <c r="K109" s="230">
        <v>335</v>
      </c>
      <c r="L109" s="230">
        <v>324</v>
      </c>
      <c r="M109" s="230">
        <v>17.15457</v>
      </c>
      <c r="N109" s="1"/>
      <c r="O109" s="1"/>
    </row>
    <row r="110" spans="1:15" ht="12.75" customHeight="1">
      <c r="A110" s="213">
        <v>101</v>
      </c>
      <c r="B110" s="216" t="s">
        <v>386</v>
      </c>
      <c r="C110" s="230">
        <v>155.5</v>
      </c>
      <c r="D110" s="231">
        <v>155.83333333333334</v>
      </c>
      <c r="E110" s="231">
        <v>154.16666666666669</v>
      </c>
      <c r="F110" s="231">
        <v>152.83333333333334</v>
      </c>
      <c r="G110" s="231">
        <v>151.16666666666669</v>
      </c>
      <c r="H110" s="231">
        <v>157.16666666666669</v>
      </c>
      <c r="I110" s="231">
        <v>158.83333333333337</v>
      </c>
      <c r="J110" s="231">
        <v>160.16666666666669</v>
      </c>
      <c r="K110" s="230">
        <v>157.5</v>
      </c>
      <c r="L110" s="230">
        <v>154.5</v>
      </c>
      <c r="M110" s="230">
        <v>43.989579999999997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354.9</v>
      </c>
      <c r="D111" s="231">
        <v>354.90000000000003</v>
      </c>
      <c r="E111" s="231">
        <v>346.80000000000007</v>
      </c>
      <c r="F111" s="231">
        <v>338.70000000000005</v>
      </c>
      <c r="G111" s="231">
        <v>330.60000000000008</v>
      </c>
      <c r="H111" s="231">
        <v>363.00000000000006</v>
      </c>
      <c r="I111" s="231">
        <v>371.10000000000008</v>
      </c>
      <c r="J111" s="231">
        <v>379.20000000000005</v>
      </c>
      <c r="K111" s="230">
        <v>363</v>
      </c>
      <c r="L111" s="230">
        <v>346.8</v>
      </c>
      <c r="M111" s="230">
        <v>132.08635000000001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82.7</v>
      </c>
      <c r="D112" s="231">
        <v>82.916666666666671</v>
      </c>
      <c r="E112" s="231">
        <v>82.233333333333348</v>
      </c>
      <c r="F112" s="231">
        <v>81.76666666666668</v>
      </c>
      <c r="G112" s="231">
        <v>81.083333333333357</v>
      </c>
      <c r="H112" s="231">
        <v>83.38333333333334</v>
      </c>
      <c r="I112" s="231">
        <v>84.066666666666649</v>
      </c>
      <c r="J112" s="231">
        <v>84.533333333333331</v>
      </c>
      <c r="K112" s="230">
        <v>83.6</v>
      </c>
      <c r="L112" s="230">
        <v>82.45</v>
      </c>
      <c r="M112" s="230">
        <v>120.67735999999999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627.70000000000005</v>
      </c>
      <c r="D113" s="231">
        <v>627.69999999999993</v>
      </c>
      <c r="E113" s="231">
        <v>622.59999999999991</v>
      </c>
      <c r="F113" s="231">
        <v>617.5</v>
      </c>
      <c r="G113" s="231">
        <v>612.4</v>
      </c>
      <c r="H113" s="231">
        <v>632.79999999999984</v>
      </c>
      <c r="I113" s="231">
        <v>637.9</v>
      </c>
      <c r="J113" s="231">
        <v>642.99999999999977</v>
      </c>
      <c r="K113" s="230">
        <v>632.79999999999995</v>
      </c>
      <c r="L113" s="230">
        <v>622.6</v>
      </c>
      <c r="M113" s="230">
        <v>14.6174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490.7</v>
      </c>
      <c r="D114" s="231">
        <v>492.13333333333327</v>
      </c>
      <c r="E114" s="231">
        <v>487.86666666666656</v>
      </c>
      <c r="F114" s="231">
        <v>485.0333333333333</v>
      </c>
      <c r="G114" s="231">
        <v>480.76666666666659</v>
      </c>
      <c r="H114" s="231">
        <v>494.96666666666653</v>
      </c>
      <c r="I114" s="231">
        <v>499.23333333333329</v>
      </c>
      <c r="J114" s="231">
        <v>502.06666666666649</v>
      </c>
      <c r="K114" s="230">
        <v>496.4</v>
      </c>
      <c r="L114" s="230">
        <v>489.3</v>
      </c>
      <c r="M114" s="230">
        <v>6.1577000000000002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151.4</v>
      </c>
      <c r="D115" s="231">
        <v>152.71666666666667</v>
      </c>
      <c r="E115" s="231">
        <v>149.68333333333334</v>
      </c>
      <c r="F115" s="231">
        <v>147.96666666666667</v>
      </c>
      <c r="G115" s="231">
        <v>144.93333333333334</v>
      </c>
      <c r="H115" s="231">
        <v>154.43333333333334</v>
      </c>
      <c r="I115" s="231">
        <v>157.4666666666667</v>
      </c>
      <c r="J115" s="231">
        <v>159.18333333333334</v>
      </c>
      <c r="K115" s="230">
        <v>155.75</v>
      </c>
      <c r="L115" s="230">
        <v>151</v>
      </c>
      <c r="M115" s="230">
        <v>79.989329999999995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1146.1500000000001</v>
      </c>
      <c r="D116" s="231">
        <v>1148.7833333333335</v>
      </c>
      <c r="E116" s="231">
        <v>1137.666666666667</v>
      </c>
      <c r="F116" s="231">
        <v>1129.1833333333334</v>
      </c>
      <c r="G116" s="231">
        <v>1118.0666666666668</v>
      </c>
      <c r="H116" s="231">
        <v>1157.2666666666671</v>
      </c>
      <c r="I116" s="231">
        <v>1168.3833333333334</v>
      </c>
      <c r="J116" s="231">
        <v>1176.8666666666672</v>
      </c>
      <c r="K116" s="230">
        <v>1159.9000000000001</v>
      </c>
      <c r="L116" s="230">
        <v>1140.3</v>
      </c>
      <c r="M116" s="230">
        <v>18.164200000000001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3792.4</v>
      </c>
      <c r="D117" s="231">
        <v>3791.2999999999997</v>
      </c>
      <c r="E117" s="231">
        <v>3773.0999999999995</v>
      </c>
      <c r="F117" s="231">
        <v>3753.7999999999997</v>
      </c>
      <c r="G117" s="231">
        <v>3735.5999999999995</v>
      </c>
      <c r="H117" s="231">
        <v>3810.5999999999995</v>
      </c>
      <c r="I117" s="231">
        <v>3828.7999999999993</v>
      </c>
      <c r="J117" s="231">
        <v>3848.0999999999995</v>
      </c>
      <c r="K117" s="230">
        <v>3809.5</v>
      </c>
      <c r="L117" s="230">
        <v>3772</v>
      </c>
      <c r="M117" s="230">
        <v>1.14442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1269.1500000000001</v>
      </c>
      <c r="D118" s="231">
        <v>1267.9166666666667</v>
      </c>
      <c r="E118" s="231">
        <v>1263.3333333333335</v>
      </c>
      <c r="F118" s="231">
        <v>1257.5166666666667</v>
      </c>
      <c r="G118" s="231">
        <v>1252.9333333333334</v>
      </c>
      <c r="H118" s="231">
        <v>1273.7333333333336</v>
      </c>
      <c r="I118" s="231">
        <v>1278.3166666666671</v>
      </c>
      <c r="J118" s="231">
        <v>1284.1333333333337</v>
      </c>
      <c r="K118" s="230">
        <v>1272.5</v>
      </c>
      <c r="L118" s="230">
        <v>1262.0999999999999</v>
      </c>
      <c r="M118" s="230">
        <v>55.49783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2164.1</v>
      </c>
      <c r="D119" s="231">
        <v>2182.0166666666664</v>
      </c>
      <c r="E119" s="231">
        <v>2127.083333333333</v>
      </c>
      <c r="F119" s="231">
        <v>2090.0666666666666</v>
      </c>
      <c r="G119" s="231">
        <v>2035.1333333333332</v>
      </c>
      <c r="H119" s="231">
        <v>2219.0333333333328</v>
      </c>
      <c r="I119" s="231">
        <v>2273.9666666666662</v>
      </c>
      <c r="J119" s="231">
        <v>2310.9833333333327</v>
      </c>
      <c r="K119" s="230">
        <v>2236.9499999999998</v>
      </c>
      <c r="L119" s="230">
        <v>2145</v>
      </c>
      <c r="M119" s="230">
        <v>41.265169999999998</v>
      </c>
      <c r="N119" s="1"/>
      <c r="O119" s="1"/>
    </row>
    <row r="120" spans="1:15" ht="12.75" customHeight="1">
      <c r="A120" s="213">
        <v>111</v>
      </c>
      <c r="B120" s="216" t="s">
        <v>261</v>
      </c>
      <c r="C120" s="230">
        <v>708</v>
      </c>
      <c r="D120" s="231">
        <v>709.01666666666677</v>
      </c>
      <c r="E120" s="231">
        <v>706.03333333333353</v>
      </c>
      <c r="F120" s="231">
        <v>704.06666666666672</v>
      </c>
      <c r="G120" s="231">
        <v>701.08333333333348</v>
      </c>
      <c r="H120" s="231">
        <v>710.98333333333358</v>
      </c>
      <c r="I120" s="231">
        <v>713.96666666666692</v>
      </c>
      <c r="J120" s="231">
        <v>715.93333333333362</v>
      </c>
      <c r="K120" s="230">
        <v>712</v>
      </c>
      <c r="L120" s="230">
        <v>707.05</v>
      </c>
      <c r="M120" s="230">
        <v>3.3591000000000002</v>
      </c>
      <c r="N120" s="1"/>
      <c r="O120" s="1"/>
    </row>
    <row r="121" spans="1:15" ht="12.75" customHeight="1">
      <c r="A121" s="213">
        <v>112</v>
      </c>
      <c r="B121" s="216" t="s">
        <v>262</v>
      </c>
      <c r="C121" s="230">
        <v>261.60000000000002</v>
      </c>
      <c r="D121" s="231">
        <v>260.68333333333334</v>
      </c>
      <c r="E121" s="231">
        <v>257.06666666666666</v>
      </c>
      <c r="F121" s="231">
        <v>252.5333333333333</v>
      </c>
      <c r="G121" s="231">
        <v>248.91666666666663</v>
      </c>
      <c r="H121" s="231">
        <v>265.2166666666667</v>
      </c>
      <c r="I121" s="231">
        <v>268.83333333333337</v>
      </c>
      <c r="J121" s="231">
        <v>273.36666666666673</v>
      </c>
      <c r="K121" s="230">
        <v>264.3</v>
      </c>
      <c r="L121" s="230">
        <v>256.14999999999998</v>
      </c>
      <c r="M121" s="230">
        <v>9.5813799999999993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732.45</v>
      </c>
      <c r="D122" s="231">
        <v>731.2833333333333</v>
      </c>
      <c r="E122" s="231">
        <v>727.06666666666661</v>
      </c>
      <c r="F122" s="231">
        <v>721.68333333333328</v>
      </c>
      <c r="G122" s="231">
        <v>717.46666666666658</v>
      </c>
      <c r="H122" s="231">
        <v>736.66666666666663</v>
      </c>
      <c r="I122" s="231">
        <v>740.88333333333333</v>
      </c>
      <c r="J122" s="231">
        <v>746.26666666666665</v>
      </c>
      <c r="K122" s="230">
        <v>735.5</v>
      </c>
      <c r="L122" s="230">
        <v>725.9</v>
      </c>
      <c r="M122" s="230">
        <v>12.159129999999999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588.6</v>
      </c>
      <c r="D123" s="231">
        <v>587.93333333333339</v>
      </c>
      <c r="E123" s="231">
        <v>581.06666666666683</v>
      </c>
      <c r="F123" s="231">
        <v>573.53333333333342</v>
      </c>
      <c r="G123" s="231">
        <v>566.66666666666686</v>
      </c>
      <c r="H123" s="231">
        <v>595.46666666666681</v>
      </c>
      <c r="I123" s="231">
        <v>602.33333333333337</v>
      </c>
      <c r="J123" s="231">
        <v>609.86666666666679</v>
      </c>
      <c r="K123" s="230">
        <v>594.79999999999995</v>
      </c>
      <c r="L123" s="230">
        <v>580.4</v>
      </c>
      <c r="M123" s="230">
        <v>13.76005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458</v>
      </c>
      <c r="D124" s="231">
        <v>460.95</v>
      </c>
      <c r="E124" s="231">
        <v>454.04999999999995</v>
      </c>
      <c r="F124" s="231">
        <v>450.09999999999997</v>
      </c>
      <c r="G124" s="231">
        <v>443.19999999999993</v>
      </c>
      <c r="H124" s="231">
        <v>464.9</v>
      </c>
      <c r="I124" s="231">
        <v>471.79999999999995</v>
      </c>
      <c r="J124" s="231">
        <v>475.75</v>
      </c>
      <c r="K124" s="230">
        <v>467.85</v>
      </c>
      <c r="L124" s="230">
        <v>457</v>
      </c>
      <c r="M124" s="230">
        <v>27.30106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1930.95</v>
      </c>
      <c r="D125" s="231">
        <v>1925.8333333333333</v>
      </c>
      <c r="E125" s="231">
        <v>1917.8166666666666</v>
      </c>
      <c r="F125" s="231">
        <v>1904.6833333333334</v>
      </c>
      <c r="G125" s="231">
        <v>1896.6666666666667</v>
      </c>
      <c r="H125" s="231">
        <v>1938.9666666666665</v>
      </c>
      <c r="I125" s="231">
        <v>1946.9833333333333</v>
      </c>
      <c r="J125" s="231">
        <v>1960.1166666666663</v>
      </c>
      <c r="K125" s="230">
        <v>1933.85</v>
      </c>
      <c r="L125" s="230">
        <v>1912.7</v>
      </c>
      <c r="M125" s="230">
        <v>34.490070000000003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92.65</v>
      </c>
      <c r="D126" s="231">
        <v>92.899999999999991</v>
      </c>
      <c r="E126" s="231">
        <v>91.999999999999986</v>
      </c>
      <c r="F126" s="231">
        <v>91.35</v>
      </c>
      <c r="G126" s="231">
        <v>90.449999999999989</v>
      </c>
      <c r="H126" s="231">
        <v>93.549999999999983</v>
      </c>
      <c r="I126" s="231">
        <v>94.449999999999989</v>
      </c>
      <c r="J126" s="231">
        <v>95.09999999999998</v>
      </c>
      <c r="K126" s="230">
        <v>93.8</v>
      </c>
      <c r="L126" s="230">
        <v>92.25</v>
      </c>
      <c r="M126" s="230">
        <v>39.246270000000003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3723.8</v>
      </c>
      <c r="D127" s="231">
        <v>3745.6</v>
      </c>
      <c r="E127" s="231">
        <v>3693.2</v>
      </c>
      <c r="F127" s="231">
        <v>3662.6</v>
      </c>
      <c r="G127" s="231">
        <v>3610.2</v>
      </c>
      <c r="H127" s="231">
        <v>3776.2</v>
      </c>
      <c r="I127" s="231">
        <v>3828.6000000000004</v>
      </c>
      <c r="J127" s="231">
        <v>3859.2</v>
      </c>
      <c r="K127" s="230">
        <v>3798</v>
      </c>
      <c r="L127" s="230">
        <v>3715</v>
      </c>
      <c r="M127" s="230">
        <v>2.8541300000000001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355.8</v>
      </c>
      <c r="D128" s="231">
        <v>355.7</v>
      </c>
      <c r="E128" s="231">
        <v>352.7</v>
      </c>
      <c r="F128" s="231">
        <v>349.6</v>
      </c>
      <c r="G128" s="231">
        <v>346.6</v>
      </c>
      <c r="H128" s="231">
        <v>358.79999999999995</v>
      </c>
      <c r="I128" s="231">
        <v>361.79999999999995</v>
      </c>
      <c r="J128" s="231">
        <v>364.89999999999992</v>
      </c>
      <c r="K128" s="230">
        <v>358.7</v>
      </c>
      <c r="L128" s="230">
        <v>352.6</v>
      </c>
      <c r="M128" s="230">
        <v>10.73926</v>
      </c>
      <c r="N128" s="1"/>
      <c r="O128" s="1"/>
    </row>
    <row r="129" spans="1:15" ht="12.75" customHeight="1">
      <c r="A129" s="213">
        <v>120</v>
      </c>
      <c r="B129" s="216" t="s">
        <v>864</v>
      </c>
      <c r="C129" s="230">
        <v>4498</v>
      </c>
      <c r="D129" s="231">
        <v>4500.1500000000005</v>
      </c>
      <c r="E129" s="231">
        <v>4456.3000000000011</v>
      </c>
      <c r="F129" s="231">
        <v>4414.6000000000004</v>
      </c>
      <c r="G129" s="231">
        <v>4370.7500000000009</v>
      </c>
      <c r="H129" s="231">
        <v>4541.8500000000013</v>
      </c>
      <c r="I129" s="231">
        <v>4585.7000000000016</v>
      </c>
      <c r="J129" s="231">
        <v>4627.4000000000015</v>
      </c>
      <c r="K129" s="230">
        <v>4544</v>
      </c>
      <c r="L129" s="230">
        <v>4458.45</v>
      </c>
      <c r="M129" s="230">
        <v>4.0487200000000003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2356.3000000000002</v>
      </c>
      <c r="D130" s="231">
        <v>2364.9333333333334</v>
      </c>
      <c r="E130" s="231">
        <v>2339.8666666666668</v>
      </c>
      <c r="F130" s="231">
        <v>2323.4333333333334</v>
      </c>
      <c r="G130" s="231">
        <v>2298.3666666666668</v>
      </c>
      <c r="H130" s="231">
        <v>2381.3666666666668</v>
      </c>
      <c r="I130" s="231">
        <v>2406.4333333333334</v>
      </c>
      <c r="J130" s="231">
        <v>2422.8666666666668</v>
      </c>
      <c r="K130" s="230">
        <v>2390</v>
      </c>
      <c r="L130" s="230">
        <v>2348.5</v>
      </c>
      <c r="M130" s="230">
        <v>9.9823500000000003</v>
      </c>
      <c r="N130" s="1"/>
      <c r="O130" s="1"/>
    </row>
    <row r="131" spans="1:15" ht="12.75" customHeight="1">
      <c r="A131" s="213">
        <v>122</v>
      </c>
      <c r="B131" s="216" t="s">
        <v>263</v>
      </c>
      <c r="C131" s="230">
        <v>321</v>
      </c>
      <c r="D131" s="231">
        <v>318.36666666666667</v>
      </c>
      <c r="E131" s="231">
        <v>313.78333333333336</v>
      </c>
      <c r="F131" s="231">
        <v>306.56666666666666</v>
      </c>
      <c r="G131" s="231">
        <v>301.98333333333335</v>
      </c>
      <c r="H131" s="231">
        <v>325.58333333333337</v>
      </c>
      <c r="I131" s="231">
        <v>330.16666666666663</v>
      </c>
      <c r="J131" s="231">
        <v>337.38333333333338</v>
      </c>
      <c r="K131" s="230">
        <v>322.95</v>
      </c>
      <c r="L131" s="230">
        <v>311.14999999999998</v>
      </c>
      <c r="M131" s="230">
        <v>31.429929999999999</v>
      </c>
      <c r="N131" s="1"/>
      <c r="O131" s="1"/>
    </row>
    <row r="132" spans="1:15" ht="12.75" customHeight="1">
      <c r="A132" s="213">
        <v>123</v>
      </c>
      <c r="B132" s="216" t="s">
        <v>844</v>
      </c>
      <c r="C132" s="230">
        <v>551.35</v>
      </c>
      <c r="D132" s="231">
        <v>551.41666666666663</v>
      </c>
      <c r="E132" s="231">
        <v>549.93333333333328</v>
      </c>
      <c r="F132" s="231">
        <v>548.51666666666665</v>
      </c>
      <c r="G132" s="231">
        <v>547.0333333333333</v>
      </c>
      <c r="H132" s="231">
        <v>552.83333333333326</v>
      </c>
      <c r="I132" s="231">
        <v>554.31666666666661</v>
      </c>
      <c r="J132" s="231">
        <v>555.73333333333323</v>
      </c>
      <c r="K132" s="230">
        <v>552.9</v>
      </c>
      <c r="L132" s="230">
        <v>550</v>
      </c>
      <c r="M132" s="230">
        <v>8.5668900000000008</v>
      </c>
      <c r="N132" s="1"/>
      <c r="O132" s="1"/>
    </row>
    <row r="133" spans="1:15" ht="12.75" customHeight="1">
      <c r="A133" s="213">
        <v>124</v>
      </c>
      <c r="B133" s="216" t="s">
        <v>411</v>
      </c>
      <c r="C133" s="230">
        <v>4027.8</v>
      </c>
      <c r="D133" s="231">
        <v>4015.25</v>
      </c>
      <c r="E133" s="231">
        <v>3992.55</v>
      </c>
      <c r="F133" s="231">
        <v>3957.3</v>
      </c>
      <c r="G133" s="231">
        <v>3934.6000000000004</v>
      </c>
      <c r="H133" s="231">
        <v>4050.5</v>
      </c>
      <c r="I133" s="231">
        <v>4073.2</v>
      </c>
      <c r="J133" s="231">
        <v>4108.45</v>
      </c>
      <c r="K133" s="230">
        <v>4037.95</v>
      </c>
      <c r="L133" s="230">
        <v>3980</v>
      </c>
      <c r="M133" s="230">
        <v>0.42326000000000003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709.65</v>
      </c>
      <c r="D134" s="231">
        <v>709.55000000000007</v>
      </c>
      <c r="E134" s="231">
        <v>705.10000000000014</v>
      </c>
      <c r="F134" s="231">
        <v>700.55000000000007</v>
      </c>
      <c r="G134" s="231">
        <v>696.10000000000014</v>
      </c>
      <c r="H134" s="231">
        <v>714.10000000000014</v>
      </c>
      <c r="I134" s="231">
        <v>718.55000000000018</v>
      </c>
      <c r="J134" s="231">
        <v>723.10000000000014</v>
      </c>
      <c r="K134" s="230">
        <v>714</v>
      </c>
      <c r="L134" s="230">
        <v>705</v>
      </c>
      <c r="M134" s="230">
        <v>3.1185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93559.8</v>
      </c>
      <c r="D135" s="231">
        <v>92089.55</v>
      </c>
      <c r="E135" s="231">
        <v>89789.1</v>
      </c>
      <c r="F135" s="231">
        <v>86018.400000000009</v>
      </c>
      <c r="G135" s="231">
        <v>83717.950000000012</v>
      </c>
      <c r="H135" s="231">
        <v>95860.25</v>
      </c>
      <c r="I135" s="231">
        <v>98160.699999999983</v>
      </c>
      <c r="J135" s="231">
        <v>101931.4</v>
      </c>
      <c r="K135" s="230">
        <v>94390</v>
      </c>
      <c r="L135" s="230">
        <v>88318.85</v>
      </c>
      <c r="M135" s="230">
        <v>0.47192000000000001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271.5</v>
      </c>
      <c r="D136" s="231">
        <v>268.56666666666666</v>
      </c>
      <c r="E136" s="231">
        <v>264.73333333333335</v>
      </c>
      <c r="F136" s="231">
        <v>257.9666666666667</v>
      </c>
      <c r="G136" s="231">
        <v>254.13333333333338</v>
      </c>
      <c r="H136" s="231">
        <v>275.33333333333331</v>
      </c>
      <c r="I136" s="231">
        <v>279.16666666666669</v>
      </c>
      <c r="J136" s="231">
        <v>285.93333333333328</v>
      </c>
      <c r="K136" s="230">
        <v>272.39999999999998</v>
      </c>
      <c r="L136" s="230">
        <v>261.8</v>
      </c>
      <c r="M136" s="230">
        <v>110.13256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1235.45</v>
      </c>
      <c r="D137" s="231">
        <v>1235.8499999999999</v>
      </c>
      <c r="E137" s="231">
        <v>1229.6999999999998</v>
      </c>
      <c r="F137" s="231">
        <v>1223.9499999999998</v>
      </c>
      <c r="G137" s="231">
        <v>1217.7999999999997</v>
      </c>
      <c r="H137" s="231">
        <v>1241.5999999999999</v>
      </c>
      <c r="I137" s="231">
        <v>1247.75</v>
      </c>
      <c r="J137" s="231">
        <v>1253.5</v>
      </c>
      <c r="K137" s="230">
        <v>1242</v>
      </c>
      <c r="L137" s="230">
        <v>1230.0999999999999</v>
      </c>
      <c r="M137" s="230">
        <v>13.073040000000001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502.5</v>
      </c>
      <c r="D138" s="231">
        <v>500.61666666666662</v>
      </c>
      <c r="E138" s="231">
        <v>496.88333333333321</v>
      </c>
      <c r="F138" s="231">
        <v>491.26666666666659</v>
      </c>
      <c r="G138" s="231">
        <v>487.53333333333319</v>
      </c>
      <c r="H138" s="231">
        <v>506.23333333333323</v>
      </c>
      <c r="I138" s="231">
        <v>509.9666666666667</v>
      </c>
      <c r="J138" s="231">
        <v>515.58333333333326</v>
      </c>
      <c r="K138" s="230">
        <v>504.35</v>
      </c>
      <c r="L138" s="230">
        <v>495</v>
      </c>
      <c r="M138" s="230">
        <v>8.0238899999999997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8797.2999999999993</v>
      </c>
      <c r="D139" s="231">
        <v>8780.1166666666668</v>
      </c>
      <c r="E139" s="231">
        <v>8732.2333333333336</v>
      </c>
      <c r="F139" s="231">
        <v>8667.1666666666661</v>
      </c>
      <c r="G139" s="231">
        <v>8619.2833333333328</v>
      </c>
      <c r="H139" s="231">
        <v>8845.1833333333343</v>
      </c>
      <c r="I139" s="231">
        <v>8893.0666666666693</v>
      </c>
      <c r="J139" s="231">
        <v>8958.133333333335</v>
      </c>
      <c r="K139" s="230">
        <v>8828</v>
      </c>
      <c r="L139" s="230">
        <v>8715.0499999999993</v>
      </c>
      <c r="M139" s="230">
        <v>5.3700799999999997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638.75</v>
      </c>
      <c r="D140" s="231">
        <v>642.2833333333333</v>
      </c>
      <c r="E140" s="231">
        <v>631.56666666666661</v>
      </c>
      <c r="F140" s="231">
        <v>624.38333333333333</v>
      </c>
      <c r="G140" s="231">
        <v>613.66666666666663</v>
      </c>
      <c r="H140" s="231">
        <v>649.46666666666658</v>
      </c>
      <c r="I140" s="231">
        <v>660.18333333333328</v>
      </c>
      <c r="J140" s="231">
        <v>667.36666666666656</v>
      </c>
      <c r="K140" s="230">
        <v>653</v>
      </c>
      <c r="L140" s="230">
        <v>635.1</v>
      </c>
      <c r="M140" s="230">
        <v>4.9936400000000001</v>
      </c>
      <c r="N140" s="1"/>
      <c r="O140" s="1"/>
    </row>
    <row r="141" spans="1:15" ht="12.75" customHeight="1">
      <c r="A141" s="213">
        <v>132</v>
      </c>
      <c r="B141" s="216" t="s">
        <v>419</v>
      </c>
      <c r="C141" s="230">
        <v>476.05</v>
      </c>
      <c r="D141" s="231">
        <v>475.56666666666666</v>
      </c>
      <c r="E141" s="231">
        <v>468.73333333333335</v>
      </c>
      <c r="F141" s="231">
        <v>461.41666666666669</v>
      </c>
      <c r="G141" s="231">
        <v>454.58333333333337</v>
      </c>
      <c r="H141" s="231">
        <v>482.88333333333333</v>
      </c>
      <c r="I141" s="231">
        <v>489.7166666666667</v>
      </c>
      <c r="J141" s="231">
        <v>497.0333333333333</v>
      </c>
      <c r="K141" s="230">
        <v>482.4</v>
      </c>
      <c r="L141" s="230">
        <v>468.25</v>
      </c>
      <c r="M141" s="230">
        <v>28.04318</v>
      </c>
      <c r="N141" s="1"/>
      <c r="O141" s="1"/>
    </row>
    <row r="142" spans="1:15" ht="12.75" customHeight="1">
      <c r="A142" s="213">
        <v>133</v>
      </c>
      <c r="B142" s="216" t="s">
        <v>845</v>
      </c>
      <c r="C142" s="230">
        <v>53.2</v>
      </c>
      <c r="D142" s="231">
        <v>53.016666666666673</v>
      </c>
      <c r="E142" s="231">
        <v>52.483333333333348</v>
      </c>
      <c r="F142" s="231">
        <v>51.766666666666673</v>
      </c>
      <c r="G142" s="231">
        <v>51.233333333333348</v>
      </c>
      <c r="H142" s="231">
        <v>53.733333333333348</v>
      </c>
      <c r="I142" s="231">
        <v>54.266666666666666</v>
      </c>
      <c r="J142" s="231">
        <v>54.983333333333348</v>
      </c>
      <c r="K142" s="230">
        <v>53.55</v>
      </c>
      <c r="L142" s="230">
        <v>52.3</v>
      </c>
      <c r="M142" s="230">
        <v>151.92142000000001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1852.4</v>
      </c>
      <c r="D143" s="231">
        <v>1839.1666666666667</v>
      </c>
      <c r="E143" s="231">
        <v>1819.8333333333335</v>
      </c>
      <c r="F143" s="231">
        <v>1787.2666666666667</v>
      </c>
      <c r="G143" s="231">
        <v>1767.9333333333334</v>
      </c>
      <c r="H143" s="231">
        <v>1871.7333333333336</v>
      </c>
      <c r="I143" s="231">
        <v>1891.0666666666671</v>
      </c>
      <c r="J143" s="231">
        <v>1923.6333333333337</v>
      </c>
      <c r="K143" s="230">
        <v>1858.5</v>
      </c>
      <c r="L143" s="230">
        <v>1806.6</v>
      </c>
      <c r="M143" s="230">
        <v>4.1456600000000003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1019.1</v>
      </c>
      <c r="D144" s="231">
        <v>1019.15</v>
      </c>
      <c r="E144" s="231">
        <v>1011.95</v>
      </c>
      <c r="F144" s="231">
        <v>1004.8000000000001</v>
      </c>
      <c r="G144" s="231">
        <v>997.60000000000014</v>
      </c>
      <c r="H144" s="231">
        <v>1026.3</v>
      </c>
      <c r="I144" s="231">
        <v>1033.5</v>
      </c>
      <c r="J144" s="231">
        <v>1040.6499999999999</v>
      </c>
      <c r="K144" s="230">
        <v>1026.3499999999999</v>
      </c>
      <c r="L144" s="230">
        <v>1012</v>
      </c>
      <c r="M144" s="230">
        <v>3.9127299999999998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176.35</v>
      </c>
      <c r="D145" s="231">
        <v>176.70000000000002</v>
      </c>
      <c r="E145" s="231">
        <v>174.75000000000003</v>
      </c>
      <c r="F145" s="231">
        <v>173.15</v>
      </c>
      <c r="G145" s="231">
        <v>171.20000000000002</v>
      </c>
      <c r="H145" s="231">
        <v>178.30000000000004</v>
      </c>
      <c r="I145" s="231">
        <v>180.25000000000003</v>
      </c>
      <c r="J145" s="231">
        <v>181.85000000000005</v>
      </c>
      <c r="K145" s="230">
        <v>178.65</v>
      </c>
      <c r="L145" s="230">
        <v>175.1</v>
      </c>
      <c r="M145" s="230">
        <v>111.94149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82.15</v>
      </c>
      <c r="D146" s="231">
        <v>82.333333333333329</v>
      </c>
      <c r="E146" s="231">
        <v>81.666666666666657</v>
      </c>
      <c r="F146" s="231">
        <v>81.183333333333323</v>
      </c>
      <c r="G146" s="231">
        <v>80.516666666666652</v>
      </c>
      <c r="H146" s="231">
        <v>82.816666666666663</v>
      </c>
      <c r="I146" s="231">
        <v>83.48333333333332</v>
      </c>
      <c r="J146" s="231">
        <v>83.966666666666669</v>
      </c>
      <c r="K146" s="230">
        <v>83</v>
      </c>
      <c r="L146" s="230">
        <v>81.849999999999994</v>
      </c>
      <c r="M146" s="230">
        <v>56.658900000000003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4799.5</v>
      </c>
      <c r="D147" s="231">
        <v>4797.75</v>
      </c>
      <c r="E147" s="231">
        <v>4770.55</v>
      </c>
      <c r="F147" s="231">
        <v>4741.6000000000004</v>
      </c>
      <c r="G147" s="231">
        <v>4714.4000000000005</v>
      </c>
      <c r="H147" s="231">
        <v>4826.7</v>
      </c>
      <c r="I147" s="231">
        <v>4853.9000000000005</v>
      </c>
      <c r="J147" s="231">
        <v>4882.8499999999995</v>
      </c>
      <c r="K147" s="230">
        <v>4824.95</v>
      </c>
      <c r="L147" s="230">
        <v>4768.8</v>
      </c>
      <c r="M147" s="230">
        <v>0.54071000000000002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21875.7</v>
      </c>
      <c r="D148" s="231">
        <v>21799.983333333334</v>
      </c>
      <c r="E148" s="231">
        <v>21654.116666666669</v>
      </c>
      <c r="F148" s="231">
        <v>21432.533333333336</v>
      </c>
      <c r="G148" s="231">
        <v>21286.666666666672</v>
      </c>
      <c r="H148" s="231">
        <v>22021.566666666666</v>
      </c>
      <c r="I148" s="231">
        <v>22167.433333333327</v>
      </c>
      <c r="J148" s="231">
        <v>22389.016666666663</v>
      </c>
      <c r="K148" s="230">
        <v>21945.85</v>
      </c>
      <c r="L148" s="230">
        <v>21578.400000000001</v>
      </c>
      <c r="M148" s="230">
        <v>0.57013000000000003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238.9</v>
      </c>
      <c r="D149" s="231">
        <v>240.08333333333334</v>
      </c>
      <c r="E149" s="231">
        <v>236.06666666666669</v>
      </c>
      <c r="F149" s="231">
        <v>233.23333333333335</v>
      </c>
      <c r="G149" s="231">
        <v>229.2166666666667</v>
      </c>
      <c r="H149" s="231">
        <v>242.91666666666669</v>
      </c>
      <c r="I149" s="231">
        <v>246.93333333333334</v>
      </c>
      <c r="J149" s="231">
        <v>249.76666666666668</v>
      </c>
      <c r="K149" s="230">
        <v>244.1</v>
      </c>
      <c r="L149" s="230">
        <v>237.25</v>
      </c>
      <c r="M149" s="230">
        <v>3.10886</v>
      </c>
      <c r="N149" s="1"/>
      <c r="O149" s="1"/>
    </row>
    <row r="150" spans="1:15" ht="12.75" customHeight="1">
      <c r="A150" s="213">
        <v>141</v>
      </c>
      <c r="B150" s="216" t="s">
        <v>265</v>
      </c>
      <c r="C150" s="230">
        <v>923.5</v>
      </c>
      <c r="D150" s="231">
        <v>920.31666666666661</v>
      </c>
      <c r="E150" s="231">
        <v>909.43333333333317</v>
      </c>
      <c r="F150" s="231">
        <v>895.36666666666656</v>
      </c>
      <c r="G150" s="231">
        <v>884.48333333333312</v>
      </c>
      <c r="H150" s="231">
        <v>934.38333333333321</v>
      </c>
      <c r="I150" s="231">
        <v>945.26666666666665</v>
      </c>
      <c r="J150" s="231">
        <v>959.33333333333326</v>
      </c>
      <c r="K150" s="230">
        <v>931.2</v>
      </c>
      <c r="L150" s="230">
        <v>906.25</v>
      </c>
      <c r="M150" s="230">
        <v>5.5455199999999998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161.15</v>
      </c>
      <c r="D151" s="231">
        <v>161.78333333333333</v>
      </c>
      <c r="E151" s="231">
        <v>160.21666666666667</v>
      </c>
      <c r="F151" s="231">
        <v>159.28333333333333</v>
      </c>
      <c r="G151" s="231">
        <v>157.71666666666667</v>
      </c>
      <c r="H151" s="231">
        <v>162.71666666666667</v>
      </c>
      <c r="I151" s="231">
        <v>164.28333333333333</v>
      </c>
      <c r="J151" s="231">
        <v>165.21666666666667</v>
      </c>
      <c r="K151" s="230">
        <v>163.35</v>
      </c>
      <c r="L151" s="230">
        <v>160.85</v>
      </c>
      <c r="M151" s="230">
        <v>80.294349999999994</v>
      </c>
      <c r="N151" s="1"/>
      <c r="O151" s="1"/>
    </row>
    <row r="152" spans="1:15" ht="12.75" customHeight="1">
      <c r="A152" s="213">
        <v>143</v>
      </c>
      <c r="B152" s="216" t="s">
        <v>266</v>
      </c>
      <c r="C152" s="230">
        <v>257.05</v>
      </c>
      <c r="D152" s="231">
        <v>257.78333333333336</v>
      </c>
      <c r="E152" s="231">
        <v>254.61666666666673</v>
      </c>
      <c r="F152" s="231">
        <v>252.18333333333337</v>
      </c>
      <c r="G152" s="231">
        <v>249.01666666666674</v>
      </c>
      <c r="H152" s="231">
        <v>260.2166666666667</v>
      </c>
      <c r="I152" s="231">
        <v>263.38333333333333</v>
      </c>
      <c r="J152" s="231">
        <v>265.81666666666672</v>
      </c>
      <c r="K152" s="230">
        <v>260.95</v>
      </c>
      <c r="L152" s="230">
        <v>255.35</v>
      </c>
      <c r="M152" s="230">
        <v>13.78199</v>
      </c>
      <c r="N152" s="1"/>
      <c r="O152" s="1"/>
    </row>
    <row r="153" spans="1:15" ht="12.75" customHeight="1">
      <c r="A153" s="213">
        <v>144</v>
      </c>
      <c r="B153" s="216" t="s">
        <v>804</v>
      </c>
      <c r="C153" s="230">
        <v>662.15</v>
      </c>
      <c r="D153" s="231">
        <v>663.38333333333333</v>
      </c>
      <c r="E153" s="231">
        <v>653.76666666666665</v>
      </c>
      <c r="F153" s="231">
        <v>645.38333333333333</v>
      </c>
      <c r="G153" s="231">
        <v>635.76666666666665</v>
      </c>
      <c r="H153" s="231">
        <v>671.76666666666665</v>
      </c>
      <c r="I153" s="231">
        <v>681.38333333333321</v>
      </c>
      <c r="J153" s="231">
        <v>689.76666666666665</v>
      </c>
      <c r="K153" s="230">
        <v>673</v>
      </c>
      <c r="L153" s="230">
        <v>655</v>
      </c>
      <c r="M153" s="230">
        <v>22.70112</v>
      </c>
      <c r="N153" s="1"/>
      <c r="O153" s="1"/>
    </row>
    <row r="154" spans="1:15" ht="12.75" customHeight="1">
      <c r="A154" s="213">
        <v>145</v>
      </c>
      <c r="B154" s="216" t="s">
        <v>431</v>
      </c>
      <c r="C154" s="230">
        <v>3646.8</v>
      </c>
      <c r="D154" s="231">
        <v>3642.1166666666668</v>
      </c>
      <c r="E154" s="231">
        <v>3619.9333333333334</v>
      </c>
      <c r="F154" s="231">
        <v>3593.0666666666666</v>
      </c>
      <c r="G154" s="231">
        <v>3570.8833333333332</v>
      </c>
      <c r="H154" s="231">
        <v>3668.9833333333336</v>
      </c>
      <c r="I154" s="231">
        <v>3691.166666666667</v>
      </c>
      <c r="J154" s="231">
        <v>3718.0333333333338</v>
      </c>
      <c r="K154" s="230">
        <v>3664.3</v>
      </c>
      <c r="L154" s="230">
        <v>3615.25</v>
      </c>
      <c r="M154" s="230">
        <v>1.32572</v>
      </c>
      <c r="N154" s="1"/>
      <c r="O154" s="1"/>
    </row>
    <row r="155" spans="1:15" ht="12.75" customHeight="1">
      <c r="A155" s="213">
        <v>146</v>
      </c>
      <c r="B155" s="216" t="s">
        <v>805</v>
      </c>
      <c r="C155" s="230">
        <v>598.25</v>
      </c>
      <c r="D155" s="231">
        <v>595.33333333333337</v>
      </c>
      <c r="E155" s="231">
        <v>589.01666666666677</v>
      </c>
      <c r="F155" s="231">
        <v>579.78333333333342</v>
      </c>
      <c r="G155" s="231">
        <v>573.46666666666681</v>
      </c>
      <c r="H155" s="231">
        <v>604.56666666666672</v>
      </c>
      <c r="I155" s="231">
        <v>610.88333333333333</v>
      </c>
      <c r="J155" s="231">
        <v>620.11666666666667</v>
      </c>
      <c r="K155" s="230">
        <v>601.65</v>
      </c>
      <c r="L155" s="230">
        <v>586.1</v>
      </c>
      <c r="M155" s="230">
        <v>7.0317699999999999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3425.7</v>
      </c>
      <c r="D156" s="231">
        <v>3412.4</v>
      </c>
      <c r="E156" s="231">
        <v>3389.8</v>
      </c>
      <c r="F156" s="231">
        <v>3353.9</v>
      </c>
      <c r="G156" s="231">
        <v>3331.3</v>
      </c>
      <c r="H156" s="231">
        <v>3448.3</v>
      </c>
      <c r="I156" s="231">
        <v>3470.8999999999996</v>
      </c>
      <c r="J156" s="231">
        <v>3506.8</v>
      </c>
      <c r="K156" s="230">
        <v>3435</v>
      </c>
      <c r="L156" s="230">
        <v>3376.5</v>
      </c>
      <c r="M156" s="230">
        <v>2.7734100000000002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40448.1</v>
      </c>
      <c r="D157" s="231">
        <v>40317.183333333334</v>
      </c>
      <c r="E157" s="231">
        <v>39994.366666666669</v>
      </c>
      <c r="F157" s="231">
        <v>39540.633333333331</v>
      </c>
      <c r="G157" s="231">
        <v>39217.816666666666</v>
      </c>
      <c r="H157" s="231">
        <v>40770.916666666672</v>
      </c>
      <c r="I157" s="231">
        <v>41093.733333333337</v>
      </c>
      <c r="J157" s="231">
        <v>41547.466666666674</v>
      </c>
      <c r="K157" s="230">
        <v>40640</v>
      </c>
      <c r="L157" s="230">
        <v>39863.449999999997</v>
      </c>
      <c r="M157" s="230">
        <v>0.12350999999999999</v>
      </c>
      <c r="N157" s="1"/>
      <c r="O157" s="1"/>
    </row>
    <row r="158" spans="1:15" ht="12.75" customHeight="1">
      <c r="A158" s="213">
        <v>149</v>
      </c>
      <c r="B158" s="216" t="s">
        <v>846</v>
      </c>
      <c r="C158" s="230">
        <v>938.7</v>
      </c>
      <c r="D158" s="231">
        <v>937.73333333333323</v>
      </c>
      <c r="E158" s="231">
        <v>929.96666666666647</v>
      </c>
      <c r="F158" s="231">
        <v>921.23333333333323</v>
      </c>
      <c r="G158" s="231">
        <v>913.46666666666647</v>
      </c>
      <c r="H158" s="231">
        <v>946.46666666666647</v>
      </c>
      <c r="I158" s="231">
        <v>954.23333333333312</v>
      </c>
      <c r="J158" s="231">
        <v>962.96666666666647</v>
      </c>
      <c r="K158" s="230">
        <v>945.5</v>
      </c>
      <c r="L158" s="230">
        <v>929</v>
      </c>
      <c r="M158" s="230">
        <v>0.80491999999999997</v>
      </c>
      <c r="N158" s="1"/>
      <c r="O158" s="1"/>
    </row>
    <row r="159" spans="1:15" ht="12.75" customHeight="1">
      <c r="A159" s="213">
        <v>150</v>
      </c>
      <c r="B159" s="216" t="s">
        <v>436</v>
      </c>
      <c r="C159" s="230">
        <v>4677.95</v>
      </c>
      <c r="D159" s="231">
        <v>4699.45</v>
      </c>
      <c r="E159" s="231">
        <v>4649.5</v>
      </c>
      <c r="F159" s="231">
        <v>4621.05</v>
      </c>
      <c r="G159" s="231">
        <v>4571.1000000000004</v>
      </c>
      <c r="H159" s="231">
        <v>4727.8999999999996</v>
      </c>
      <c r="I159" s="231">
        <v>4777.8499999999985</v>
      </c>
      <c r="J159" s="231">
        <v>4806.2999999999993</v>
      </c>
      <c r="K159" s="230">
        <v>4749.3999999999996</v>
      </c>
      <c r="L159" s="230">
        <v>4671</v>
      </c>
      <c r="M159" s="230">
        <v>2.7955899999999998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236.7</v>
      </c>
      <c r="D160" s="231">
        <v>238.18333333333331</v>
      </c>
      <c r="E160" s="231">
        <v>233.96666666666661</v>
      </c>
      <c r="F160" s="231">
        <v>231.23333333333329</v>
      </c>
      <c r="G160" s="231">
        <v>227.01666666666659</v>
      </c>
      <c r="H160" s="231">
        <v>240.91666666666663</v>
      </c>
      <c r="I160" s="231">
        <v>245.13333333333333</v>
      </c>
      <c r="J160" s="231">
        <v>247.86666666666665</v>
      </c>
      <c r="K160" s="230">
        <v>242.4</v>
      </c>
      <c r="L160" s="230">
        <v>235.45</v>
      </c>
      <c r="M160" s="230">
        <v>34.471310000000003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2463.9499999999998</v>
      </c>
      <c r="D161" s="231">
        <v>2449.1</v>
      </c>
      <c r="E161" s="231">
        <v>2428.5</v>
      </c>
      <c r="F161" s="231">
        <v>2393.0500000000002</v>
      </c>
      <c r="G161" s="231">
        <v>2372.4500000000003</v>
      </c>
      <c r="H161" s="231">
        <v>2484.5499999999997</v>
      </c>
      <c r="I161" s="231">
        <v>2505.1499999999992</v>
      </c>
      <c r="J161" s="231">
        <v>2540.5999999999995</v>
      </c>
      <c r="K161" s="230">
        <v>2469.6999999999998</v>
      </c>
      <c r="L161" s="230">
        <v>2413.65</v>
      </c>
      <c r="M161" s="230">
        <v>5.36625</v>
      </c>
      <c r="N161" s="1"/>
      <c r="O161" s="1"/>
    </row>
    <row r="162" spans="1:15" ht="12.75" customHeight="1">
      <c r="A162" s="213">
        <v>153</v>
      </c>
      <c r="B162" s="216" t="s">
        <v>267</v>
      </c>
      <c r="C162" s="230">
        <v>3291.65</v>
      </c>
      <c r="D162" s="231">
        <v>3280.5666666666671</v>
      </c>
      <c r="E162" s="231">
        <v>3244.1333333333341</v>
      </c>
      <c r="F162" s="231">
        <v>3196.6166666666672</v>
      </c>
      <c r="G162" s="231">
        <v>3160.1833333333343</v>
      </c>
      <c r="H162" s="231">
        <v>3328.0833333333339</v>
      </c>
      <c r="I162" s="231">
        <v>3364.5166666666673</v>
      </c>
      <c r="J162" s="231">
        <v>3412.0333333333338</v>
      </c>
      <c r="K162" s="230">
        <v>3317</v>
      </c>
      <c r="L162" s="230">
        <v>3233.05</v>
      </c>
      <c r="M162" s="230">
        <v>3.3111600000000001</v>
      </c>
      <c r="N162" s="1"/>
      <c r="O162" s="1"/>
    </row>
    <row r="163" spans="1:15" ht="12.75" customHeight="1">
      <c r="A163" s="213">
        <v>154</v>
      </c>
      <c r="B163" s="216" t="s">
        <v>782</v>
      </c>
      <c r="C163" s="230">
        <v>325.39999999999998</v>
      </c>
      <c r="D163" s="231">
        <v>324.81666666666666</v>
      </c>
      <c r="E163" s="231">
        <v>319.13333333333333</v>
      </c>
      <c r="F163" s="231">
        <v>312.86666666666667</v>
      </c>
      <c r="G163" s="231">
        <v>307.18333333333334</v>
      </c>
      <c r="H163" s="231">
        <v>331.08333333333331</v>
      </c>
      <c r="I163" s="231">
        <v>336.76666666666659</v>
      </c>
      <c r="J163" s="231">
        <v>343.0333333333333</v>
      </c>
      <c r="K163" s="230">
        <v>330.5</v>
      </c>
      <c r="L163" s="230">
        <v>318.55</v>
      </c>
      <c r="M163" s="230">
        <v>34.94097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170.45</v>
      </c>
      <c r="D164" s="231">
        <v>171.91666666666666</v>
      </c>
      <c r="E164" s="231">
        <v>168.58333333333331</v>
      </c>
      <c r="F164" s="231">
        <v>166.71666666666667</v>
      </c>
      <c r="G164" s="231">
        <v>163.38333333333333</v>
      </c>
      <c r="H164" s="231">
        <v>173.7833333333333</v>
      </c>
      <c r="I164" s="231">
        <v>177.11666666666662</v>
      </c>
      <c r="J164" s="231">
        <v>178.98333333333329</v>
      </c>
      <c r="K164" s="230">
        <v>175.25</v>
      </c>
      <c r="L164" s="230">
        <v>170.05</v>
      </c>
      <c r="M164" s="230">
        <v>104.13965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239.7</v>
      </c>
      <c r="D165" s="231">
        <v>240.16666666666666</v>
      </c>
      <c r="E165" s="231">
        <v>238.33333333333331</v>
      </c>
      <c r="F165" s="231">
        <v>236.96666666666667</v>
      </c>
      <c r="G165" s="231">
        <v>235.13333333333333</v>
      </c>
      <c r="H165" s="231">
        <v>241.5333333333333</v>
      </c>
      <c r="I165" s="231">
        <v>243.36666666666662</v>
      </c>
      <c r="J165" s="231">
        <v>244.73333333333329</v>
      </c>
      <c r="K165" s="230">
        <v>242</v>
      </c>
      <c r="L165" s="230">
        <v>238.8</v>
      </c>
      <c r="M165" s="230">
        <v>35.919130000000003</v>
      </c>
      <c r="N165" s="1"/>
      <c r="O165" s="1"/>
    </row>
    <row r="166" spans="1:15" ht="12.75" customHeight="1">
      <c r="A166" s="213">
        <v>157</v>
      </c>
      <c r="B166" s="216" t="s">
        <v>268</v>
      </c>
      <c r="C166" s="230">
        <v>488.25</v>
      </c>
      <c r="D166" s="231">
        <v>487.41666666666669</v>
      </c>
      <c r="E166" s="231">
        <v>483.83333333333337</v>
      </c>
      <c r="F166" s="231">
        <v>479.41666666666669</v>
      </c>
      <c r="G166" s="231">
        <v>475.83333333333337</v>
      </c>
      <c r="H166" s="231">
        <v>491.83333333333337</v>
      </c>
      <c r="I166" s="231">
        <v>495.41666666666674</v>
      </c>
      <c r="J166" s="231">
        <v>499.83333333333337</v>
      </c>
      <c r="K166" s="230">
        <v>491</v>
      </c>
      <c r="L166" s="230">
        <v>483</v>
      </c>
      <c r="M166" s="230">
        <v>2.37724</v>
      </c>
      <c r="N166" s="1"/>
      <c r="O166" s="1"/>
    </row>
    <row r="167" spans="1:15" ht="12.75" customHeight="1">
      <c r="A167" s="213">
        <v>158</v>
      </c>
      <c r="B167" s="216" t="s">
        <v>269</v>
      </c>
      <c r="C167" s="230">
        <v>13941.6</v>
      </c>
      <c r="D167" s="231">
        <v>13937.933333333334</v>
      </c>
      <c r="E167" s="231">
        <v>13836.866666666669</v>
      </c>
      <c r="F167" s="231">
        <v>13732.133333333335</v>
      </c>
      <c r="G167" s="231">
        <v>13631.066666666669</v>
      </c>
      <c r="H167" s="231">
        <v>14042.666666666668</v>
      </c>
      <c r="I167" s="231">
        <v>14143.733333333334</v>
      </c>
      <c r="J167" s="231">
        <v>14248.466666666667</v>
      </c>
      <c r="K167" s="230">
        <v>14039</v>
      </c>
      <c r="L167" s="230">
        <v>13833.2</v>
      </c>
      <c r="M167" s="230">
        <v>1.823E-2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52.55</v>
      </c>
      <c r="D168" s="231">
        <v>52.433333333333337</v>
      </c>
      <c r="E168" s="231">
        <v>51.916666666666671</v>
      </c>
      <c r="F168" s="231">
        <v>51.283333333333331</v>
      </c>
      <c r="G168" s="231">
        <v>50.766666666666666</v>
      </c>
      <c r="H168" s="231">
        <v>53.066666666666677</v>
      </c>
      <c r="I168" s="231">
        <v>53.583333333333343</v>
      </c>
      <c r="J168" s="231">
        <v>54.216666666666683</v>
      </c>
      <c r="K168" s="230">
        <v>52.95</v>
      </c>
      <c r="L168" s="230">
        <v>51.8</v>
      </c>
      <c r="M168" s="230">
        <v>309.99961999999999</v>
      </c>
      <c r="N168" s="1"/>
      <c r="O168" s="1"/>
    </row>
    <row r="169" spans="1:15" ht="12.75" customHeight="1">
      <c r="A169" s="213">
        <v>160</v>
      </c>
      <c r="B169" s="216" t="s">
        <v>182</v>
      </c>
      <c r="C169" s="230">
        <v>136.15</v>
      </c>
      <c r="D169" s="231">
        <v>136.83333333333334</v>
      </c>
      <c r="E169" s="231">
        <v>135.06666666666669</v>
      </c>
      <c r="F169" s="231">
        <v>133.98333333333335</v>
      </c>
      <c r="G169" s="231">
        <v>132.2166666666667</v>
      </c>
      <c r="H169" s="231">
        <v>137.91666666666669</v>
      </c>
      <c r="I169" s="231">
        <v>139.68333333333334</v>
      </c>
      <c r="J169" s="231">
        <v>140.76666666666668</v>
      </c>
      <c r="K169" s="230">
        <v>138.6</v>
      </c>
      <c r="L169" s="230">
        <v>135.75</v>
      </c>
      <c r="M169" s="230">
        <v>100.32855000000001</v>
      </c>
      <c r="N169" s="1"/>
      <c r="O169" s="1"/>
    </row>
    <row r="170" spans="1:15" ht="12.75" customHeight="1">
      <c r="A170" s="213">
        <v>161</v>
      </c>
      <c r="B170" s="216" t="s">
        <v>183</v>
      </c>
      <c r="C170" s="230">
        <v>2420.1</v>
      </c>
      <c r="D170" s="231">
        <v>2426.0500000000002</v>
      </c>
      <c r="E170" s="231">
        <v>2407.1000000000004</v>
      </c>
      <c r="F170" s="231">
        <v>2394.1000000000004</v>
      </c>
      <c r="G170" s="231">
        <v>2375.1500000000005</v>
      </c>
      <c r="H170" s="231">
        <v>2439.0500000000002</v>
      </c>
      <c r="I170" s="231">
        <v>2458</v>
      </c>
      <c r="J170" s="231">
        <v>2471</v>
      </c>
      <c r="K170" s="230">
        <v>2445</v>
      </c>
      <c r="L170" s="230">
        <v>2413.0500000000002</v>
      </c>
      <c r="M170" s="230">
        <v>32.590530000000001</v>
      </c>
      <c r="N170" s="1"/>
      <c r="O170" s="1"/>
    </row>
    <row r="171" spans="1:15" ht="12.75" customHeight="1">
      <c r="A171" s="213">
        <v>162</v>
      </c>
      <c r="B171" s="216" t="s">
        <v>270</v>
      </c>
      <c r="C171" s="230">
        <v>786.7</v>
      </c>
      <c r="D171" s="231">
        <v>782.86666666666667</v>
      </c>
      <c r="E171" s="231">
        <v>774.73333333333335</v>
      </c>
      <c r="F171" s="231">
        <v>762.76666666666665</v>
      </c>
      <c r="G171" s="231">
        <v>754.63333333333333</v>
      </c>
      <c r="H171" s="231">
        <v>794.83333333333337</v>
      </c>
      <c r="I171" s="231">
        <v>802.96666666666681</v>
      </c>
      <c r="J171" s="231">
        <v>814.93333333333339</v>
      </c>
      <c r="K171" s="230">
        <v>791</v>
      </c>
      <c r="L171" s="230">
        <v>770.9</v>
      </c>
      <c r="M171" s="230">
        <v>11.59947</v>
      </c>
      <c r="N171" s="1"/>
      <c r="O171" s="1"/>
    </row>
    <row r="172" spans="1:15" ht="12.75" customHeight="1">
      <c r="A172" s="213">
        <v>163</v>
      </c>
      <c r="B172" s="216" t="s">
        <v>185</v>
      </c>
      <c r="C172" s="230">
        <v>1136.9000000000001</v>
      </c>
      <c r="D172" s="231">
        <v>1140.4333333333334</v>
      </c>
      <c r="E172" s="231">
        <v>1130.7666666666669</v>
      </c>
      <c r="F172" s="231">
        <v>1124.6333333333334</v>
      </c>
      <c r="G172" s="231">
        <v>1114.9666666666669</v>
      </c>
      <c r="H172" s="231">
        <v>1146.5666666666668</v>
      </c>
      <c r="I172" s="231">
        <v>1156.2333333333333</v>
      </c>
      <c r="J172" s="231">
        <v>1162.3666666666668</v>
      </c>
      <c r="K172" s="230">
        <v>1150.0999999999999</v>
      </c>
      <c r="L172" s="230">
        <v>1134.3</v>
      </c>
      <c r="M172" s="230">
        <v>6.2343999999999999</v>
      </c>
      <c r="N172" s="1"/>
      <c r="O172" s="1"/>
    </row>
    <row r="173" spans="1:15" ht="12.75" customHeight="1">
      <c r="A173" s="213">
        <v>164</v>
      </c>
      <c r="B173" s="216" t="s">
        <v>189</v>
      </c>
      <c r="C173" s="230">
        <v>2568.75</v>
      </c>
      <c r="D173" s="231">
        <v>2560.7833333333333</v>
      </c>
      <c r="E173" s="231">
        <v>2547.5666666666666</v>
      </c>
      <c r="F173" s="231">
        <v>2526.3833333333332</v>
      </c>
      <c r="G173" s="231">
        <v>2513.1666666666665</v>
      </c>
      <c r="H173" s="231">
        <v>2581.9666666666667</v>
      </c>
      <c r="I173" s="231">
        <v>2595.1833333333329</v>
      </c>
      <c r="J173" s="231">
        <v>2616.3666666666668</v>
      </c>
      <c r="K173" s="230">
        <v>2574</v>
      </c>
      <c r="L173" s="230">
        <v>2539.6</v>
      </c>
      <c r="M173" s="230">
        <v>2.58866</v>
      </c>
      <c r="N173" s="1"/>
      <c r="O173" s="1"/>
    </row>
    <row r="174" spans="1:15" ht="12.75" customHeight="1">
      <c r="A174" s="213">
        <v>165</v>
      </c>
      <c r="B174" s="216" t="s">
        <v>801</v>
      </c>
      <c r="C174" s="230">
        <v>74.75</v>
      </c>
      <c r="D174" s="231">
        <v>74.899999999999991</v>
      </c>
      <c r="E174" s="231">
        <v>74.34999999999998</v>
      </c>
      <c r="F174" s="231">
        <v>73.949999999999989</v>
      </c>
      <c r="G174" s="231">
        <v>73.399999999999977</v>
      </c>
      <c r="H174" s="231">
        <v>75.299999999999983</v>
      </c>
      <c r="I174" s="231">
        <v>75.849999999999994</v>
      </c>
      <c r="J174" s="231">
        <v>76.249999999999986</v>
      </c>
      <c r="K174" s="230">
        <v>75.45</v>
      </c>
      <c r="L174" s="230">
        <v>74.5</v>
      </c>
      <c r="M174" s="230">
        <v>67.631600000000006</v>
      </c>
      <c r="N174" s="1"/>
      <c r="O174" s="1"/>
    </row>
    <row r="175" spans="1:15" ht="12.75" customHeight="1">
      <c r="A175" s="213">
        <v>166</v>
      </c>
      <c r="B175" s="216" t="s">
        <v>187</v>
      </c>
      <c r="C175" s="230">
        <v>24258.55</v>
      </c>
      <c r="D175" s="231">
        <v>24178.25</v>
      </c>
      <c r="E175" s="231">
        <v>24031.5</v>
      </c>
      <c r="F175" s="231">
        <v>23804.45</v>
      </c>
      <c r="G175" s="231">
        <v>23657.7</v>
      </c>
      <c r="H175" s="231">
        <v>24405.3</v>
      </c>
      <c r="I175" s="231">
        <v>24552.05</v>
      </c>
      <c r="J175" s="231">
        <v>24779.1</v>
      </c>
      <c r="K175" s="230">
        <v>24325</v>
      </c>
      <c r="L175" s="230">
        <v>23951.200000000001</v>
      </c>
      <c r="M175" s="230">
        <v>0.28201999999999999</v>
      </c>
      <c r="N175" s="1"/>
      <c r="O175" s="1"/>
    </row>
    <row r="176" spans="1:15" ht="12.75" customHeight="1">
      <c r="A176" s="213">
        <v>167</v>
      </c>
      <c r="B176" t="s">
        <v>865</v>
      </c>
      <c r="C176" s="275">
        <v>1319.05</v>
      </c>
      <c r="D176" s="276">
        <v>1323.6666666666667</v>
      </c>
      <c r="E176" s="276">
        <v>1311.6333333333334</v>
      </c>
      <c r="F176" s="276">
        <v>1304.2166666666667</v>
      </c>
      <c r="G176" s="276">
        <v>1292.1833333333334</v>
      </c>
      <c r="H176" s="276">
        <v>1331.0833333333335</v>
      </c>
      <c r="I176" s="276">
        <v>1343.1166666666668</v>
      </c>
      <c r="J176" s="276">
        <v>1350.5333333333335</v>
      </c>
      <c r="K176" s="275">
        <v>1335.7</v>
      </c>
      <c r="L176" s="275">
        <v>1316.25</v>
      </c>
      <c r="M176" s="275">
        <v>4.8088100000000003</v>
      </c>
      <c r="N176" s="1"/>
      <c r="O176" s="1"/>
    </row>
    <row r="177" spans="1:15" ht="12.75" customHeight="1">
      <c r="A177" s="213">
        <v>168</v>
      </c>
      <c r="B177" s="216" t="s">
        <v>188</v>
      </c>
      <c r="C177" s="230">
        <v>3540.9</v>
      </c>
      <c r="D177" s="231">
        <v>3519.9333333333329</v>
      </c>
      <c r="E177" s="231">
        <v>3491.3666666666659</v>
      </c>
      <c r="F177" s="231">
        <v>3441.833333333333</v>
      </c>
      <c r="G177" s="231">
        <v>3413.266666666666</v>
      </c>
      <c r="H177" s="231">
        <v>3569.4666666666658</v>
      </c>
      <c r="I177" s="231">
        <v>3598.0333333333324</v>
      </c>
      <c r="J177" s="231">
        <v>3647.5666666666657</v>
      </c>
      <c r="K177" s="230">
        <v>3548.5</v>
      </c>
      <c r="L177" s="230">
        <v>3470.4</v>
      </c>
      <c r="M177" s="230">
        <v>3.4708000000000001</v>
      </c>
      <c r="N177" s="1"/>
      <c r="O177" s="1"/>
    </row>
    <row r="178" spans="1:15" ht="12.75" customHeight="1">
      <c r="A178" s="213">
        <v>169</v>
      </c>
      <c r="B178" s="216" t="s">
        <v>796</v>
      </c>
      <c r="C178" s="230">
        <v>489.5</v>
      </c>
      <c r="D178" s="231">
        <v>490.25</v>
      </c>
      <c r="E178" s="231">
        <v>481.8</v>
      </c>
      <c r="F178" s="231">
        <v>474.1</v>
      </c>
      <c r="G178" s="231">
        <v>465.65000000000003</v>
      </c>
      <c r="H178" s="231">
        <v>497.95</v>
      </c>
      <c r="I178" s="231">
        <v>506.40000000000003</v>
      </c>
      <c r="J178" s="231">
        <v>514.09999999999991</v>
      </c>
      <c r="K178" s="230">
        <v>498.7</v>
      </c>
      <c r="L178" s="230">
        <v>482.55</v>
      </c>
      <c r="M178" s="230">
        <v>11.85103</v>
      </c>
      <c r="N178" s="1"/>
      <c r="O178" s="1"/>
    </row>
    <row r="179" spans="1:15" ht="12.75" customHeight="1">
      <c r="A179" s="213">
        <v>170</v>
      </c>
      <c r="B179" s="216" t="s">
        <v>186</v>
      </c>
      <c r="C179" s="230">
        <v>570.5</v>
      </c>
      <c r="D179" s="231">
        <v>571.5</v>
      </c>
      <c r="E179" s="231">
        <v>568</v>
      </c>
      <c r="F179" s="231">
        <v>565.5</v>
      </c>
      <c r="G179" s="231">
        <v>562</v>
      </c>
      <c r="H179" s="231">
        <v>574</v>
      </c>
      <c r="I179" s="231">
        <v>577.5</v>
      </c>
      <c r="J179" s="231">
        <v>580</v>
      </c>
      <c r="K179" s="230">
        <v>575</v>
      </c>
      <c r="L179" s="230">
        <v>569</v>
      </c>
      <c r="M179" s="230">
        <v>96.995270000000005</v>
      </c>
      <c r="N179" s="1"/>
      <c r="O179" s="1"/>
    </row>
    <row r="180" spans="1:15" ht="12.75" customHeight="1">
      <c r="A180" s="213">
        <v>171</v>
      </c>
      <c r="B180" s="216" t="s">
        <v>184</v>
      </c>
      <c r="C180" s="230">
        <v>85.15</v>
      </c>
      <c r="D180" s="231">
        <v>84.866666666666674</v>
      </c>
      <c r="E180" s="231">
        <v>84.283333333333346</v>
      </c>
      <c r="F180" s="231">
        <v>83.416666666666671</v>
      </c>
      <c r="G180" s="231">
        <v>82.833333333333343</v>
      </c>
      <c r="H180" s="231">
        <v>85.733333333333348</v>
      </c>
      <c r="I180" s="231">
        <v>86.316666666666663</v>
      </c>
      <c r="J180" s="231">
        <v>87.183333333333351</v>
      </c>
      <c r="K180" s="230">
        <v>85.45</v>
      </c>
      <c r="L180" s="230">
        <v>84</v>
      </c>
      <c r="M180" s="230">
        <v>149.93567999999999</v>
      </c>
      <c r="N180" s="1"/>
      <c r="O180" s="1"/>
    </row>
    <row r="181" spans="1:15" ht="12.75" customHeight="1">
      <c r="A181" s="213">
        <v>172</v>
      </c>
      <c r="B181" s="216" t="s">
        <v>190</v>
      </c>
      <c r="C181" s="230">
        <v>963.6</v>
      </c>
      <c r="D181" s="231">
        <v>965.16666666666663</v>
      </c>
      <c r="E181" s="231">
        <v>957.93333333333328</v>
      </c>
      <c r="F181" s="231">
        <v>952.26666666666665</v>
      </c>
      <c r="G181" s="231">
        <v>945.0333333333333</v>
      </c>
      <c r="H181" s="231">
        <v>970.83333333333326</v>
      </c>
      <c r="I181" s="231">
        <v>978.06666666666661</v>
      </c>
      <c r="J181" s="231">
        <v>983.73333333333323</v>
      </c>
      <c r="K181" s="230">
        <v>972.4</v>
      </c>
      <c r="L181" s="230">
        <v>959.5</v>
      </c>
      <c r="M181" s="230">
        <v>30.87472</v>
      </c>
      <c r="N181" s="1"/>
      <c r="O181" s="1"/>
    </row>
    <row r="182" spans="1:15" ht="12.75" customHeight="1">
      <c r="A182" s="213">
        <v>173</v>
      </c>
      <c r="B182" s="216" t="s">
        <v>191</v>
      </c>
      <c r="C182" s="230">
        <v>433.9</v>
      </c>
      <c r="D182" s="231">
        <v>436.73333333333335</v>
      </c>
      <c r="E182" s="231">
        <v>430.2166666666667</v>
      </c>
      <c r="F182" s="231">
        <v>426.53333333333336</v>
      </c>
      <c r="G182" s="231">
        <v>420.01666666666671</v>
      </c>
      <c r="H182" s="231">
        <v>440.41666666666669</v>
      </c>
      <c r="I182" s="231">
        <v>446.93333333333334</v>
      </c>
      <c r="J182" s="231">
        <v>450.61666666666667</v>
      </c>
      <c r="K182" s="230">
        <v>443.25</v>
      </c>
      <c r="L182" s="230">
        <v>433.05</v>
      </c>
      <c r="M182" s="230">
        <v>6.0486599999999999</v>
      </c>
      <c r="N182" s="1"/>
      <c r="O182" s="1"/>
    </row>
    <row r="183" spans="1:15" ht="12.75" customHeight="1">
      <c r="A183" s="213">
        <v>174</v>
      </c>
      <c r="B183" s="216" t="s">
        <v>272</v>
      </c>
      <c r="C183" s="230">
        <v>689.25</v>
      </c>
      <c r="D183" s="231">
        <v>693.9</v>
      </c>
      <c r="E183" s="231">
        <v>681.59999999999991</v>
      </c>
      <c r="F183" s="231">
        <v>673.94999999999993</v>
      </c>
      <c r="G183" s="231">
        <v>661.64999999999986</v>
      </c>
      <c r="H183" s="231">
        <v>701.55</v>
      </c>
      <c r="I183" s="231">
        <v>713.84999999999991</v>
      </c>
      <c r="J183" s="231">
        <v>721.5</v>
      </c>
      <c r="K183" s="230">
        <v>706.2</v>
      </c>
      <c r="L183" s="230">
        <v>686.25</v>
      </c>
      <c r="M183" s="230">
        <v>10.37899</v>
      </c>
      <c r="N183" s="1"/>
      <c r="O183" s="1"/>
    </row>
    <row r="184" spans="1:15" ht="12.75" customHeight="1">
      <c r="A184" s="213">
        <v>175</v>
      </c>
      <c r="B184" s="216" t="s">
        <v>203</v>
      </c>
      <c r="C184" s="230">
        <v>1157.25</v>
      </c>
      <c r="D184" s="231">
        <v>1155.7</v>
      </c>
      <c r="E184" s="231">
        <v>1144.7</v>
      </c>
      <c r="F184" s="231">
        <v>1132.1500000000001</v>
      </c>
      <c r="G184" s="231">
        <v>1121.1500000000001</v>
      </c>
      <c r="H184" s="231">
        <v>1168.25</v>
      </c>
      <c r="I184" s="231">
        <v>1179.25</v>
      </c>
      <c r="J184" s="231">
        <v>1191.8</v>
      </c>
      <c r="K184" s="230">
        <v>1166.7</v>
      </c>
      <c r="L184" s="230">
        <v>1143.1500000000001</v>
      </c>
      <c r="M184" s="230">
        <v>6.4295299999999997</v>
      </c>
      <c r="N184" s="1"/>
      <c r="O184" s="1"/>
    </row>
    <row r="185" spans="1:15" ht="12.75" customHeight="1">
      <c r="A185" s="213">
        <v>176</v>
      </c>
      <c r="B185" s="216" t="s">
        <v>192</v>
      </c>
      <c r="C185" s="230">
        <v>993.1</v>
      </c>
      <c r="D185" s="231">
        <v>986.33333333333337</v>
      </c>
      <c r="E185" s="231">
        <v>975.76666666666677</v>
      </c>
      <c r="F185" s="231">
        <v>958.43333333333339</v>
      </c>
      <c r="G185" s="231">
        <v>947.86666666666679</v>
      </c>
      <c r="H185" s="231">
        <v>1003.6666666666667</v>
      </c>
      <c r="I185" s="231">
        <v>1014.2333333333333</v>
      </c>
      <c r="J185" s="231">
        <v>1031.5666666666666</v>
      </c>
      <c r="K185" s="230">
        <v>996.9</v>
      </c>
      <c r="L185" s="230">
        <v>969</v>
      </c>
      <c r="M185" s="230">
        <v>10.965719999999999</v>
      </c>
      <c r="N185" s="1"/>
      <c r="O185" s="1"/>
    </row>
    <row r="186" spans="1:15" ht="12.75" customHeight="1">
      <c r="A186" s="213">
        <v>177</v>
      </c>
      <c r="B186" s="216" t="s">
        <v>485</v>
      </c>
      <c r="C186" s="230">
        <v>1238.3</v>
      </c>
      <c r="D186" s="231">
        <v>1242.45</v>
      </c>
      <c r="E186" s="231">
        <v>1230.8500000000001</v>
      </c>
      <c r="F186" s="231">
        <v>1223.4000000000001</v>
      </c>
      <c r="G186" s="231">
        <v>1211.8000000000002</v>
      </c>
      <c r="H186" s="231">
        <v>1249.9000000000001</v>
      </c>
      <c r="I186" s="231">
        <v>1261.5</v>
      </c>
      <c r="J186" s="231">
        <v>1268.95</v>
      </c>
      <c r="K186" s="230">
        <v>1254.05</v>
      </c>
      <c r="L186" s="230">
        <v>1235</v>
      </c>
      <c r="M186" s="230">
        <v>2.5833699999999999</v>
      </c>
      <c r="N186" s="1"/>
      <c r="O186" s="1"/>
    </row>
    <row r="187" spans="1:15" ht="12.75" customHeight="1">
      <c r="A187" s="213">
        <v>178</v>
      </c>
      <c r="B187" s="216" t="s">
        <v>197</v>
      </c>
      <c r="C187" s="230">
        <v>3179.9</v>
      </c>
      <c r="D187" s="231">
        <v>3189.6833333333329</v>
      </c>
      <c r="E187" s="231">
        <v>3163.3666666666659</v>
      </c>
      <c r="F187" s="231">
        <v>3146.833333333333</v>
      </c>
      <c r="G187" s="231">
        <v>3120.516666666666</v>
      </c>
      <c r="H187" s="231">
        <v>3206.2166666666658</v>
      </c>
      <c r="I187" s="231">
        <v>3232.5333333333324</v>
      </c>
      <c r="J187" s="231">
        <v>3249.0666666666657</v>
      </c>
      <c r="K187" s="230">
        <v>3216</v>
      </c>
      <c r="L187" s="230">
        <v>3173.15</v>
      </c>
      <c r="M187" s="230">
        <v>24.682849999999998</v>
      </c>
      <c r="N187" s="1"/>
      <c r="O187" s="1"/>
    </row>
    <row r="188" spans="1:15" ht="12.75" customHeight="1">
      <c r="A188" s="213">
        <v>179</v>
      </c>
      <c r="B188" s="216" t="s">
        <v>193</v>
      </c>
      <c r="C188" s="230">
        <v>781.4</v>
      </c>
      <c r="D188" s="231">
        <v>780.98333333333323</v>
      </c>
      <c r="E188" s="231">
        <v>775.11666666666645</v>
      </c>
      <c r="F188" s="231">
        <v>768.83333333333326</v>
      </c>
      <c r="G188" s="231">
        <v>762.96666666666647</v>
      </c>
      <c r="H188" s="231">
        <v>787.26666666666642</v>
      </c>
      <c r="I188" s="231">
        <v>793.13333333333321</v>
      </c>
      <c r="J188" s="231">
        <v>799.4166666666664</v>
      </c>
      <c r="K188" s="230">
        <v>786.85</v>
      </c>
      <c r="L188" s="230">
        <v>774.7</v>
      </c>
      <c r="M188" s="230">
        <v>11.891500000000001</v>
      </c>
      <c r="N188" s="1"/>
      <c r="O188" s="1"/>
    </row>
    <row r="189" spans="1:15" ht="12.75" customHeight="1">
      <c r="A189" s="213">
        <v>180</v>
      </c>
      <c r="B189" s="216" t="s">
        <v>273</v>
      </c>
      <c r="C189" s="230">
        <v>6678.45</v>
      </c>
      <c r="D189" s="231">
        <v>6651.3499999999995</v>
      </c>
      <c r="E189" s="231">
        <v>6582.7999999999993</v>
      </c>
      <c r="F189" s="231">
        <v>6487.15</v>
      </c>
      <c r="G189" s="231">
        <v>6418.5999999999995</v>
      </c>
      <c r="H189" s="231">
        <v>6746.9999999999991</v>
      </c>
      <c r="I189" s="231">
        <v>6815.55</v>
      </c>
      <c r="J189" s="231">
        <v>6911.1999999999989</v>
      </c>
      <c r="K189" s="230">
        <v>6719.9</v>
      </c>
      <c r="L189" s="230">
        <v>6555.7</v>
      </c>
      <c r="M189" s="230">
        <v>0.95506000000000002</v>
      </c>
      <c r="N189" s="1"/>
      <c r="O189" s="1"/>
    </row>
    <row r="190" spans="1:15" ht="12.75" customHeight="1">
      <c r="A190" s="213">
        <v>181</v>
      </c>
      <c r="B190" s="216" t="s">
        <v>194</v>
      </c>
      <c r="C190" s="230">
        <v>483.7</v>
      </c>
      <c r="D190" s="231">
        <v>482.18333333333334</v>
      </c>
      <c r="E190" s="231">
        <v>479.26666666666665</v>
      </c>
      <c r="F190" s="231">
        <v>474.83333333333331</v>
      </c>
      <c r="G190" s="231">
        <v>471.91666666666663</v>
      </c>
      <c r="H190" s="231">
        <v>486.61666666666667</v>
      </c>
      <c r="I190" s="231">
        <v>489.5333333333333</v>
      </c>
      <c r="J190" s="231">
        <v>493.9666666666667</v>
      </c>
      <c r="K190" s="230">
        <v>485.1</v>
      </c>
      <c r="L190" s="230">
        <v>477.75</v>
      </c>
      <c r="M190" s="230">
        <v>85.292330000000007</v>
      </c>
      <c r="N190" s="1"/>
      <c r="O190" s="1"/>
    </row>
    <row r="191" spans="1:15" ht="12.75" customHeight="1">
      <c r="A191" s="213">
        <v>182</v>
      </c>
      <c r="B191" s="216" t="s">
        <v>195</v>
      </c>
      <c r="C191" s="230">
        <v>203.8</v>
      </c>
      <c r="D191" s="231">
        <v>202.83333333333334</v>
      </c>
      <c r="E191" s="231">
        <v>201.41666666666669</v>
      </c>
      <c r="F191" s="231">
        <v>199.03333333333333</v>
      </c>
      <c r="G191" s="231">
        <v>197.61666666666667</v>
      </c>
      <c r="H191" s="231">
        <v>205.2166666666667</v>
      </c>
      <c r="I191" s="231">
        <v>206.63333333333338</v>
      </c>
      <c r="J191" s="231">
        <v>209.01666666666671</v>
      </c>
      <c r="K191" s="230">
        <v>204.25</v>
      </c>
      <c r="L191" s="230">
        <v>200.45</v>
      </c>
      <c r="M191" s="230">
        <v>86.41713</v>
      </c>
      <c r="N191" s="1"/>
      <c r="O191" s="1"/>
    </row>
    <row r="192" spans="1:15" ht="12.75" customHeight="1">
      <c r="A192" s="213">
        <v>183</v>
      </c>
      <c r="B192" s="216" t="s">
        <v>196</v>
      </c>
      <c r="C192" s="230">
        <v>109.7</v>
      </c>
      <c r="D192" s="231">
        <v>109.81666666666666</v>
      </c>
      <c r="E192" s="231">
        <v>108.63333333333333</v>
      </c>
      <c r="F192" s="231">
        <v>107.56666666666666</v>
      </c>
      <c r="G192" s="231">
        <v>106.38333333333333</v>
      </c>
      <c r="H192" s="231">
        <v>110.88333333333333</v>
      </c>
      <c r="I192" s="231">
        <v>112.06666666666666</v>
      </c>
      <c r="J192" s="231">
        <v>113.13333333333333</v>
      </c>
      <c r="K192" s="230">
        <v>111</v>
      </c>
      <c r="L192" s="230">
        <v>108.75</v>
      </c>
      <c r="M192" s="230">
        <v>512.72623999999996</v>
      </c>
      <c r="N192" s="1"/>
      <c r="O192" s="1"/>
    </row>
    <row r="193" spans="1:15" ht="12.75" customHeight="1">
      <c r="A193" s="213">
        <v>184</v>
      </c>
      <c r="B193" s="216" t="s">
        <v>785</v>
      </c>
      <c r="C193" s="230">
        <v>61.35</v>
      </c>
      <c r="D193" s="231">
        <v>61.566666666666663</v>
      </c>
      <c r="E193" s="231">
        <v>60.733333333333327</v>
      </c>
      <c r="F193" s="231">
        <v>60.116666666666667</v>
      </c>
      <c r="G193" s="231">
        <v>59.283333333333331</v>
      </c>
      <c r="H193" s="231">
        <v>62.183333333333323</v>
      </c>
      <c r="I193" s="231">
        <v>63.016666666666666</v>
      </c>
      <c r="J193" s="231">
        <v>63.633333333333319</v>
      </c>
      <c r="K193" s="230">
        <v>62.4</v>
      </c>
      <c r="L193" s="230">
        <v>60.95</v>
      </c>
      <c r="M193" s="230">
        <v>16.735959999999999</v>
      </c>
      <c r="N193" s="1"/>
      <c r="O193" s="1"/>
    </row>
    <row r="194" spans="1:15" ht="12.75" customHeight="1">
      <c r="A194" s="213">
        <v>185</v>
      </c>
      <c r="B194" s="216" t="s">
        <v>198</v>
      </c>
      <c r="C194" s="230">
        <v>1039.5999999999999</v>
      </c>
      <c r="D194" s="231">
        <v>1042.8666666666666</v>
      </c>
      <c r="E194" s="231">
        <v>1034.9833333333331</v>
      </c>
      <c r="F194" s="231">
        <v>1030.3666666666666</v>
      </c>
      <c r="G194" s="231">
        <v>1022.4833333333331</v>
      </c>
      <c r="H194" s="231">
        <v>1047.4833333333331</v>
      </c>
      <c r="I194" s="231">
        <v>1055.3666666666668</v>
      </c>
      <c r="J194" s="231">
        <v>1059.9833333333331</v>
      </c>
      <c r="K194" s="230">
        <v>1050.75</v>
      </c>
      <c r="L194" s="230">
        <v>1038.25</v>
      </c>
      <c r="M194" s="230">
        <v>22.17136</v>
      </c>
      <c r="N194" s="1"/>
      <c r="O194" s="1"/>
    </row>
    <row r="195" spans="1:15" ht="12.75" customHeight="1">
      <c r="A195" s="213">
        <v>186</v>
      </c>
      <c r="B195" s="216" t="s">
        <v>180</v>
      </c>
      <c r="C195" s="230">
        <v>747.9</v>
      </c>
      <c r="D195" s="231">
        <v>746.26666666666677</v>
      </c>
      <c r="E195" s="231">
        <v>739.88333333333355</v>
      </c>
      <c r="F195" s="231">
        <v>731.86666666666679</v>
      </c>
      <c r="G195" s="231">
        <v>725.48333333333358</v>
      </c>
      <c r="H195" s="231">
        <v>754.28333333333353</v>
      </c>
      <c r="I195" s="231">
        <v>760.66666666666674</v>
      </c>
      <c r="J195" s="231">
        <v>768.68333333333351</v>
      </c>
      <c r="K195" s="230">
        <v>752.65</v>
      </c>
      <c r="L195" s="230">
        <v>738.25</v>
      </c>
      <c r="M195" s="230">
        <v>1.3648800000000001</v>
      </c>
      <c r="N195" s="1"/>
      <c r="O195" s="1"/>
    </row>
    <row r="196" spans="1:15" ht="12.75" customHeight="1">
      <c r="A196" s="213">
        <v>187</v>
      </c>
      <c r="B196" s="216" t="s">
        <v>199</v>
      </c>
      <c r="C196" s="230">
        <v>2654.05</v>
      </c>
      <c r="D196" s="231">
        <v>2658.8833333333332</v>
      </c>
      <c r="E196" s="231">
        <v>2638.2666666666664</v>
      </c>
      <c r="F196" s="231">
        <v>2622.4833333333331</v>
      </c>
      <c r="G196" s="231">
        <v>2601.8666666666663</v>
      </c>
      <c r="H196" s="231">
        <v>2674.6666666666665</v>
      </c>
      <c r="I196" s="231">
        <v>2695.2833333333333</v>
      </c>
      <c r="J196" s="231">
        <v>2711.0666666666666</v>
      </c>
      <c r="K196" s="230">
        <v>2679.5</v>
      </c>
      <c r="L196" s="230">
        <v>2643.1</v>
      </c>
      <c r="M196" s="230">
        <v>8.0821100000000001</v>
      </c>
      <c r="N196" s="1"/>
      <c r="O196" s="1"/>
    </row>
    <row r="197" spans="1:15" ht="12.75" customHeight="1">
      <c r="A197" s="213">
        <v>188</v>
      </c>
      <c r="B197" s="216" t="s">
        <v>200</v>
      </c>
      <c r="C197" s="230">
        <v>1655.15</v>
      </c>
      <c r="D197" s="231">
        <v>1661.05</v>
      </c>
      <c r="E197" s="231">
        <v>1640.1</v>
      </c>
      <c r="F197" s="231">
        <v>1625.05</v>
      </c>
      <c r="G197" s="231">
        <v>1604.1</v>
      </c>
      <c r="H197" s="231">
        <v>1676.1</v>
      </c>
      <c r="I197" s="231">
        <v>1697.0500000000002</v>
      </c>
      <c r="J197" s="231">
        <v>1712.1</v>
      </c>
      <c r="K197" s="230">
        <v>1682</v>
      </c>
      <c r="L197" s="230">
        <v>1646</v>
      </c>
      <c r="M197" s="230">
        <v>4.1899600000000001</v>
      </c>
      <c r="N197" s="1"/>
      <c r="O197" s="1"/>
    </row>
    <row r="198" spans="1:15" ht="12.75" customHeight="1">
      <c r="A198" s="213">
        <v>189</v>
      </c>
      <c r="B198" s="216" t="s">
        <v>201</v>
      </c>
      <c r="C198" s="230">
        <v>538.79999999999995</v>
      </c>
      <c r="D198" s="231">
        <v>539.76666666666665</v>
      </c>
      <c r="E198" s="231">
        <v>532.33333333333326</v>
      </c>
      <c r="F198" s="231">
        <v>525.86666666666656</v>
      </c>
      <c r="G198" s="231">
        <v>518.43333333333317</v>
      </c>
      <c r="H198" s="231">
        <v>546.23333333333335</v>
      </c>
      <c r="I198" s="231">
        <v>553.66666666666674</v>
      </c>
      <c r="J198" s="231">
        <v>560.13333333333344</v>
      </c>
      <c r="K198" s="230">
        <v>547.20000000000005</v>
      </c>
      <c r="L198" s="230">
        <v>533.29999999999995</v>
      </c>
      <c r="M198" s="230">
        <v>3.7657099999999999</v>
      </c>
      <c r="N198" s="1"/>
      <c r="O198" s="1"/>
    </row>
    <row r="199" spans="1:15" ht="12.75" customHeight="1">
      <c r="A199" s="213">
        <v>190</v>
      </c>
      <c r="B199" s="216" t="s">
        <v>202</v>
      </c>
      <c r="C199" s="230">
        <v>1390.15</v>
      </c>
      <c r="D199" s="231">
        <v>1394.2666666666667</v>
      </c>
      <c r="E199" s="231">
        <v>1374.5333333333333</v>
      </c>
      <c r="F199" s="231">
        <v>1358.9166666666667</v>
      </c>
      <c r="G199" s="231">
        <v>1339.1833333333334</v>
      </c>
      <c r="H199" s="231">
        <v>1409.8833333333332</v>
      </c>
      <c r="I199" s="231">
        <v>1429.6166666666663</v>
      </c>
      <c r="J199" s="231">
        <v>1445.2333333333331</v>
      </c>
      <c r="K199" s="230">
        <v>1414</v>
      </c>
      <c r="L199" s="230">
        <v>1378.65</v>
      </c>
      <c r="M199" s="230">
        <v>5.1547400000000003</v>
      </c>
      <c r="N199" s="1"/>
      <c r="O199" s="1"/>
    </row>
    <row r="200" spans="1:15" ht="12.75" customHeight="1">
      <c r="A200" s="213">
        <v>191</v>
      </c>
      <c r="B200" s="216" t="s">
        <v>492</v>
      </c>
      <c r="C200" s="230">
        <v>32.15</v>
      </c>
      <c r="D200" s="231">
        <v>32.166666666666664</v>
      </c>
      <c r="E200" s="231">
        <v>31.883333333333326</v>
      </c>
      <c r="F200" s="231">
        <v>31.61666666666666</v>
      </c>
      <c r="G200" s="231">
        <v>31.333333333333321</v>
      </c>
      <c r="H200" s="231">
        <v>32.43333333333333</v>
      </c>
      <c r="I200" s="231">
        <v>32.716666666666676</v>
      </c>
      <c r="J200" s="231">
        <v>32.983333333333334</v>
      </c>
      <c r="K200" s="230">
        <v>32.450000000000003</v>
      </c>
      <c r="L200" s="230">
        <v>31.9</v>
      </c>
      <c r="M200" s="230">
        <v>70.06514</v>
      </c>
      <c r="N200" s="1"/>
      <c r="O200" s="1"/>
    </row>
    <row r="201" spans="1:15" ht="12.75" customHeight="1">
      <c r="A201" s="213">
        <v>192</v>
      </c>
      <c r="B201" s="216" t="s">
        <v>494</v>
      </c>
      <c r="C201" s="230">
        <v>2545.9499999999998</v>
      </c>
      <c r="D201" s="231">
        <v>2552.9666666666667</v>
      </c>
      <c r="E201" s="231">
        <v>2523.5833333333335</v>
      </c>
      <c r="F201" s="231">
        <v>2501.2166666666667</v>
      </c>
      <c r="G201" s="231">
        <v>2471.8333333333335</v>
      </c>
      <c r="H201" s="231">
        <v>2575.3333333333335</v>
      </c>
      <c r="I201" s="231">
        <v>2604.7166666666667</v>
      </c>
      <c r="J201" s="231">
        <v>2627.0833333333335</v>
      </c>
      <c r="K201" s="230">
        <v>2582.35</v>
      </c>
      <c r="L201" s="230">
        <v>2530.6</v>
      </c>
      <c r="M201" s="230">
        <v>0.82964000000000004</v>
      </c>
      <c r="N201" s="1"/>
      <c r="O201" s="1"/>
    </row>
    <row r="202" spans="1:15" ht="12.75" customHeight="1">
      <c r="A202" s="213">
        <v>193</v>
      </c>
      <c r="B202" s="216" t="s">
        <v>206</v>
      </c>
      <c r="C202" s="230">
        <v>739.8</v>
      </c>
      <c r="D202" s="231">
        <v>744.71666666666658</v>
      </c>
      <c r="E202" s="231">
        <v>733.63333333333321</v>
      </c>
      <c r="F202" s="231">
        <v>727.46666666666658</v>
      </c>
      <c r="G202" s="231">
        <v>716.38333333333321</v>
      </c>
      <c r="H202" s="231">
        <v>750.88333333333321</v>
      </c>
      <c r="I202" s="231">
        <v>761.96666666666647</v>
      </c>
      <c r="J202" s="231">
        <v>768.13333333333321</v>
      </c>
      <c r="K202" s="230">
        <v>755.8</v>
      </c>
      <c r="L202" s="230">
        <v>738.55</v>
      </c>
      <c r="M202" s="230">
        <v>10.314690000000001</v>
      </c>
      <c r="N202" s="1"/>
      <c r="O202" s="1"/>
    </row>
    <row r="203" spans="1:15" ht="12.75" customHeight="1">
      <c r="A203" s="213">
        <v>194</v>
      </c>
      <c r="B203" s="216" t="s">
        <v>205</v>
      </c>
      <c r="C203" s="230">
        <v>7507.2</v>
      </c>
      <c r="D203" s="231">
        <v>7494.55</v>
      </c>
      <c r="E203" s="231">
        <v>7447.1</v>
      </c>
      <c r="F203" s="231">
        <v>7387</v>
      </c>
      <c r="G203" s="231">
        <v>7339.55</v>
      </c>
      <c r="H203" s="231">
        <v>7554.6500000000005</v>
      </c>
      <c r="I203" s="231">
        <v>7602.0999999999995</v>
      </c>
      <c r="J203" s="231">
        <v>7662.2000000000007</v>
      </c>
      <c r="K203" s="230">
        <v>7542</v>
      </c>
      <c r="L203" s="230">
        <v>7434.45</v>
      </c>
      <c r="M203" s="230">
        <v>3.8443100000000001</v>
      </c>
      <c r="N203" s="1"/>
      <c r="O203" s="1"/>
    </row>
    <row r="204" spans="1:15" ht="12.75" customHeight="1">
      <c r="A204" s="213">
        <v>195</v>
      </c>
      <c r="B204" s="216" t="s">
        <v>274</v>
      </c>
      <c r="C204" s="230">
        <v>75.75</v>
      </c>
      <c r="D204" s="231">
        <v>75.666666666666671</v>
      </c>
      <c r="E204" s="231">
        <v>74.88333333333334</v>
      </c>
      <c r="F204" s="231">
        <v>74.016666666666666</v>
      </c>
      <c r="G204" s="231">
        <v>73.233333333333334</v>
      </c>
      <c r="H204" s="231">
        <v>76.533333333333346</v>
      </c>
      <c r="I204" s="231">
        <v>77.316666666666677</v>
      </c>
      <c r="J204" s="231">
        <v>78.183333333333351</v>
      </c>
      <c r="K204" s="230">
        <v>76.45</v>
      </c>
      <c r="L204" s="230">
        <v>74.8</v>
      </c>
      <c r="M204" s="230">
        <v>80.919349999999994</v>
      </c>
      <c r="N204" s="1"/>
      <c r="O204" s="1"/>
    </row>
    <row r="205" spans="1:15" ht="12.75" customHeight="1">
      <c r="A205" s="213">
        <v>196</v>
      </c>
      <c r="B205" s="216" t="s">
        <v>204</v>
      </c>
      <c r="C205" s="230">
        <v>1434.7</v>
      </c>
      <c r="D205" s="231">
        <v>1440.1333333333332</v>
      </c>
      <c r="E205" s="231">
        <v>1419.2666666666664</v>
      </c>
      <c r="F205" s="231">
        <v>1403.8333333333333</v>
      </c>
      <c r="G205" s="231">
        <v>1382.9666666666665</v>
      </c>
      <c r="H205" s="231">
        <v>1455.5666666666664</v>
      </c>
      <c r="I205" s="231">
        <v>1476.4333333333332</v>
      </c>
      <c r="J205" s="231">
        <v>1491.8666666666663</v>
      </c>
      <c r="K205" s="230">
        <v>1461</v>
      </c>
      <c r="L205" s="230">
        <v>1424.7</v>
      </c>
      <c r="M205" s="230">
        <v>2.1413500000000001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785.85</v>
      </c>
      <c r="D206" s="231">
        <v>784.88333333333321</v>
      </c>
      <c r="E206" s="231">
        <v>772.26666666666642</v>
      </c>
      <c r="F206" s="231">
        <v>758.68333333333317</v>
      </c>
      <c r="G206" s="231">
        <v>746.06666666666638</v>
      </c>
      <c r="H206" s="231">
        <v>798.46666666666647</v>
      </c>
      <c r="I206" s="231">
        <v>811.08333333333326</v>
      </c>
      <c r="J206" s="231">
        <v>824.66666666666652</v>
      </c>
      <c r="K206" s="230">
        <v>797.5</v>
      </c>
      <c r="L206" s="230">
        <v>771.3</v>
      </c>
      <c r="M206" s="230">
        <v>14.61628</v>
      </c>
      <c r="N206" s="1"/>
      <c r="O206" s="1"/>
    </row>
    <row r="207" spans="1:15" ht="12.75" customHeight="1">
      <c r="A207" s="213">
        <v>198</v>
      </c>
      <c r="B207" s="216" t="s">
        <v>276</v>
      </c>
      <c r="C207" s="230">
        <v>1430.2</v>
      </c>
      <c r="D207" s="231">
        <v>1436.7333333333333</v>
      </c>
      <c r="E207" s="231">
        <v>1418.4666666666667</v>
      </c>
      <c r="F207" s="231">
        <v>1406.7333333333333</v>
      </c>
      <c r="G207" s="231">
        <v>1388.4666666666667</v>
      </c>
      <c r="H207" s="231">
        <v>1448.4666666666667</v>
      </c>
      <c r="I207" s="231">
        <v>1466.7333333333336</v>
      </c>
      <c r="J207" s="231">
        <v>1478.4666666666667</v>
      </c>
      <c r="K207" s="230">
        <v>1455</v>
      </c>
      <c r="L207" s="230">
        <v>1425</v>
      </c>
      <c r="M207" s="230">
        <v>19.430209999999999</v>
      </c>
      <c r="N207" s="1"/>
      <c r="O207" s="1"/>
    </row>
    <row r="208" spans="1:15" ht="12.75" customHeight="1">
      <c r="A208" s="213">
        <v>199</v>
      </c>
      <c r="B208" s="216" t="s">
        <v>207</v>
      </c>
      <c r="C208" s="230">
        <v>278.25</v>
      </c>
      <c r="D208" s="231">
        <v>278.33333333333331</v>
      </c>
      <c r="E208" s="231">
        <v>276.41666666666663</v>
      </c>
      <c r="F208" s="231">
        <v>274.58333333333331</v>
      </c>
      <c r="G208" s="231">
        <v>272.66666666666663</v>
      </c>
      <c r="H208" s="231">
        <v>280.16666666666663</v>
      </c>
      <c r="I208" s="231">
        <v>282.08333333333326</v>
      </c>
      <c r="J208" s="231">
        <v>283.91666666666663</v>
      </c>
      <c r="K208" s="230">
        <v>280.25</v>
      </c>
      <c r="L208" s="230">
        <v>276.5</v>
      </c>
      <c r="M208" s="230">
        <v>45.879570000000001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6.9</v>
      </c>
      <c r="D209" s="231">
        <v>6.9666666666666659</v>
      </c>
      <c r="E209" s="231">
        <v>6.7833333333333314</v>
      </c>
      <c r="F209" s="231">
        <v>6.6666666666666652</v>
      </c>
      <c r="G209" s="231">
        <v>6.4833333333333307</v>
      </c>
      <c r="H209" s="231">
        <v>7.0833333333333321</v>
      </c>
      <c r="I209" s="231">
        <v>7.2666666666666675</v>
      </c>
      <c r="J209" s="231">
        <v>7.3833333333333329</v>
      </c>
      <c r="K209" s="230">
        <v>7.15</v>
      </c>
      <c r="L209" s="230">
        <v>6.85</v>
      </c>
      <c r="M209" s="230">
        <v>822.83911000000001</v>
      </c>
      <c r="N209" s="1"/>
      <c r="O209" s="1"/>
    </row>
    <row r="210" spans="1:15" ht="12.75" customHeight="1">
      <c r="A210" s="213">
        <v>201</v>
      </c>
      <c r="B210" s="216" t="s">
        <v>208</v>
      </c>
      <c r="C210" s="230">
        <v>809.9</v>
      </c>
      <c r="D210" s="231">
        <v>808.81666666666661</v>
      </c>
      <c r="E210" s="231">
        <v>799.63333333333321</v>
      </c>
      <c r="F210" s="231">
        <v>789.36666666666656</v>
      </c>
      <c r="G210" s="231">
        <v>780.18333333333317</v>
      </c>
      <c r="H210" s="231">
        <v>819.08333333333326</v>
      </c>
      <c r="I210" s="231">
        <v>828.26666666666665</v>
      </c>
      <c r="J210" s="231">
        <v>838.5333333333333</v>
      </c>
      <c r="K210" s="230">
        <v>818</v>
      </c>
      <c r="L210" s="230">
        <v>798.55</v>
      </c>
      <c r="M210" s="230">
        <v>18.110099999999999</v>
      </c>
      <c r="N210" s="1"/>
      <c r="O210" s="1"/>
    </row>
    <row r="211" spans="1:15" ht="12.75" customHeight="1">
      <c r="A211" s="213">
        <v>202</v>
      </c>
      <c r="B211" s="216" t="s">
        <v>277</v>
      </c>
      <c r="C211" s="230">
        <v>1335.05</v>
      </c>
      <c r="D211" s="231">
        <v>1330.0166666666667</v>
      </c>
      <c r="E211" s="231">
        <v>1318.0333333333333</v>
      </c>
      <c r="F211" s="231">
        <v>1301.0166666666667</v>
      </c>
      <c r="G211" s="231">
        <v>1289.0333333333333</v>
      </c>
      <c r="H211" s="231">
        <v>1347.0333333333333</v>
      </c>
      <c r="I211" s="231">
        <v>1359.0166666666664</v>
      </c>
      <c r="J211" s="231">
        <v>1376.0333333333333</v>
      </c>
      <c r="K211" s="230">
        <v>1342</v>
      </c>
      <c r="L211" s="230">
        <v>1313</v>
      </c>
      <c r="M211" s="230">
        <v>0.94083000000000006</v>
      </c>
      <c r="N211" s="1"/>
      <c r="O211" s="1"/>
    </row>
    <row r="212" spans="1:15" ht="12.75" customHeight="1">
      <c r="A212" s="213">
        <v>203</v>
      </c>
      <c r="B212" s="216" t="s">
        <v>209</v>
      </c>
      <c r="C212" s="230">
        <v>385.1</v>
      </c>
      <c r="D212" s="231">
        <v>385.16666666666669</v>
      </c>
      <c r="E212" s="231">
        <v>381.98333333333335</v>
      </c>
      <c r="F212" s="231">
        <v>378.86666666666667</v>
      </c>
      <c r="G212" s="231">
        <v>375.68333333333334</v>
      </c>
      <c r="H212" s="231">
        <v>388.28333333333336</v>
      </c>
      <c r="I212" s="231">
        <v>391.46666666666664</v>
      </c>
      <c r="J212" s="231">
        <v>394.58333333333337</v>
      </c>
      <c r="K212" s="230">
        <v>388.35</v>
      </c>
      <c r="L212" s="230">
        <v>382.05</v>
      </c>
      <c r="M212" s="230">
        <v>24.142440000000001</v>
      </c>
      <c r="N212" s="1"/>
      <c r="O212" s="1"/>
    </row>
    <row r="213" spans="1:15" ht="12.75" customHeight="1">
      <c r="A213" s="213">
        <v>204</v>
      </c>
      <c r="B213" s="216" t="s">
        <v>278</v>
      </c>
      <c r="C213" s="230">
        <v>16.149999999999999</v>
      </c>
      <c r="D213" s="231">
        <v>16.133333333333333</v>
      </c>
      <c r="E213" s="231">
        <v>15.866666666666667</v>
      </c>
      <c r="F213" s="231">
        <v>15.583333333333334</v>
      </c>
      <c r="G213" s="231">
        <v>15.316666666666668</v>
      </c>
      <c r="H213" s="231">
        <v>16.416666666666664</v>
      </c>
      <c r="I213" s="231">
        <v>16.68333333333333</v>
      </c>
      <c r="J213" s="231">
        <v>16.966666666666665</v>
      </c>
      <c r="K213" s="230">
        <v>16.399999999999999</v>
      </c>
      <c r="L213" s="230">
        <v>15.85</v>
      </c>
      <c r="M213" s="230">
        <v>836.92417</v>
      </c>
      <c r="N213" s="1"/>
      <c r="O213" s="1"/>
    </row>
    <row r="214" spans="1:15" ht="12.75" customHeight="1">
      <c r="A214" s="213">
        <v>205</v>
      </c>
      <c r="B214" s="216" t="s">
        <v>210</v>
      </c>
      <c r="C214" s="230">
        <v>195.85</v>
      </c>
      <c r="D214" s="231">
        <v>195.88333333333333</v>
      </c>
      <c r="E214" s="231">
        <v>194.36666666666665</v>
      </c>
      <c r="F214" s="231">
        <v>192.88333333333333</v>
      </c>
      <c r="G214" s="231">
        <v>191.36666666666665</v>
      </c>
      <c r="H214" s="231">
        <v>197.36666666666665</v>
      </c>
      <c r="I214" s="231">
        <v>198.8833333333333</v>
      </c>
      <c r="J214" s="231">
        <v>200.36666666666665</v>
      </c>
      <c r="K214" s="230">
        <v>197.4</v>
      </c>
      <c r="L214" s="230">
        <v>194.4</v>
      </c>
      <c r="M214" s="230">
        <v>52.814320000000002</v>
      </c>
      <c r="N214" s="1"/>
      <c r="O214" s="1"/>
    </row>
    <row r="215" spans="1:15" ht="12.75" customHeight="1">
      <c r="A215" s="213">
        <v>206</v>
      </c>
      <c r="B215" s="216" t="s">
        <v>806</v>
      </c>
      <c r="C215" s="230">
        <v>63.55</v>
      </c>
      <c r="D215" s="231">
        <v>63.883333333333333</v>
      </c>
      <c r="E215" s="231">
        <v>62.816666666666663</v>
      </c>
      <c r="F215" s="231">
        <v>62.083333333333329</v>
      </c>
      <c r="G215" s="231">
        <v>61.016666666666659</v>
      </c>
      <c r="H215" s="231">
        <v>64.616666666666674</v>
      </c>
      <c r="I215" s="231">
        <v>65.683333333333337</v>
      </c>
      <c r="J215" s="231">
        <v>66.416666666666671</v>
      </c>
      <c r="K215" s="230">
        <v>64.95</v>
      </c>
      <c r="L215" s="230">
        <v>63.15</v>
      </c>
      <c r="M215" s="230">
        <v>650.82316000000003</v>
      </c>
      <c r="N215" s="1"/>
      <c r="O215" s="1"/>
    </row>
    <row r="216" spans="1:15" ht="12.75" customHeight="1">
      <c r="A216" s="213">
        <v>207</v>
      </c>
      <c r="B216" s="216" t="s">
        <v>797</v>
      </c>
      <c r="C216" s="230">
        <v>520.75</v>
      </c>
      <c r="D216" s="231">
        <v>519.31666666666672</v>
      </c>
      <c r="E216" s="231">
        <v>515.38333333333344</v>
      </c>
      <c r="F216" s="231">
        <v>510.01666666666677</v>
      </c>
      <c r="G216" s="231">
        <v>506.08333333333348</v>
      </c>
      <c r="H216" s="231">
        <v>524.68333333333339</v>
      </c>
      <c r="I216" s="231">
        <v>528.61666666666656</v>
      </c>
      <c r="J216" s="231">
        <v>533.98333333333335</v>
      </c>
      <c r="K216" s="230">
        <v>523.25</v>
      </c>
      <c r="L216" s="230">
        <v>513.95000000000005</v>
      </c>
      <c r="M216" s="230">
        <v>5.0650899999999996</v>
      </c>
      <c r="N216" s="1"/>
      <c r="O216" s="1"/>
    </row>
    <row r="217" spans="1:15" ht="12.75" customHeight="1">
      <c r="A217" s="259"/>
      <c r="B217" s="260"/>
      <c r="C217" s="261"/>
      <c r="D217" s="261"/>
      <c r="E217" s="261"/>
      <c r="F217" s="261"/>
      <c r="G217" s="261"/>
      <c r="H217" s="261"/>
      <c r="I217" s="261"/>
      <c r="J217" s="261"/>
      <c r="K217" s="261"/>
      <c r="L217" s="261"/>
      <c r="M217" s="261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2"/>
      <c r="B1" s="353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8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45050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5" t="s">
        <v>16</v>
      </c>
      <c r="B9" s="347" t="s">
        <v>18</v>
      </c>
      <c r="C9" s="351" t="s">
        <v>20</v>
      </c>
      <c r="D9" s="351" t="s">
        <v>21</v>
      </c>
      <c r="E9" s="342" t="s">
        <v>22</v>
      </c>
      <c r="F9" s="343"/>
      <c r="G9" s="344"/>
      <c r="H9" s="342" t="s">
        <v>23</v>
      </c>
      <c r="I9" s="343"/>
      <c r="J9" s="344"/>
      <c r="K9" s="23"/>
      <c r="L9" s="24"/>
      <c r="M9" s="50"/>
      <c r="N9" s="1"/>
      <c r="O9" s="1"/>
    </row>
    <row r="10" spans="1:15" ht="42.75" customHeight="1">
      <c r="A10" s="349"/>
      <c r="B10" s="350"/>
      <c r="C10" s="350"/>
      <c r="D10" s="35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4" t="s">
        <v>867</v>
      </c>
      <c r="C11" s="230">
        <v>417.05</v>
      </c>
      <c r="D11" s="231">
        <v>417.01666666666671</v>
      </c>
      <c r="E11" s="231">
        <v>410.18333333333339</v>
      </c>
      <c r="F11" s="231">
        <v>403.31666666666666</v>
      </c>
      <c r="G11" s="231">
        <v>396.48333333333335</v>
      </c>
      <c r="H11" s="231">
        <v>423.88333333333344</v>
      </c>
      <c r="I11" s="231">
        <v>430.71666666666681</v>
      </c>
      <c r="J11" s="231">
        <v>437.58333333333348</v>
      </c>
      <c r="K11" s="230">
        <v>423.85</v>
      </c>
      <c r="L11" s="230">
        <v>410.15</v>
      </c>
      <c r="M11" s="230">
        <v>1.5398700000000001</v>
      </c>
      <c r="N11" s="1"/>
      <c r="O11" s="1"/>
    </row>
    <row r="12" spans="1:15" ht="12" customHeight="1">
      <c r="A12" s="30">
        <v>2</v>
      </c>
      <c r="B12" s="216" t="s">
        <v>284</v>
      </c>
      <c r="C12" s="230">
        <v>23016.25</v>
      </c>
      <c r="D12" s="231">
        <v>22772.416666666668</v>
      </c>
      <c r="E12" s="231">
        <v>22444.833333333336</v>
      </c>
      <c r="F12" s="231">
        <v>21873.416666666668</v>
      </c>
      <c r="G12" s="231">
        <v>21545.833333333336</v>
      </c>
      <c r="H12" s="231">
        <v>23343.833333333336</v>
      </c>
      <c r="I12" s="231">
        <v>23671.416666666672</v>
      </c>
      <c r="J12" s="231">
        <v>24242.833333333336</v>
      </c>
      <c r="K12" s="230">
        <v>23100</v>
      </c>
      <c r="L12" s="230">
        <v>22201</v>
      </c>
      <c r="M12" s="230">
        <v>3.3579999999999999E-2</v>
      </c>
      <c r="N12" s="1"/>
      <c r="O12" s="1"/>
    </row>
    <row r="13" spans="1:15" ht="12" customHeight="1">
      <c r="A13" s="30">
        <v>3</v>
      </c>
      <c r="B13" s="216" t="s">
        <v>285</v>
      </c>
      <c r="C13" s="230">
        <v>3453.6</v>
      </c>
      <c r="D13" s="231">
        <v>3446.9166666666665</v>
      </c>
      <c r="E13" s="231">
        <v>3413.833333333333</v>
      </c>
      <c r="F13" s="231">
        <v>3374.0666666666666</v>
      </c>
      <c r="G13" s="231">
        <v>3340.9833333333331</v>
      </c>
      <c r="H13" s="231">
        <v>3486.6833333333329</v>
      </c>
      <c r="I13" s="231">
        <v>3519.766666666666</v>
      </c>
      <c r="J13" s="231">
        <v>3559.5333333333328</v>
      </c>
      <c r="K13" s="230">
        <v>3480</v>
      </c>
      <c r="L13" s="230">
        <v>3407.15</v>
      </c>
      <c r="M13" s="230">
        <v>3.59375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1743.6</v>
      </c>
      <c r="D14" s="231">
        <v>1745.45</v>
      </c>
      <c r="E14" s="231">
        <v>1716.9</v>
      </c>
      <c r="F14" s="231">
        <v>1690.2</v>
      </c>
      <c r="G14" s="231">
        <v>1661.65</v>
      </c>
      <c r="H14" s="231">
        <v>1772.15</v>
      </c>
      <c r="I14" s="231">
        <v>1800.6999999999998</v>
      </c>
      <c r="J14" s="231">
        <v>1827.4</v>
      </c>
      <c r="K14" s="230">
        <v>1774</v>
      </c>
      <c r="L14" s="230">
        <v>1718.75</v>
      </c>
      <c r="M14" s="230">
        <v>4.7813999999999997</v>
      </c>
      <c r="N14" s="1"/>
      <c r="O14" s="1"/>
    </row>
    <row r="15" spans="1:15" ht="12" customHeight="1">
      <c r="A15" s="30">
        <v>5</v>
      </c>
      <c r="B15" s="216" t="s">
        <v>287</v>
      </c>
      <c r="C15" s="230">
        <v>2824.9</v>
      </c>
      <c r="D15" s="231">
        <v>2809.8833333333332</v>
      </c>
      <c r="E15" s="231">
        <v>2780.8666666666663</v>
      </c>
      <c r="F15" s="231">
        <v>2736.833333333333</v>
      </c>
      <c r="G15" s="231">
        <v>2707.8166666666662</v>
      </c>
      <c r="H15" s="231">
        <v>2853.9166666666665</v>
      </c>
      <c r="I15" s="231">
        <v>2882.9333333333329</v>
      </c>
      <c r="J15" s="231">
        <v>2926.9666666666667</v>
      </c>
      <c r="K15" s="230">
        <v>2838.9</v>
      </c>
      <c r="L15" s="230">
        <v>2765.85</v>
      </c>
      <c r="M15" s="230">
        <v>0.46560000000000001</v>
      </c>
      <c r="N15" s="1"/>
      <c r="O15" s="1"/>
    </row>
    <row r="16" spans="1:15" ht="12" customHeight="1">
      <c r="A16" s="30">
        <v>6</v>
      </c>
      <c r="B16" s="216" t="s">
        <v>288</v>
      </c>
      <c r="C16" s="230">
        <v>1191.9000000000001</v>
      </c>
      <c r="D16" s="231">
        <v>1197.3333333333333</v>
      </c>
      <c r="E16" s="231">
        <v>1184.5166666666664</v>
      </c>
      <c r="F16" s="231">
        <v>1177.1333333333332</v>
      </c>
      <c r="G16" s="231">
        <v>1164.3166666666664</v>
      </c>
      <c r="H16" s="231">
        <v>1204.7166666666665</v>
      </c>
      <c r="I16" s="231">
        <v>1217.5333333333335</v>
      </c>
      <c r="J16" s="231">
        <v>1224.9166666666665</v>
      </c>
      <c r="K16" s="230">
        <v>1210.1500000000001</v>
      </c>
      <c r="L16" s="230">
        <v>1189.95</v>
      </c>
      <c r="M16" s="230">
        <v>1.8337600000000001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684.8</v>
      </c>
      <c r="D17" s="231">
        <v>684.59999999999991</v>
      </c>
      <c r="E17" s="231">
        <v>677.54999999999984</v>
      </c>
      <c r="F17" s="231">
        <v>670.3</v>
      </c>
      <c r="G17" s="231">
        <v>663.24999999999989</v>
      </c>
      <c r="H17" s="231">
        <v>691.8499999999998</v>
      </c>
      <c r="I17" s="231">
        <v>698.9</v>
      </c>
      <c r="J17" s="231">
        <v>706.14999999999975</v>
      </c>
      <c r="K17" s="230">
        <v>691.65</v>
      </c>
      <c r="L17" s="230">
        <v>677.35</v>
      </c>
      <c r="M17" s="230">
        <v>12.646100000000001</v>
      </c>
      <c r="N17" s="1"/>
      <c r="O17" s="1"/>
    </row>
    <row r="18" spans="1:15" ht="12" customHeight="1">
      <c r="A18" s="30">
        <v>8</v>
      </c>
      <c r="B18" s="216" t="s">
        <v>289</v>
      </c>
      <c r="C18" s="230">
        <v>459.85</v>
      </c>
      <c r="D18" s="231">
        <v>457.9666666666667</v>
      </c>
      <c r="E18" s="231">
        <v>450.13333333333338</v>
      </c>
      <c r="F18" s="231">
        <v>440.41666666666669</v>
      </c>
      <c r="G18" s="231">
        <v>432.58333333333337</v>
      </c>
      <c r="H18" s="231">
        <v>467.68333333333339</v>
      </c>
      <c r="I18" s="231">
        <v>475.51666666666665</v>
      </c>
      <c r="J18" s="231">
        <v>485.23333333333341</v>
      </c>
      <c r="K18" s="230">
        <v>465.8</v>
      </c>
      <c r="L18" s="230">
        <v>448.25</v>
      </c>
      <c r="M18" s="230">
        <v>10.64071</v>
      </c>
      <c r="N18" s="1"/>
      <c r="O18" s="1"/>
    </row>
    <row r="19" spans="1:15" ht="12" customHeight="1">
      <c r="A19" s="30">
        <v>9</v>
      </c>
      <c r="B19" s="216" t="s">
        <v>290</v>
      </c>
      <c r="C19" s="230">
        <v>1440.8</v>
      </c>
      <c r="D19" s="231">
        <v>1442.7333333333333</v>
      </c>
      <c r="E19" s="231">
        <v>1399.0166666666667</v>
      </c>
      <c r="F19" s="231">
        <v>1357.2333333333333</v>
      </c>
      <c r="G19" s="231">
        <v>1313.5166666666667</v>
      </c>
      <c r="H19" s="231">
        <v>1484.5166666666667</v>
      </c>
      <c r="I19" s="231">
        <v>1528.2333333333333</v>
      </c>
      <c r="J19" s="231">
        <v>1570.0166666666667</v>
      </c>
      <c r="K19" s="230">
        <v>1486.45</v>
      </c>
      <c r="L19" s="230">
        <v>1400.95</v>
      </c>
      <c r="M19" s="230">
        <v>5.9398900000000001</v>
      </c>
      <c r="N19" s="1"/>
      <c r="O19" s="1"/>
    </row>
    <row r="20" spans="1:15" ht="12" customHeight="1">
      <c r="A20" s="30">
        <v>10</v>
      </c>
      <c r="B20" s="216" t="s">
        <v>234</v>
      </c>
      <c r="C20" s="230">
        <v>22567.25</v>
      </c>
      <c r="D20" s="231">
        <v>22506.783333333336</v>
      </c>
      <c r="E20" s="231">
        <v>22363.666666666672</v>
      </c>
      <c r="F20" s="231">
        <v>22160.083333333336</v>
      </c>
      <c r="G20" s="231">
        <v>22016.966666666671</v>
      </c>
      <c r="H20" s="231">
        <v>22710.366666666672</v>
      </c>
      <c r="I20" s="231">
        <v>22853.483333333334</v>
      </c>
      <c r="J20" s="231">
        <v>23057.066666666673</v>
      </c>
      <c r="K20" s="230">
        <v>22649.9</v>
      </c>
      <c r="L20" s="230">
        <v>22303.200000000001</v>
      </c>
      <c r="M20" s="230">
        <v>0.10969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1839</v>
      </c>
      <c r="D21" s="231">
        <v>1854.7833333333335</v>
      </c>
      <c r="E21" s="231">
        <v>1769.5666666666671</v>
      </c>
      <c r="F21" s="231">
        <v>1700.1333333333334</v>
      </c>
      <c r="G21" s="231">
        <v>1614.916666666667</v>
      </c>
      <c r="H21" s="231">
        <v>1924.2166666666672</v>
      </c>
      <c r="I21" s="231">
        <v>2009.4333333333338</v>
      </c>
      <c r="J21" s="231">
        <v>2078.8666666666672</v>
      </c>
      <c r="K21" s="230">
        <v>1940</v>
      </c>
      <c r="L21" s="230">
        <v>1785.35</v>
      </c>
      <c r="M21" s="230">
        <v>58.494320000000002</v>
      </c>
      <c r="N21" s="1"/>
      <c r="O21" s="1"/>
    </row>
    <row r="22" spans="1:15" ht="12" customHeight="1">
      <c r="A22" s="30">
        <v>12</v>
      </c>
      <c r="B22" s="216" t="s">
        <v>235</v>
      </c>
      <c r="C22" s="230">
        <v>942.05</v>
      </c>
      <c r="D22" s="231">
        <v>950.33333333333337</v>
      </c>
      <c r="E22" s="231">
        <v>920.66666666666674</v>
      </c>
      <c r="F22" s="231">
        <v>899.28333333333342</v>
      </c>
      <c r="G22" s="231">
        <v>869.61666666666679</v>
      </c>
      <c r="H22" s="231">
        <v>971.7166666666667</v>
      </c>
      <c r="I22" s="231">
        <v>1001.3833333333334</v>
      </c>
      <c r="J22" s="231">
        <v>1022.7666666666667</v>
      </c>
      <c r="K22" s="230">
        <v>980</v>
      </c>
      <c r="L22" s="230">
        <v>928.95</v>
      </c>
      <c r="M22" s="230">
        <v>18.709720000000001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669.65</v>
      </c>
      <c r="D23" s="231">
        <v>670.41666666666663</v>
      </c>
      <c r="E23" s="231">
        <v>655.98333333333323</v>
      </c>
      <c r="F23" s="231">
        <v>642.31666666666661</v>
      </c>
      <c r="G23" s="231">
        <v>627.88333333333321</v>
      </c>
      <c r="H23" s="231">
        <v>684.08333333333326</v>
      </c>
      <c r="I23" s="231">
        <v>698.51666666666665</v>
      </c>
      <c r="J23" s="231">
        <v>712.18333333333328</v>
      </c>
      <c r="K23" s="230">
        <v>684.85</v>
      </c>
      <c r="L23" s="230">
        <v>656.75</v>
      </c>
      <c r="M23" s="230">
        <v>56.457270000000001</v>
      </c>
      <c r="N23" s="1"/>
      <c r="O23" s="1"/>
    </row>
    <row r="24" spans="1:15" ht="12.75" customHeight="1">
      <c r="A24" s="30">
        <v>14</v>
      </c>
      <c r="B24" s="216" t="s">
        <v>236</v>
      </c>
      <c r="C24" s="230">
        <v>922.95</v>
      </c>
      <c r="D24" s="231">
        <v>932.26666666666677</v>
      </c>
      <c r="E24" s="231">
        <v>906.53333333333353</v>
      </c>
      <c r="F24" s="231">
        <v>890.11666666666679</v>
      </c>
      <c r="G24" s="231">
        <v>864.38333333333355</v>
      </c>
      <c r="H24" s="231">
        <v>948.68333333333351</v>
      </c>
      <c r="I24" s="231">
        <v>974.41666666666686</v>
      </c>
      <c r="J24" s="231">
        <v>990.83333333333348</v>
      </c>
      <c r="K24" s="230">
        <v>958</v>
      </c>
      <c r="L24" s="230">
        <v>915.85</v>
      </c>
      <c r="M24" s="230">
        <v>7.1624600000000003</v>
      </c>
      <c r="N24" s="1"/>
      <c r="O24" s="1"/>
    </row>
    <row r="25" spans="1:15" ht="12.75" customHeight="1">
      <c r="A25" s="30">
        <v>15</v>
      </c>
      <c r="B25" s="216" t="s">
        <v>237</v>
      </c>
      <c r="C25" s="230">
        <v>993.05</v>
      </c>
      <c r="D25" s="231">
        <v>1004.35</v>
      </c>
      <c r="E25" s="231">
        <v>972.7</v>
      </c>
      <c r="F25" s="231">
        <v>952.35</v>
      </c>
      <c r="G25" s="231">
        <v>920.7</v>
      </c>
      <c r="H25" s="231">
        <v>1024.7</v>
      </c>
      <c r="I25" s="231">
        <v>1056.3499999999999</v>
      </c>
      <c r="J25" s="231">
        <v>1076.7</v>
      </c>
      <c r="K25" s="230">
        <v>1036</v>
      </c>
      <c r="L25" s="230">
        <v>984</v>
      </c>
      <c r="M25" s="230">
        <v>6.9488200000000004</v>
      </c>
      <c r="N25" s="1"/>
      <c r="O25" s="1"/>
    </row>
    <row r="26" spans="1:15" ht="12.75" customHeight="1">
      <c r="A26" s="30">
        <v>16</v>
      </c>
      <c r="B26" s="216" t="s">
        <v>842</v>
      </c>
      <c r="C26" s="230">
        <v>397.45</v>
      </c>
      <c r="D26" s="231">
        <v>402.25</v>
      </c>
      <c r="E26" s="231">
        <v>385.5</v>
      </c>
      <c r="F26" s="231">
        <v>373.55</v>
      </c>
      <c r="G26" s="231">
        <v>356.8</v>
      </c>
      <c r="H26" s="231">
        <v>414.2</v>
      </c>
      <c r="I26" s="231">
        <v>430.95</v>
      </c>
      <c r="J26" s="231">
        <v>442.9</v>
      </c>
      <c r="K26" s="230">
        <v>419</v>
      </c>
      <c r="L26" s="230">
        <v>390.3</v>
      </c>
      <c r="M26" s="230">
        <v>45.787680000000002</v>
      </c>
      <c r="N26" s="1"/>
      <c r="O26" s="1"/>
    </row>
    <row r="27" spans="1:15" ht="12.75" customHeight="1">
      <c r="A27" s="30">
        <v>17</v>
      </c>
      <c r="B27" s="216" t="s">
        <v>238</v>
      </c>
      <c r="C27" s="230">
        <v>169.3</v>
      </c>
      <c r="D27" s="231">
        <v>168.73333333333332</v>
      </c>
      <c r="E27" s="231">
        <v>167.11666666666665</v>
      </c>
      <c r="F27" s="231">
        <v>164.93333333333334</v>
      </c>
      <c r="G27" s="231">
        <v>163.31666666666666</v>
      </c>
      <c r="H27" s="231">
        <v>170.91666666666663</v>
      </c>
      <c r="I27" s="231">
        <v>172.5333333333333</v>
      </c>
      <c r="J27" s="231">
        <v>174.71666666666661</v>
      </c>
      <c r="K27" s="230">
        <v>170.35</v>
      </c>
      <c r="L27" s="230">
        <v>166.55</v>
      </c>
      <c r="M27" s="230">
        <v>28.60885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224.75</v>
      </c>
      <c r="D28" s="231">
        <v>224.9</v>
      </c>
      <c r="E28" s="231">
        <v>222.9</v>
      </c>
      <c r="F28" s="231">
        <v>221.05</v>
      </c>
      <c r="G28" s="231">
        <v>219.05</v>
      </c>
      <c r="H28" s="231">
        <v>226.75</v>
      </c>
      <c r="I28" s="231">
        <v>228.75</v>
      </c>
      <c r="J28" s="231">
        <v>230.6</v>
      </c>
      <c r="K28" s="230">
        <v>226.9</v>
      </c>
      <c r="L28" s="230">
        <v>223.05</v>
      </c>
      <c r="M28" s="230">
        <v>17.395900000000001</v>
      </c>
      <c r="N28" s="1"/>
      <c r="O28" s="1"/>
    </row>
    <row r="29" spans="1:15" ht="12.75" customHeight="1">
      <c r="A29" s="30">
        <v>19</v>
      </c>
      <c r="B29" s="216" t="s">
        <v>807</v>
      </c>
      <c r="C29" s="230">
        <v>351.7</v>
      </c>
      <c r="D29" s="231">
        <v>348.15000000000003</v>
      </c>
      <c r="E29" s="231">
        <v>342.35000000000008</v>
      </c>
      <c r="F29" s="231">
        <v>333.00000000000006</v>
      </c>
      <c r="G29" s="231">
        <v>327.2000000000001</v>
      </c>
      <c r="H29" s="231">
        <v>357.50000000000006</v>
      </c>
      <c r="I29" s="231">
        <v>363.3</v>
      </c>
      <c r="J29" s="231">
        <v>372.65000000000003</v>
      </c>
      <c r="K29" s="230">
        <v>353.95</v>
      </c>
      <c r="L29" s="230">
        <v>338.8</v>
      </c>
      <c r="M29" s="230">
        <v>1.2163999999999999</v>
      </c>
      <c r="N29" s="1"/>
      <c r="O29" s="1"/>
    </row>
    <row r="30" spans="1:15" ht="12.75" customHeight="1">
      <c r="A30" s="30">
        <v>20</v>
      </c>
      <c r="B30" s="216" t="s">
        <v>291</v>
      </c>
      <c r="C30" s="230">
        <v>392.35</v>
      </c>
      <c r="D30" s="231">
        <v>393.2166666666667</v>
      </c>
      <c r="E30" s="231">
        <v>387.38333333333338</v>
      </c>
      <c r="F30" s="231">
        <v>382.41666666666669</v>
      </c>
      <c r="G30" s="231">
        <v>376.58333333333337</v>
      </c>
      <c r="H30" s="231">
        <v>398.18333333333339</v>
      </c>
      <c r="I30" s="231">
        <v>404.01666666666665</v>
      </c>
      <c r="J30" s="231">
        <v>408.98333333333341</v>
      </c>
      <c r="K30" s="230">
        <v>399.05</v>
      </c>
      <c r="L30" s="230">
        <v>388.25</v>
      </c>
      <c r="M30" s="230">
        <v>2.4460999999999999</v>
      </c>
      <c r="N30" s="1"/>
      <c r="O30" s="1"/>
    </row>
    <row r="31" spans="1:15" ht="12.75" customHeight="1">
      <c r="A31" s="30">
        <v>21</v>
      </c>
      <c r="B31" s="216" t="s">
        <v>847</v>
      </c>
      <c r="C31" s="230">
        <v>962.1</v>
      </c>
      <c r="D31" s="231">
        <v>957.86666666666667</v>
      </c>
      <c r="E31" s="231">
        <v>950.73333333333335</v>
      </c>
      <c r="F31" s="231">
        <v>939.36666666666667</v>
      </c>
      <c r="G31" s="231">
        <v>932.23333333333335</v>
      </c>
      <c r="H31" s="231">
        <v>969.23333333333335</v>
      </c>
      <c r="I31" s="231">
        <v>976.36666666666679</v>
      </c>
      <c r="J31" s="231">
        <v>987.73333333333335</v>
      </c>
      <c r="K31" s="230">
        <v>965</v>
      </c>
      <c r="L31" s="230">
        <v>946.5</v>
      </c>
      <c r="M31" s="230">
        <v>0.36446000000000001</v>
      </c>
      <c r="N31" s="1"/>
      <c r="O31" s="1"/>
    </row>
    <row r="32" spans="1:15" ht="12.75" customHeight="1">
      <c r="A32" s="30">
        <v>22</v>
      </c>
      <c r="B32" s="216" t="s">
        <v>292</v>
      </c>
      <c r="C32" s="230">
        <v>924.2</v>
      </c>
      <c r="D32" s="231">
        <v>927.06666666666661</v>
      </c>
      <c r="E32" s="231">
        <v>919.13333333333321</v>
      </c>
      <c r="F32" s="231">
        <v>914.06666666666661</v>
      </c>
      <c r="G32" s="231">
        <v>906.13333333333321</v>
      </c>
      <c r="H32" s="231">
        <v>932.13333333333321</v>
      </c>
      <c r="I32" s="231">
        <v>940.06666666666661</v>
      </c>
      <c r="J32" s="231">
        <v>945.13333333333321</v>
      </c>
      <c r="K32" s="230">
        <v>935</v>
      </c>
      <c r="L32" s="230">
        <v>922</v>
      </c>
      <c r="M32" s="230">
        <v>1.0936699999999999</v>
      </c>
      <c r="N32" s="1"/>
      <c r="O32" s="1"/>
    </row>
    <row r="33" spans="1:15" ht="12.75" customHeight="1">
      <c r="A33" s="30">
        <v>23</v>
      </c>
      <c r="B33" s="216" t="s">
        <v>239</v>
      </c>
      <c r="C33" s="230">
        <v>1284.05</v>
      </c>
      <c r="D33" s="231">
        <v>1286.6000000000001</v>
      </c>
      <c r="E33" s="231">
        <v>1270.6500000000003</v>
      </c>
      <c r="F33" s="231">
        <v>1257.2500000000002</v>
      </c>
      <c r="G33" s="231">
        <v>1241.3000000000004</v>
      </c>
      <c r="H33" s="231">
        <v>1300.0000000000002</v>
      </c>
      <c r="I33" s="231">
        <v>1315.95</v>
      </c>
      <c r="J33" s="231">
        <v>1329.3500000000001</v>
      </c>
      <c r="K33" s="230">
        <v>1302.55</v>
      </c>
      <c r="L33" s="230">
        <v>1273.2</v>
      </c>
      <c r="M33" s="230">
        <v>0.80442000000000002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551.85</v>
      </c>
      <c r="D34" s="231">
        <v>553.19999999999993</v>
      </c>
      <c r="E34" s="231">
        <v>544.39999999999986</v>
      </c>
      <c r="F34" s="231">
        <v>536.94999999999993</v>
      </c>
      <c r="G34" s="231">
        <v>528.14999999999986</v>
      </c>
      <c r="H34" s="231">
        <v>560.64999999999986</v>
      </c>
      <c r="I34" s="231">
        <v>569.44999999999982</v>
      </c>
      <c r="J34" s="231">
        <v>576.89999999999986</v>
      </c>
      <c r="K34" s="230">
        <v>562</v>
      </c>
      <c r="L34" s="230">
        <v>545.75</v>
      </c>
      <c r="M34" s="230">
        <v>0.79232999999999998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3517.15</v>
      </c>
      <c r="D35" s="231">
        <v>3517.4333333333329</v>
      </c>
      <c r="E35" s="231">
        <v>3494.9166666666661</v>
      </c>
      <c r="F35" s="231">
        <v>3472.6833333333329</v>
      </c>
      <c r="G35" s="231">
        <v>3450.1666666666661</v>
      </c>
      <c r="H35" s="231">
        <v>3539.6666666666661</v>
      </c>
      <c r="I35" s="231">
        <v>3562.1833333333334</v>
      </c>
      <c r="J35" s="231">
        <v>3584.4166666666661</v>
      </c>
      <c r="K35" s="230">
        <v>3539.95</v>
      </c>
      <c r="L35" s="230">
        <v>3495.2</v>
      </c>
      <c r="M35" s="230">
        <v>1.4890300000000001</v>
      </c>
      <c r="N35" s="1"/>
      <c r="O35" s="1"/>
    </row>
    <row r="36" spans="1:15" ht="12.75" customHeight="1">
      <c r="A36" s="30">
        <v>26</v>
      </c>
      <c r="B36" s="216" t="s">
        <v>293</v>
      </c>
      <c r="C36" s="230">
        <v>2577.4499999999998</v>
      </c>
      <c r="D36" s="231">
        <v>2575.4833333333331</v>
      </c>
      <c r="E36" s="231">
        <v>2542.9666666666662</v>
      </c>
      <c r="F36" s="231">
        <v>2508.4833333333331</v>
      </c>
      <c r="G36" s="231">
        <v>2475.9666666666662</v>
      </c>
      <c r="H36" s="231">
        <v>2609.9666666666662</v>
      </c>
      <c r="I36" s="231">
        <v>2642.4833333333336</v>
      </c>
      <c r="J36" s="231">
        <v>2676.9666666666662</v>
      </c>
      <c r="K36" s="230">
        <v>2608</v>
      </c>
      <c r="L36" s="230">
        <v>2541</v>
      </c>
      <c r="M36" s="230">
        <v>0.59238000000000002</v>
      </c>
      <c r="N36" s="1"/>
      <c r="O36" s="1"/>
    </row>
    <row r="37" spans="1:15" ht="12.75" customHeight="1">
      <c r="A37" s="30">
        <v>27</v>
      </c>
      <c r="B37" s="216" t="s">
        <v>834</v>
      </c>
      <c r="C37" s="230">
        <v>13.1</v>
      </c>
      <c r="D37" s="231">
        <v>13.233333333333334</v>
      </c>
      <c r="E37" s="231">
        <v>12.916666666666668</v>
      </c>
      <c r="F37" s="231">
        <v>12.733333333333334</v>
      </c>
      <c r="G37" s="231">
        <v>12.416666666666668</v>
      </c>
      <c r="H37" s="231">
        <v>13.416666666666668</v>
      </c>
      <c r="I37" s="231">
        <v>13.733333333333334</v>
      </c>
      <c r="J37" s="231">
        <v>13.916666666666668</v>
      </c>
      <c r="K37" s="230">
        <v>13.55</v>
      </c>
      <c r="L37" s="230">
        <v>13.05</v>
      </c>
      <c r="M37" s="230">
        <v>109.01024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593.1</v>
      </c>
      <c r="D38" s="231">
        <v>594.5</v>
      </c>
      <c r="E38" s="231">
        <v>590</v>
      </c>
      <c r="F38" s="231">
        <v>586.9</v>
      </c>
      <c r="G38" s="231">
        <v>582.4</v>
      </c>
      <c r="H38" s="231">
        <v>597.6</v>
      </c>
      <c r="I38" s="231">
        <v>602.1</v>
      </c>
      <c r="J38" s="231">
        <v>605.20000000000005</v>
      </c>
      <c r="K38" s="230">
        <v>599</v>
      </c>
      <c r="L38" s="230">
        <v>591.4</v>
      </c>
      <c r="M38" s="230">
        <v>1.7366200000000001</v>
      </c>
      <c r="N38" s="1"/>
      <c r="O38" s="1"/>
    </row>
    <row r="39" spans="1:15" ht="12.75" customHeight="1">
      <c r="A39" s="30">
        <v>29</v>
      </c>
      <c r="B39" s="216" t="s">
        <v>294</v>
      </c>
      <c r="C39" s="230">
        <v>1844.2</v>
      </c>
      <c r="D39" s="231">
        <v>1855</v>
      </c>
      <c r="E39" s="231">
        <v>1824.4</v>
      </c>
      <c r="F39" s="231">
        <v>1804.6000000000001</v>
      </c>
      <c r="G39" s="231">
        <v>1774.0000000000002</v>
      </c>
      <c r="H39" s="231">
        <v>1874.8</v>
      </c>
      <c r="I39" s="231">
        <v>1905.3999999999999</v>
      </c>
      <c r="J39" s="231">
        <v>1925.1999999999998</v>
      </c>
      <c r="K39" s="230">
        <v>1885.6</v>
      </c>
      <c r="L39" s="230">
        <v>1835.2</v>
      </c>
      <c r="M39" s="230">
        <v>0.46240999999999999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383.65</v>
      </c>
      <c r="D40" s="231">
        <v>386.65000000000003</v>
      </c>
      <c r="E40" s="231">
        <v>372.75000000000006</v>
      </c>
      <c r="F40" s="231">
        <v>361.85</v>
      </c>
      <c r="G40" s="231">
        <v>347.95000000000005</v>
      </c>
      <c r="H40" s="231">
        <v>397.55000000000007</v>
      </c>
      <c r="I40" s="231">
        <v>411.45000000000005</v>
      </c>
      <c r="J40" s="231">
        <v>422.35000000000008</v>
      </c>
      <c r="K40" s="230">
        <v>400.55</v>
      </c>
      <c r="L40" s="230">
        <v>375.75</v>
      </c>
      <c r="M40" s="230">
        <v>130.78081</v>
      </c>
      <c r="N40" s="1"/>
      <c r="O40" s="1"/>
    </row>
    <row r="41" spans="1:15" ht="12.75" customHeight="1">
      <c r="A41" s="30">
        <v>31</v>
      </c>
      <c r="B41" s="216" t="s">
        <v>787</v>
      </c>
      <c r="C41" s="230">
        <v>1229.4000000000001</v>
      </c>
      <c r="D41" s="231">
        <v>1230.8166666666666</v>
      </c>
      <c r="E41" s="231">
        <v>1218.6333333333332</v>
      </c>
      <c r="F41" s="231">
        <v>1207.8666666666666</v>
      </c>
      <c r="G41" s="231">
        <v>1195.6833333333332</v>
      </c>
      <c r="H41" s="231">
        <v>1241.5833333333333</v>
      </c>
      <c r="I41" s="231">
        <v>1253.7666666666667</v>
      </c>
      <c r="J41" s="231">
        <v>1264.5333333333333</v>
      </c>
      <c r="K41" s="230">
        <v>1243</v>
      </c>
      <c r="L41" s="230">
        <v>1220.05</v>
      </c>
      <c r="M41" s="230">
        <v>2.306</v>
      </c>
      <c r="N41" s="1"/>
      <c r="O41" s="1"/>
    </row>
    <row r="42" spans="1:15" ht="12.75" customHeight="1">
      <c r="A42" s="30">
        <v>32</v>
      </c>
      <c r="B42" s="216" t="s">
        <v>756</v>
      </c>
      <c r="C42" s="230">
        <v>1212.05</v>
      </c>
      <c r="D42" s="231">
        <v>1203.9166666666667</v>
      </c>
      <c r="E42" s="231">
        <v>1183.6333333333334</v>
      </c>
      <c r="F42" s="231">
        <v>1155.2166666666667</v>
      </c>
      <c r="G42" s="231">
        <v>1134.9333333333334</v>
      </c>
      <c r="H42" s="231">
        <v>1232.3333333333335</v>
      </c>
      <c r="I42" s="231">
        <v>1252.6166666666668</v>
      </c>
      <c r="J42" s="231">
        <v>1281.0333333333335</v>
      </c>
      <c r="K42" s="230">
        <v>1224.2</v>
      </c>
      <c r="L42" s="230">
        <v>1175.5</v>
      </c>
      <c r="M42" s="230">
        <v>16.014150000000001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4515.45</v>
      </c>
      <c r="D43" s="231">
        <v>4507.3</v>
      </c>
      <c r="E43" s="231">
        <v>4490.1500000000005</v>
      </c>
      <c r="F43" s="231">
        <v>4464.8500000000004</v>
      </c>
      <c r="G43" s="231">
        <v>4447.7000000000007</v>
      </c>
      <c r="H43" s="231">
        <v>4532.6000000000004</v>
      </c>
      <c r="I43" s="231">
        <v>4549.75</v>
      </c>
      <c r="J43" s="231">
        <v>4575.05</v>
      </c>
      <c r="K43" s="230">
        <v>4524.45</v>
      </c>
      <c r="L43" s="230">
        <v>4482</v>
      </c>
      <c r="M43" s="230">
        <v>2.8795500000000001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355.35</v>
      </c>
      <c r="D44" s="231">
        <v>352.2833333333333</v>
      </c>
      <c r="E44" s="231">
        <v>347.56666666666661</v>
      </c>
      <c r="F44" s="231">
        <v>339.7833333333333</v>
      </c>
      <c r="G44" s="231">
        <v>335.06666666666661</v>
      </c>
      <c r="H44" s="231">
        <v>360.06666666666661</v>
      </c>
      <c r="I44" s="231">
        <v>364.7833333333333</v>
      </c>
      <c r="J44" s="231">
        <v>372.56666666666661</v>
      </c>
      <c r="K44" s="230">
        <v>357</v>
      </c>
      <c r="L44" s="230">
        <v>344.5</v>
      </c>
      <c r="M44" s="230">
        <v>37.600250000000003</v>
      </c>
      <c r="N44" s="1"/>
      <c r="O44" s="1"/>
    </row>
    <row r="45" spans="1:15" ht="12.75" customHeight="1">
      <c r="A45" s="30">
        <v>35</v>
      </c>
      <c r="B45" s="216" t="s">
        <v>808</v>
      </c>
      <c r="C45" s="230">
        <v>253.65</v>
      </c>
      <c r="D45" s="231">
        <v>253.54999999999998</v>
      </c>
      <c r="E45" s="231">
        <v>248.09999999999997</v>
      </c>
      <c r="F45" s="231">
        <v>242.54999999999998</v>
      </c>
      <c r="G45" s="231">
        <v>237.09999999999997</v>
      </c>
      <c r="H45" s="231">
        <v>259.09999999999997</v>
      </c>
      <c r="I45" s="231">
        <v>264.54999999999995</v>
      </c>
      <c r="J45" s="231">
        <v>270.09999999999997</v>
      </c>
      <c r="K45" s="230">
        <v>259</v>
      </c>
      <c r="L45" s="230">
        <v>248</v>
      </c>
      <c r="M45" s="230">
        <v>8.0195699999999999</v>
      </c>
      <c r="N45" s="1"/>
      <c r="O45" s="1"/>
    </row>
    <row r="46" spans="1:15" ht="12.75" customHeight="1">
      <c r="A46" s="30">
        <v>36</v>
      </c>
      <c r="B46" s="216" t="s">
        <v>295</v>
      </c>
      <c r="C46" s="230">
        <v>498.75</v>
      </c>
      <c r="D46" s="231">
        <v>499.5333333333333</v>
      </c>
      <c r="E46" s="231">
        <v>492.36666666666662</v>
      </c>
      <c r="F46" s="231">
        <v>485.98333333333329</v>
      </c>
      <c r="G46" s="231">
        <v>478.81666666666661</v>
      </c>
      <c r="H46" s="231">
        <v>505.91666666666663</v>
      </c>
      <c r="I46" s="231">
        <v>513.08333333333337</v>
      </c>
      <c r="J46" s="231">
        <v>519.4666666666667</v>
      </c>
      <c r="K46" s="230">
        <v>506.7</v>
      </c>
      <c r="L46" s="230">
        <v>493.15</v>
      </c>
      <c r="M46" s="230">
        <v>0.69440000000000002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143.69999999999999</v>
      </c>
      <c r="D47" s="231">
        <v>143.91666666666666</v>
      </c>
      <c r="E47" s="231">
        <v>142.98333333333332</v>
      </c>
      <c r="F47" s="231">
        <v>142.26666666666665</v>
      </c>
      <c r="G47" s="231">
        <v>141.33333333333331</v>
      </c>
      <c r="H47" s="231">
        <v>144.63333333333333</v>
      </c>
      <c r="I47" s="231">
        <v>145.56666666666666</v>
      </c>
      <c r="J47" s="231">
        <v>146.28333333333333</v>
      </c>
      <c r="K47" s="230">
        <v>144.85</v>
      </c>
      <c r="L47" s="230">
        <v>143.19999999999999</v>
      </c>
      <c r="M47" s="230">
        <v>29.40288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2929.7</v>
      </c>
      <c r="D48" s="231">
        <v>2929.7000000000003</v>
      </c>
      <c r="E48" s="231">
        <v>2897.0000000000005</v>
      </c>
      <c r="F48" s="231">
        <v>2864.3</v>
      </c>
      <c r="G48" s="231">
        <v>2831.6000000000004</v>
      </c>
      <c r="H48" s="231">
        <v>2962.4000000000005</v>
      </c>
      <c r="I48" s="231">
        <v>2995.1000000000004</v>
      </c>
      <c r="J48" s="231">
        <v>3027.8000000000006</v>
      </c>
      <c r="K48" s="230">
        <v>2962.4</v>
      </c>
      <c r="L48" s="230">
        <v>2897</v>
      </c>
      <c r="M48" s="230">
        <v>12.371930000000001</v>
      </c>
      <c r="N48" s="1"/>
      <c r="O48" s="1"/>
    </row>
    <row r="49" spans="1:15" ht="12.75" customHeight="1">
      <c r="A49" s="30">
        <v>39</v>
      </c>
      <c r="B49" s="216" t="s">
        <v>296</v>
      </c>
      <c r="C49" s="230">
        <v>246.8</v>
      </c>
      <c r="D49" s="231">
        <v>247.46666666666667</v>
      </c>
      <c r="E49" s="231">
        <v>245.48333333333335</v>
      </c>
      <c r="F49" s="231">
        <v>244.16666666666669</v>
      </c>
      <c r="G49" s="231">
        <v>242.18333333333337</v>
      </c>
      <c r="H49" s="231">
        <v>248.78333333333333</v>
      </c>
      <c r="I49" s="231">
        <v>250.76666666666662</v>
      </c>
      <c r="J49" s="231">
        <v>252.08333333333331</v>
      </c>
      <c r="K49" s="230">
        <v>249.45</v>
      </c>
      <c r="L49" s="230">
        <v>246.15</v>
      </c>
      <c r="M49" s="230">
        <v>0.79313</v>
      </c>
      <c r="N49" s="1"/>
      <c r="O49" s="1"/>
    </row>
    <row r="50" spans="1:15" ht="12.75" customHeight="1">
      <c r="A50" s="30">
        <v>40</v>
      </c>
      <c r="B50" s="216" t="s">
        <v>297</v>
      </c>
      <c r="C50" s="230">
        <v>3163</v>
      </c>
      <c r="D50" s="231">
        <v>3170.4166666666665</v>
      </c>
      <c r="E50" s="231">
        <v>3146.0333333333328</v>
      </c>
      <c r="F50" s="231">
        <v>3129.0666666666662</v>
      </c>
      <c r="G50" s="231">
        <v>3104.6833333333325</v>
      </c>
      <c r="H50" s="231">
        <v>3187.3833333333332</v>
      </c>
      <c r="I50" s="231">
        <v>3211.7666666666673</v>
      </c>
      <c r="J50" s="231">
        <v>3228.7333333333336</v>
      </c>
      <c r="K50" s="230">
        <v>3194.8</v>
      </c>
      <c r="L50" s="230">
        <v>3153.45</v>
      </c>
      <c r="M50" s="230">
        <v>1.976E-2</v>
      </c>
      <c r="N50" s="1"/>
      <c r="O50" s="1"/>
    </row>
    <row r="51" spans="1:15" ht="12.75" customHeight="1">
      <c r="A51" s="30">
        <v>41</v>
      </c>
      <c r="B51" s="216" t="s">
        <v>298</v>
      </c>
      <c r="C51" s="230">
        <v>1486.75</v>
      </c>
      <c r="D51" s="231">
        <v>1486.3500000000001</v>
      </c>
      <c r="E51" s="231">
        <v>1470.4000000000003</v>
      </c>
      <c r="F51" s="231">
        <v>1454.0500000000002</v>
      </c>
      <c r="G51" s="231">
        <v>1438.1000000000004</v>
      </c>
      <c r="H51" s="231">
        <v>1502.7000000000003</v>
      </c>
      <c r="I51" s="231">
        <v>1518.65</v>
      </c>
      <c r="J51" s="231">
        <v>1535.0000000000002</v>
      </c>
      <c r="K51" s="230">
        <v>1502.3</v>
      </c>
      <c r="L51" s="230">
        <v>1470</v>
      </c>
      <c r="M51" s="230">
        <v>5.5027400000000002</v>
      </c>
      <c r="N51" s="1"/>
      <c r="O51" s="1"/>
    </row>
    <row r="52" spans="1:15" ht="12.75" customHeight="1">
      <c r="A52" s="30">
        <v>42</v>
      </c>
      <c r="B52" s="216" t="s">
        <v>299</v>
      </c>
      <c r="C52" s="230">
        <v>6580</v>
      </c>
      <c r="D52" s="231">
        <v>6605.9000000000005</v>
      </c>
      <c r="E52" s="231">
        <v>6534.1000000000013</v>
      </c>
      <c r="F52" s="231">
        <v>6488.2000000000007</v>
      </c>
      <c r="G52" s="231">
        <v>6416.4000000000015</v>
      </c>
      <c r="H52" s="231">
        <v>6651.8000000000011</v>
      </c>
      <c r="I52" s="231">
        <v>6723.6</v>
      </c>
      <c r="J52" s="231">
        <v>6769.5000000000009</v>
      </c>
      <c r="K52" s="230">
        <v>6677.7</v>
      </c>
      <c r="L52" s="230">
        <v>6560</v>
      </c>
      <c r="M52" s="230">
        <v>0.67979000000000001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616.54999999999995</v>
      </c>
      <c r="D53" s="231">
        <v>616.91666666666663</v>
      </c>
      <c r="E53" s="231">
        <v>611.83333333333326</v>
      </c>
      <c r="F53" s="231">
        <v>607.11666666666667</v>
      </c>
      <c r="G53" s="231">
        <v>602.0333333333333</v>
      </c>
      <c r="H53" s="231">
        <v>621.63333333333321</v>
      </c>
      <c r="I53" s="231">
        <v>626.71666666666647</v>
      </c>
      <c r="J53" s="231">
        <v>631.43333333333317</v>
      </c>
      <c r="K53" s="230">
        <v>622</v>
      </c>
      <c r="L53" s="230">
        <v>612.20000000000005</v>
      </c>
      <c r="M53" s="230">
        <v>7.2218799999999996</v>
      </c>
      <c r="N53" s="1"/>
      <c r="O53" s="1"/>
    </row>
    <row r="54" spans="1:15" ht="12.75" customHeight="1">
      <c r="A54" s="30">
        <v>44</v>
      </c>
      <c r="B54" s="216" t="s">
        <v>300</v>
      </c>
      <c r="C54" s="230">
        <v>372.65</v>
      </c>
      <c r="D54" s="231">
        <v>373.13333333333338</v>
      </c>
      <c r="E54" s="231">
        <v>361.66666666666674</v>
      </c>
      <c r="F54" s="231">
        <v>350.68333333333334</v>
      </c>
      <c r="G54" s="231">
        <v>339.2166666666667</v>
      </c>
      <c r="H54" s="231">
        <v>384.11666666666679</v>
      </c>
      <c r="I54" s="231">
        <v>395.58333333333337</v>
      </c>
      <c r="J54" s="231">
        <v>406.56666666666683</v>
      </c>
      <c r="K54" s="230">
        <v>384.6</v>
      </c>
      <c r="L54" s="230">
        <v>362.15</v>
      </c>
      <c r="M54" s="230">
        <v>4.1302000000000003</v>
      </c>
      <c r="N54" s="1"/>
      <c r="O54" s="1"/>
    </row>
    <row r="55" spans="1:15" ht="12.75" customHeight="1">
      <c r="A55" s="30">
        <v>45</v>
      </c>
      <c r="B55" s="216" t="s">
        <v>240</v>
      </c>
      <c r="C55" s="230">
        <v>3554</v>
      </c>
      <c r="D55" s="231">
        <v>3551.6166666666668</v>
      </c>
      <c r="E55" s="231">
        <v>3518.4333333333334</v>
      </c>
      <c r="F55" s="231">
        <v>3482.8666666666668</v>
      </c>
      <c r="G55" s="231">
        <v>3449.6833333333334</v>
      </c>
      <c r="H55" s="231">
        <v>3587.1833333333334</v>
      </c>
      <c r="I55" s="231">
        <v>3620.3666666666668</v>
      </c>
      <c r="J55" s="231">
        <v>3655.9333333333334</v>
      </c>
      <c r="K55" s="230">
        <v>3584.8</v>
      </c>
      <c r="L55" s="230">
        <v>3516.05</v>
      </c>
      <c r="M55" s="230">
        <v>1.9508300000000001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859.85</v>
      </c>
      <c r="D56" s="231">
        <v>860.25</v>
      </c>
      <c r="E56" s="231">
        <v>853.65</v>
      </c>
      <c r="F56" s="231">
        <v>847.44999999999993</v>
      </c>
      <c r="G56" s="231">
        <v>840.84999999999991</v>
      </c>
      <c r="H56" s="231">
        <v>866.45</v>
      </c>
      <c r="I56" s="231">
        <v>873.05</v>
      </c>
      <c r="J56" s="231">
        <v>879.25000000000011</v>
      </c>
      <c r="K56" s="230">
        <v>866.85</v>
      </c>
      <c r="L56" s="230">
        <v>854.05</v>
      </c>
      <c r="M56" s="230">
        <v>151.03014999999999</v>
      </c>
      <c r="N56" s="1"/>
      <c r="O56" s="1"/>
    </row>
    <row r="57" spans="1:15" ht="12" customHeight="1">
      <c r="A57" s="30">
        <v>47</v>
      </c>
      <c r="B57" s="216" t="s">
        <v>301</v>
      </c>
      <c r="C57" s="230">
        <v>2387.5</v>
      </c>
      <c r="D57" s="231">
        <v>2391.5166666666669</v>
      </c>
      <c r="E57" s="231">
        <v>2369.0333333333338</v>
      </c>
      <c r="F57" s="231">
        <v>2350.5666666666671</v>
      </c>
      <c r="G57" s="231">
        <v>2328.0833333333339</v>
      </c>
      <c r="H57" s="231">
        <v>2409.9833333333336</v>
      </c>
      <c r="I57" s="231">
        <v>2432.4666666666662</v>
      </c>
      <c r="J57" s="231">
        <v>2450.9333333333334</v>
      </c>
      <c r="K57" s="230">
        <v>2414</v>
      </c>
      <c r="L57" s="230">
        <v>2373.0500000000002</v>
      </c>
      <c r="M57" s="230">
        <v>7.3260000000000006E-2</v>
      </c>
      <c r="N57" s="1"/>
      <c r="O57" s="1"/>
    </row>
    <row r="58" spans="1:15" ht="12.75" customHeight="1">
      <c r="A58" s="30">
        <v>48</v>
      </c>
      <c r="B58" s="216" t="s">
        <v>870</v>
      </c>
      <c r="C58" s="230">
        <v>1271.3</v>
      </c>
      <c r="D58" s="231">
        <v>1265.7833333333335</v>
      </c>
      <c r="E58" s="231">
        <v>1233.5666666666671</v>
      </c>
      <c r="F58" s="231">
        <v>1195.8333333333335</v>
      </c>
      <c r="G58" s="231">
        <v>1163.616666666667</v>
      </c>
      <c r="H58" s="231">
        <v>1303.5166666666671</v>
      </c>
      <c r="I58" s="231">
        <v>1335.7333333333338</v>
      </c>
      <c r="J58" s="231">
        <v>1373.4666666666672</v>
      </c>
      <c r="K58" s="230">
        <v>1298</v>
      </c>
      <c r="L58" s="230">
        <v>1228.05</v>
      </c>
      <c r="M58" s="230">
        <v>4.1295700000000002</v>
      </c>
      <c r="N58" s="1"/>
      <c r="O58" s="1"/>
    </row>
    <row r="59" spans="1:15" ht="12.75" customHeight="1">
      <c r="A59" s="30">
        <v>49</v>
      </c>
      <c r="B59" s="216" t="s">
        <v>302</v>
      </c>
      <c r="C59" s="230">
        <v>518.70000000000005</v>
      </c>
      <c r="D59" s="231">
        <v>522.2833333333333</v>
      </c>
      <c r="E59" s="231">
        <v>513.06666666666661</v>
      </c>
      <c r="F59" s="231">
        <v>507.43333333333328</v>
      </c>
      <c r="G59" s="231">
        <v>498.21666666666658</v>
      </c>
      <c r="H59" s="231">
        <v>527.91666666666663</v>
      </c>
      <c r="I59" s="231">
        <v>537.13333333333333</v>
      </c>
      <c r="J59" s="231">
        <v>542.76666666666665</v>
      </c>
      <c r="K59" s="230">
        <v>531.5</v>
      </c>
      <c r="L59" s="230">
        <v>516.65</v>
      </c>
      <c r="M59" s="230">
        <v>8.4416600000000006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4447.8500000000004</v>
      </c>
      <c r="D60" s="231">
        <v>4457.5999999999995</v>
      </c>
      <c r="E60" s="231">
        <v>4425.2499999999991</v>
      </c>
      <c r="F60" s="231">
        <v>4402.6499999999996</v>
      </c>
      <c r="G60" s="231">
        <v>4370.2999999999993</v>
      </c>
      <c r="H60" s="231">
        <v>4480.1999999999989</v>
      </c>
      <c r="I60" s="231">
        <v>4512.5499999999993</v>
      </c>
      <c r="J60" s="231">
        <v>4535.1499999999987</v>
      </c>
      <c r="K60" s="230">
        <v>4489.95</v>
      </c>
      <c r="L60" s="230">
        <v>4435</v>
      </c>
      <c r="M60" s="230">
        <v>3.5154999999999998</v>
      </c>
      <c r="N60" s="1"/>
      <c r="O60" s="1"/>
    </row>
    <row r="61" spans="1:15" ht="12.75" customHeight="1">
      <c r="A61" s="30">
        <v>51</v>
      </c>
      <c r="B61" s="216" t="s">
        <v>303</v>
      </c>
      <c r="C61" s="230">
        <v>1195.45</v>
      </c>
      <c r="D61" s="231">
        <v>1179.8</v>
      </c>
      <c r="E61" s="231">
        <v>1149.75</v>
      </c>
      <c r="F61" s="231">
        <v>1104.05</v>
      </c>
      <c r="G61" s="231">
        <v>1074</v>
      </c>
      <c r="H61" s="231">
        <v>1225.5</v>
      </c>
      <c r="I61" s="231">
        <v>1255.5499999999997</v>
      </c>
      <c r="J61" s="231">
        <v>1301.25</v>
      </c>
      <c r="K61" s="230">
        <v>1209.8499999999999</v>
      </c>
      <c r="L61" s="230">
        <v>1134.0999999999999</v>
      </c>
      <c r="M61" s="230">
        <v>7.46976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6180.25</v>
      </c>
      <c r="D62" s="231">
        <v>6197.0666666666666</v>
      </c>
      <c r="E62" s="231">
        <v>6139.1333333333332</v>
      </c>
      <c r="F62" s="231">
        <v>6098.0166666666664</v>
      </c>
      <c r="G62" s="231">
        <v>6040.083333333333</v>
      </c>
      <c r="H62" s="231">
        <v>6238.1833333333334</v>
      </c>
      <c r="I62" s="231">
        <v>6296.1166666666659</v>
      </c>
      <c r="J62" s="231">
        <v>6337.2333333333336</v>
      </c>
      <c r="K62" s="230">
        <v>6255</v>
      </c>
      <c r="L62" s="230">
        <v>6155.95</v>
      </c>
      <c r="M62" s="230">
        <v>6.6825099999999997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1347</v>
      </c>
      <c r="D63" s="231">
        <v>1342.6499999999999</v>
      </c>
      <c r="E63" s="231">
        <v>1334.3499999999997</v>
      </c>
      <c r="F63" s="231">
        <v>1321.6999999999998</v>
      </c>
      <c r="G63" s="231">
        <v>1313.3999999999996</v>
      </c>
      <c r="H63" s="231">
        <v>1355.2999999999997</v>
      </c>
      <c r="I63" s="231">
        <v>1363.6</v>
      </c>
      <c r="J63" s="231">
        <v>1376.2499999999998</v>
      </c>
      <c r="K63" s="230">
        <v>1350.95</v>
      </c>
      <c r="L63" s="230">
        <v>1330</v>
      </c>
      <c r="M63" s="230">
        <v>9.0312300000000008</v>
      </c>
      <c r="N63" s="1"/>
      <c r="O63" s="1"/>
    </row>
    <row r="64" spans="1:15" ht="12.75" customHeight="1">
      <c r="A64" s="30">
        <v>54</v>
      </c>
      <c r="B64" s="216" t="s">
        <v>241</v>
      </c>
      <c r="C64" s="230">
        <v>6945.2</v>
      </c>
      <c r="D64" s="231">
        <v>6924.8666666666659</v>
      </c>
      <c r="E64" s="231">
        <v>6850.7333333333318</v>
      </c>
      <c r="F64" s="231">
        <v>6756.2666666666655</v>
      </c>
      <c r="G64" s="231">
        <v>6682.1333333333314</v>
      </c>
      <c r="H64" s="231">
        <v>7019.3333333333321</v>
      </c>
      <c r="I64" s="231">
        <v>7093.4666666666653</v>
      </c>
      <c r="J64" s="231">
        <v>7187.9333333333325</v>
      </c>
      <c r="K64" s="230">
        <v>6999</v>
      </c>
      <c r="L64" s="230">
        <v>6830.4</v>
      </c>
      <c r="M64" s="230">
        <v>0.48548999999999998</v>
      </c>
      <c r="N64" s="1"/>
      <c r="O64" s="1"/>
    </row>
    <row r="65" spans="1:15" ht="12.75" customHeight="1">
      <c r="A65" s="30">
        <v>55</v>
      </c>
      <c r="B65" s="216" t="s">
        <v>304</v>
      </c>
      <c r="C65" s="230">
        <v>2298.0500000000002</v>
      </c>
      <c r="D65" s="231">
        <v>2275.5000000000005</v>
      </c>
      <c r="E65" s="231">
        <v>2241.1000000000008</v>
      </c>
      <c r="F65" s="231">
        <v>2184.1500000000005</v>
      </c>
      <c r="G65" s="231">
        <v>2149.7500000000009</v>
      </c>
      <c r="H65" s="231">
        <v>2332.4500000000007</v>
      </c>
      <c r="I65" s="231">
        <v>2366.8500000000004</v>
      </c>
      <c r="J65" s="231">
        <v>2423.8000000000006</v>
      </c>
      <c r="K65" s="230">
        <v>2309.9</v>
      </c>
      <c r="L65" s="230">
        <v>2218.5500000000002</v>
      </c>
      <c r="M65" s="230">
        <v>2.2242600000000001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2094.9</v>
      </c>
      <c r="D66" s="231">
        <v>2100.4500000000003</v>
      </c>
      <c r="E66" s="231">
        <v>2081.5000000000005</v>
      </c>
      <c r="F66" s="231">
        <v>2068.1000000000004</v>
      </c>
      <c r="G66" s="231">
        <v>2049.1500000000005</v>
      </c>
      <c r="H66" s="231">
        <v>2113.8500000000004</v>
      </c>
      <c r="I66" s="231">
        <v>2132.8000000000002</v>
      </c>
      <c r="J66" s="231">
        <v>2146.2000000000003</v>
      </c>
      <c r="K66" s="230">
        <v>2119.4</v>
      </c>
      <c r="L66" s="230">
        <v>2087.0500000000002</v>
      </c>
      <c r="M66" s="230">
        <v>2.3907099999999999</v>
      </c>
      <c r="N66" s="1"/>
      <c r="O66" s="1"/>
    </row>
    <row r="67" spans="1:15" ht="12.75" customHeight="1">
      <c r="A67" s="30">
        <v>57</v>
      </c>
      <c r="B67" s="216" t="s">
        <v>305</v>
      </c>
      <c r="C67" s="230">
        <v>418.35</v>
      </c>
      <c r="D67" s="231">
        <v>414.11666666666662</v>
      </c>
      <c r="E67" s="231">
        <v>407.03333333333325</v>
      </c>
      <c r="F67" s="231">
        <v>395.71666666666664</v>
      </c>
      <c r="G67" s="231">
        <v>388.63333333333327</v>
      </c>
      <c r="H67" s="231">
        <v>425.43333333333322</v>
      </c>
      <c r="I67" s="231">
        <v>432.51666666666659</v>
      </c>
      <c r="J67" s="231">
        <v>443.8333333333332</v>
      </c>
      <c r="K67" s="230">
        <v>421.2</v>
      </c>
      <c r="L67" s="230">
        <v>402.8</v>
      </c>
      <c r="M67" s="230">
        <v>17.60689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231.9</v>
      </c>
      <c r="D68" s="231">
        <v>232.10000000000002</v>
      </c>
      <c r="E68" s="231">
        <v>229.40000000000003</v>
      </c>
      <c r="F68" s="231">
        <v>226.9</v>
      </c>
      <c r="G68" s="231">
        <v>224.20000000000002</v>
      </c>
      <c r="H68" s="231">
        <v>234.60000000000005</v>
      </c>
      <c r="I68" s="231">
        <v>237.30000000000004</v>
      </c>
      <c r="J68" s="231">
        <v>239.80000000000007</v>
      </c>
      <c r="K68" s="230">
        <v>234.8</v>
      </c>
      <c r="L68" s="230">
        <v>229.6</v>
      </c>
      <c r="M68" s="230">
        <v>64.401650000000004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184.55</v>
      </c>
      <c r="D69" s="231">
        <v>183.41666666666666</v>
      </c>
      <c r="E69" s="231">
        <v>181.68333333333331</v>
      </c>
      <c r="F69" s="231">
        <v>178.81666666666666</v>
      </c>
      <c r="G69" s="231">
        <v>177.08333333333331</v>
      </c>
      <c r="H69" s="231">
        <v>186.2833333333333</v>
      </c>
      <c r="I69" s="231">
        <v>188.01666666666665</v>
      </c>
      <c r="J69" s="231">
        <v>190.8833333333333</v>
      </c>
      <c r="K69" s="230">
        <v>185.15</v>
      </c>
      <c r="L69" s="230">
        <v>180.55</v>
      </c>
      <c r="M69" s="230">
        <v>254.26587000000001</v>
      </c>
      <c r="N69" s="1"/>
      <c r="O69" s="1"/>
    </row>
    <row r="70" spans="1:15" ht="12.75" customHeight="1">
      <c r="A70" s="30">
        <v>60</v>
      </c>
      <c r="B70" s="216" t="s">
        <v>242</v>
      </c>
      <c r="C70" s="230">
        <v>83.65</v>
      </c>
      <c r="D70" s="231">
        <v>84.016666666666666</v>
      </c>
      <c r="E70" s="231">
        <v>82.333333333333329</v>
      </c>
      <c r="F70" s="231">
        <v>81.016666666666666</v>
      </c>
      <c r="G70" s="231">
        <v>79.333333333333329</v>
      </c>
      <c r="H70" s="231">
        <v>85.333333333333329</v>
      </c>
      <c r="I70" s="231">
        <v>87.016666666666666</v>
      </c>
      <c r="J70" s="231">
        <v>88.333333333333329</v>
      </c>
      <c r="K70" s="230">
        <v>85.7</v>
      </c>
      <c r="L70" s="230">
        <v>82.7</v>
      </c>
      <c r="M70" s="230">
        <v>91.156800000000004</v>
      </c>
      <c r="N70" s="1"/>
      <c r="O70" s="1"/>
    </row>
    <row r="71" spans="1:15" ht="12.75" customHeight="1">
      <c r="A71" s="30">
        <v>61</v>
      </c>
      <c r="B71" s="216" t="s">
        <v>306</v>
      </c>
      <c r="C71" s="230">
        <v>29.6</v>
      </c>
      <c r="D71" s="231">
        <v>29.683333333333334</v>
      </c>
      <c r="E71" s="231">
        <v>29.366666666666667</v>
      </c>
      <c r="F71" s="231">
        <v>29.133333333333333</v>
      </c>
      <c r="G71" s="231">
        <v>28.816666666666666</v>
      </c>
      <c r="H71" s="231">
        <v>29.916666666666668</v>
      </c>
      <c r="I71" s="231">
        <v>30.233333333333338</v>
      </c>
      <c r="J71" s="231">
        <v>30.466666666666669</v>
      </c>
      <c r="K71" s="230">
        <v>30</v>
      </c>
      <c r="L71" s="230">
        <v>29.45</v>
      </c>
      <c r="M71" s="230">
        <v>103.23184999999999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1506.25</v>
      </c>
      <c r="D72" s="231">
        <v>1501.0833333333333</v>
      </c>
      <c r="E72" s="231">
        <v>1489.1666666666665</v>
      </c>
      <c r="F72" s="231">
        <v>1472.0833333333333</v>
      </c>
      <c r="G72" s="231">
        <v>1460.1666666666665</v>
      </c>
      <c r="H72" s="231">
        <v>1518.1666666666665</v>
      </c>
      <c r="I72" s="231">
        <v>1530.083333333333</v>
      </c>
      <c r="J72" s="231">
        <v>1547.1666666666665</v>
      </c>
      <c r="K72" s="230">
        <v>1513</v>
      </c>
      <c r="L72" s="230">
        <v>1484</v>
      </c>
      <c r="M72" s="230">
        <v>3.1986500000000002</v>
      </c>
      <c r="N72" s="1"/>
      <c r="O72" s="1"/>
    </row>
    <row r="73" spans="1:15" ht="12.75" customHeight="1">
      <c r="A73" s="30">
        <v>63</v>
      </c>
      <c r="B73" s="216" t="s">
        <v>307</v>
      </c>
      <c r="C73" s="230">
        <v>4127.55</v>
      </c>
      <c r="D73" s="231">
        <v>4141.4833333333336</v>
      </c>
      <c r="E73" s="231">
        <v>4098.1166666666668</v>
      </c>
      <c r="F73" s="231">
        <v>4068.6833333333334</v>
      </c>
      <c r="G73" s="231">
        <v>4025.3166666666666</v>
      </c>
      <c r="H73" s="231">
        <v>4170.916666666667</v>
      </c>
      <c r="I73" s="231">
        <v>4214.2833333333338</v>
      </c>
      <c r="J73" s="231">
        <v>4243.7166666666672</v>
      </c>
      <c r="K73" s="230">
        <v>4184.8500000000004</v>
      </c>
      <c r="L73" s="230">
        <v>4112.05</v>
      </c>
      <c r="M73" s="230">
        <v>7.1929999999999994E-2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614.1</v>
      </c>
      <c r="D74" s="231">
        <v>617.04999999999995</v>
      </c>
      <c r="E74" s="231">
        <v>609.09999999999991</v>
      </c>
      <c r="F74" s="231">
        <v>604.09999999999991</v>
      </c>
      <c r="G74" s="231">
        <v>596.14999999999986</v>
      </c>
      <c r="H74" s="231">
        <v>622.04999999999995</v>
      </c>
      <c r="I74" s="231">
        <v>630</v>
      </c>
      <c r="J74" s="231">
        <v>635</v>
      </c>
      <c r="K74" s="230">
        <v>625</v>
      </c>
      <c r="L74" s="230">
        <v>612.04999999999995</v>
      </c>
      <c r="M74" s="230">
        <v>10.11092</v>
      </c>
      <c r="N74" s="1"/>
      <c r="O74" s="1"/>
    </row>
    <row r="75" spans="1:15" ht="12.75" customHeight="1">
      <c r="A75" s="30">
        <v>65</v>
      </c>
      <c r="B75" s="216" t="s">
        <v>308</v>
      </c>
      <c r="C75" s="230">
        <v>1034.9000000000001</v>
      </c>
      <c r="D75" s="231">
        <v>1024.1166666666668</v>
      </c>
      <c r="E75" s="231">
        <v>999.78333333333353</v>
      </c>
      <c r="F75" s="231">
        <v>964.66666666666674</v>
      </c>
      <c r="G75" s="231">
        <v>940.33333333333348</v>
      </c>
      <c r="H75" s="231">
        <v>1059.2333333333336</v>
      </c>
      <c r="I75" s="231">
        <v>1083.5666666666666</v>
      </c>
      <c r="J75" s="231">
        <v>1118.6833333333336</v>
      </c>
      <c r="K75" s="230">
        <v>1048.45</v>
      </c>
      <c r="L75" s="230">
        <v>989</v>
      </c>
      <c r="M75" s="230">
        <v>18.781030000000001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106.35</v>
      </c>
      <c r="D76" s="231">
        <v>105.51666666666665</v>
      </c>
      <c r="E76" s="231">
        <v>104.48333333333331</v>
      </c>
      <c r="F76" s="231">
        <v>102.61666666666666</v>
      </c>
      <c r="G76" s="231">
        <v>101.58333333333331</v>
      </c>
      <c r="H76" s="231">
        <v>107.3833333333333</v>
      </c>
      <c r="I76" s="231">
        <v>108.41666666666666</v>
      </c>
      <c r="J76" s="231">
        <v>110.28333333333329</v>
      </c>
      <c r="K76" s="230">
        <v>106.55</v>
      </c>
      <c r="L76" s="230">
        <v>103.65</v>
      </c>
      <c r="M76" s="230">
        <v>160.34318999999999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784.85</v>
      </c>
      <c r="D77" s="231">
        <v>787.98333333333323</v>
      </c>
      <c r="E77" s="231">
        <v>778.96666666666647</v>
      </c>
      <c r="F77" s="231">
        <v>773.08333333333326</v>
      </c>
      <c r="G77" s="231">
        <v>764.06666666666649</v>
      </c>
      <c r="H77" s="231">
        <v>793.86666666666645</v>
      </c>
      <c r="I77" s="231">
        <v>802.8833333333331</v>
      </c>
      <c r="J77" s="231">
        <v>808.76666666666642</v>
      </c>
      <c r="K77" s="230">
        <v>797</v>
      </c>
      <c r="L77" s="230">
        <v>782.1</v>
      </c>
      <c r="M77" s="230">
        <v>13.99263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86.95</v>
      </c>
      <c r="D78" s="231">
        <v>85.233333333333334</v>
      </c>
      <c r="E78" s="231">
        <v>82.516666666666666</v>
      </c>
      <c r="F78" s="231">
        <v>78.083333333333329</v>
      </c>
      <c r="G78" s="231">
        <v>75.36666666666666</v>
      </c>
      <c r="H78" s="231">
        <v>89.666666666666671</v>
      </c>
      <c r="I78" s="231">
        <v>92.38333333333334</v>
      </c>
      <c r="J78" s="231">
        <v>96.816666666666677</v>
      </c>
      <c r="K78" s="230">
        <v>87.95</v>
      </c>
      <c r="L78" s="230">
        <v>80.8</v>
      </c>
      <c r="M78" s="230">
        <v>895.92597999999998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360.8</v>
      </c>
      <c r="D79" s="231">
        <v>362.81666666666666</v>
      </c>
      <c r="E79" s="231">
        <v>357.83333333333331</v>
      </c>
      <c r="F79" s="231">
        <v>354.86666666666667</v>
      </c>
      <c r="G79" s="231">
        <v>349.88333333333333</v>
      </c>
      <c r="H79" s="231">
        <v>365.7833333333333</v>
      </c>
      <c r="I79" s="231">
        <v>370.76666666666665</v>
      </c>
      <c r="J79" s="231">
        <v>373.73333333333329</v>
      </c>
      <c r="K79" s="230">
        <v>367.8</v>
      </c>
      <c r="L79" s="230">
        <v>359.85</v>
      </c>
      <c r="M79" s="230">
        <v>43.564790000000002</v>
      </c>
      <c r="N79" s="1"/>
      <c r="O79" s="1"/>
    </row>
    <row r="80" spans="1:15" ht="12.75" customHeight="1">
      <c r="A80" s="30">
        <v>70</v>
      </c>
      <c r="B80" s="216" t="s">
        <v>848</v>
      </c>
      <c r="C80" s="230">
        <v>10002.15</v>
      </c>
      <c r="D80" s="231">
        <v>10021.699999999999</v>
      </c>
      <c r="E80" s="231">
        <v>9931.4499999999971</v>
      </c>
      <c r="F80" s="231">
        <v>9860.7499999999982</v>
      </c>
      <c r="G80" s="231">
        <v>9770.4999999999964</v>
      </c>
      <c r="H80" s="231">
        <v>10092.399999999998</v>
      </c>
      <c r="I80" s="231">
        <v>10182.650000000001</v>
      </c>
      <c r="J80" s="231">
        <v>10253.349999999999</v>
      </c>
      <c r="K80" s="230">
        <v>10111.950000000001</v>
      </c>
      <c r="L80" s="230">
        <v>9951</v>
      </c>
      <c r="M80" s="230">
        <v>8.2500000000000004E-3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779.3</v>
      </c>
      <c r="D81" s="231">
        <v>783.66666666666663</v>
      </c>
      <c r="E81" s="231">
        <v>772.83333333333326</v>
      </c>
      <c r="F81" s="231">
        <v>766.36666666666667</v>
      </c>
      <c r="G81" s="231">
        <v>755.5333333333333</v>
      </c>
      <c r="H81" s="231">
        <v>790.13333333333321</v>
      </c>
      <c r="I81" s="231">
        <v>800.96666666666647</v>
      </c>
      <c r="J81" s="231">
        <v>807.43333333333317</v>
      </c>
      <c r="K81" s="230">
        <v>794.5</v>
      </c>
      <c r="L81" s="230">
        <v>777.2</v>
      </c>
      <c r="M81" s="230">
        <v>39.08267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238.25</v>
      </c>
      <c r="D82" s="231">
        <v>238.54999999999998</v>
      </c>
      <c r="E82" s="231">
        <v>236.94999999999996</v>
      </c>
      <c r="F82" s="231">
        <v>235.64999999999998</v>
      </c>
      <c r="G82" s="231">
        <v>234.04999999999995</v>
      </c>
      <c r="H82" s="231">
        <v>239.84999999999997</v>
      </c>
      <c r="I82" s="231">
        <v>241.45</v>
      </c>
      <c r="J82" s="231">
        <v>242.74999999999997</v>
      </c>
      <c r="K82" s="230">
        <v>240.15</v>
      </c>
      <c r="L82" s="230">
        <v>237.25</v>
      </c>
      <c r="M82" s="230">
        <v>30.256879999999999</v>
      </c>
      <c r="N82" s="1"/>
      <c r="O82" s="1"/>
    </row>
    <row r="83" spans="1:15" ht="12.75" customHeight="1">
      <c r="A83" s="30">
        <v>73</v>
      </c>
      <c r="B83" s="216" t="s">
        <v>309</v>
      </c>
      <c r="C83" s="230">
        <v>929.75</v>
      </c>
      <c r="D83" s="231">
        <v>926.81666666666661</v>
      </c>
      <c r="E83" s="231">
        <v>916.83333333333326</v>
      </c>
      <c r="F83" s="231">
        <v>903.91666666666663</v>
      </c>
      <c r="G83" s="231">
        <v>893.93333333333328</v>
      </c>
      <c r="H83" s="231">
        <v>939.73333333333323</v>
      </c>
      <c r="I83" s="231">
        <v>949.71666666666658</v>
      </c>
      <c r="J83" s="231">
        <v>962.63333333333321</v>
      </c>
      <c r="K83" s="230">
        <v>936.8</v>
      </c>
      <c r="L83" s="230">
        <v>913.9</v>
      </c>
      <c r="M83" s="230">
        <v>0.58664000000000005</v>
      </c>
      <c r="N83" s="1"/>
      <c r="O83" s="1"/>
    </row>
    <row r="84" spans="1:15" ht="12.75" customHeight="1">
      <c r="A84" s="30">
        <v>74</v>
      </c>
      <c r="B84" s="216" t="s">
        <v>310</v>
      </c>
      <c r="C84" s="230">
        <v>275.55</v>
      </c>
      <c r="D84" s="231">
        <v>276.18333333333334</v>
      </c>
      <c r="E84" s="231">
        <v>272.91666666666669</v>
      </c>
      <c r="F84" s="231">
        <v>270.28333333333336</v>
      </c>
      <c r="G84" s="231">
        <v>267.01666666666671</v>
      </c>
      <c r="H84" s="231">
        <v>278.81666666666666</v>
      </c>
      <c r="I84" s="231">
        <v>282.08333333333331</v>
      </c>
      <c r="J84" s="231">
        <v>284.71666666666664</v>
      </c>
      <c r="K84" s="230">
        <v>279.45</v>
      </c>
      <c r="L84" s="230">
        <v>273.55</v>
      </c>
      <c r="M84" s="230">
        <v>10.404999999999999</v>
      </c>
      <c r="N84" s="1"/>
      <c r="O84" s="1"/>
    </row>
    <row r="85" spans="1:15" ht="12.75" customHeight="1">
      <c r="A85" s="30">
        <v>75</v>
      </c>
      <c r="B85" s="216" t="s">
        <v>311</v>
      </c>
      <c r="C85" s="230">
        <v>5953.45</v>
      </c>
      <c r="D85" s="231">
        <v>5980.8166666666666</v>
      </c>
      <c r="E85" s="231">
        <v>5912.6333333333332</v>
      </c>
      <c r="F85" s="231">
        <v>5871.8166666666666</v>
      </c>
      <c r="G85" s="231">
        <v>5803.6333333333332</v>
      </c>
      <c r="H85" s="231">
        <v>6021.6333333333332</v>
      </c>
      <c r="I85" s="231">
        <v>6089.8166666666657</v>
      </c>
      <c r="J85" s="231">
        <v>6130.6333333333332</v>
      </c>
      <c r="K85" s="230">
        <v>6049</v>
      </c>
      <c r="L85" s="230">
        <v>5940</v>
      </c>
      <c r="M85" s="230">
        <v>0.2107</v>
      </c>
      <c r="N85" s="1"/>
      <c r="O85" s="1"/>
    </row>
    <row r="86" spans="1:15" ht="12.75" customHeight="1">
      <c r="A86" s="30">
        <v>76</v>
      </c>
      <c r="B86" s="216" t="s">
        <v>312</v>
      </c>
      <c r="C86" s="230">
        <v>1438.25</v>
      </c>
      <c r="D86" s="231">
        <v>1445.4333333333334</v>
      </c>
      <c r="E86" s="231">
        <v>1420.2166666666667</v>
      </c>
      <c r="F86" s="231">
        <v>1402.1833333333334</v>
      </c>
      <c r="G86" s="231">
        <v>1376.9666666666667</v>
      </c>
      <c r="H86" s="231">
        <v>1463.4666666666667</v>
      </c>
      <c r="I86" s="231">
        <v>1488.6833333333334</v>
      </c>
      <c r="J86" s="231">
        <v>1506.7166666666667</v>
      </c>
      <c r="K86" s="230">
        <v>1470.65</v>
      </c>
      <c r="L86" s="230">
        <v>1427.4</v>
      </c>
      <c r="M86" s="230">
        <v>2.3568099999999998</v>
      </c>
      <c r="N86" s="1"/>
      <c r="O86" s="1"/>
    </row>
    <row r="87" spans="1:15" ht="12.75" customHeight="1">
      <c r="A87" s="30">
        <v>77</v>
      </c>
      <c r="B87" s="216" t="s">
        <v>243</v>
      </c>
      <c r="C87" s="230">
        <v>979.4</v>
      </c>
      <c r="D87" s="231">
        <v>974.7833333333333</v>
      </c>
      <c r="E87" s="231">
        <v>940.66666666666663</v>
      </c>
      <c r="F87" s="231">
        <v>901.93333333333328</v>
      </c>
      <c r="G87" s="231">
        <v>867.81666666666661</v>
      </c>
      <c r="H87" s="231">
        <v>1013.5166666666667</v>
      </c>
      <c r="I87" s="231">
        <v>1047.6333333333334</v>
      </c>
      <c r="J87" s="231">
        <v>1086.3666666666668</v>
      </c>
      <c r="K87" s="230">
        <v>1008.9</v>
      </c>
      <c r="L87" s="230">
        <v>936.05</v>
      </c>
      <c r="M87" s="230">
        <v>9.5250199999999996</v>
      </c>
      <c r="N87" s="1"/>
      <c r="O87" s="1"/>
    </row>
    <row r="88" spans="1:15" ht="12.75" customHeight="1">
      <c r="A88" s="30">
        <v>78</v>
      </c>
      <c r="B88" s="216" t="s">
        <v>809</v>
      </c>
      <c r="C88" s="230">
        <v>512.95000000000005</v>
      </c>
      <c r="D88" s="231">
        <v>514.2166666666667</v>
      </c>
      <c r="E88" s="231">
        <v>506.73333333333335</v>
      </c>
      <c r="F88" s="231">
        <v>500.51666666666665</v>
      </c>
      <c r="G88" s="231">
        <v>493.0333333333333</v>
      </c>
      <c r="H88" s="231">
        <v>520.43333333333339</v>
      </c>
      <c r="I88" s="231">
        <v>527.91666666666674</v>
      </c>
      <c r="J88" s="231">
        <v>534.13333333333344</v>
      </c>
      <c r="K88" s="230">
        <v>521.70000000000005</v>
      </c>
      <c r="L88" s="230">
        <v>508</v>
      </c>
      <c r="M88" s="230">
        <v>2.3244899999999999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19317.599999999999</v>
      </c>
      <c r="D89" s="231">
        <v>19447.016666666666</v>
      </c>
      <c r="E89" s="231">
        <v>19146.133333333331</v>
      </c>
      <c r="F89" s="231">
        <v>18974.666666666664</v>
      </c>
      <c r="G89" s="231">
        <v>18673.783333333329</v>
      </c>
      <c r="H89" s="231">
        <v>19618.483333333334</v>
      </c>
      <c r="I89" s="231">
        <v>19919.366666666672</v>
      </c>
      <c r="J89" s="231">
        <v>20090.833333333336</v>
      </c>
      <c r="K89" s="230">
        <v>19747.900000000001</v>
      </c>
      <c r="L89" s="230">
        <v>19275.55</v>
      </c>
      <c r="M89" s="230">
        <v>0.22536999999999999</v>
      </c>
      <c r="N89" s="1"/>
      <c r="O89" s="1"/>
    </row>
    <row r="90" spans="1:15" ht="12.75" customHeight="1">
      <c r="A90" s="30">
        <v>80</v>
      </c>
      <c r="B90" s="216" t="s">
        <v>313</v>
      </c>
      <c r="C90" s="230">
        <v>519.29999999999995</v>
      </c>
      <c r="D90" s="231">
        <v>514.93333333333339</v>
      </c>
      <c r="E90" s="231">
        <v>508.01666666666677</v>
      </c>
      <c r="F90" s="231">
        <v>496.73333333333335</v>
      </c>
      <c r="G90" s="231">
        <v>489.81666666666672</v>
      </c>
      <c r="H90" s="231">
        <v>526.21666666666681</v>
      </c>
      <c r="I90" s="231">
        <v>533.13333333333333</v>
      </c>
      <c r="J90" s="231">
        <v>544.41666666666686</v>
      </c>
      <c r="K90" s="230">
        <v>521.85</v>
      </c>
      <c r="L90" s="230">
        <v>503.65</v>
      </c>
      <c r="M90" s="230">
        <v>3.5121699999999998</v>
      </c>
      <c r="N90" s="1"/>
      <c r="O90" s="1"/>
    </row>
    <row r="91" spans="1:15" ht="12.75" customHeight="1">
      <c r="A91" s="30">
        <v>81</v>
      </c>
      <c r="B91" s="216" t="s">
        <v>810</v>
      </c>
      <c r="C91" s="230">
        <v>10.25</v>
      </c>
      <c r="D91" s="231">
        <v>10.25</v>
      </c>
      <c r="E91" s="231">
        <v>10.25</v>
      </c>
      <c r="F91" s="231">
        <v>10.25</v>
      </c>
      <c r="G91" s="231">
        <v>10.25</v>
      </c>
      <c r="H91" s="231">
        <v>10.25</v>
      </c>
      <c r="I91" s="231">
        <v>10.25</v>
      </c>
      <c r="J91" s="231">
        <v>10.25</v>
      </c>
      <c r="K91" s="230">
        <v>10.25</v>
      </c>
      <c r="L91" s="230">
        <v>10.25</v>
      </c>
      <c r="M91" s="230">
        <v>125.19593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4527.1000000000004</v>
      </c>
      <c r="D92" s="231">
        <v>4506.1500000000005</v>
      </c>
      <c r="E92" s="231">
        <v>4464.3000000000011</v>
      </c>
      <c r="F92" s="231">
        <v>4401.5000000000009</v>
      </c>
      <c r="G92" s="231">
        <v>4359.6500000000015</v>
      </c>
      <c r="H92" s="231">
        <v>4568.9500000000007</v>
      </c>
      <c r="I92" s="231">
        <v>4610.8000000000011</v>
      </c>
      <c r="J92" s="231">
        <v>4673.6000000000004</v>
      </c>
      <c r="K92" s="230">
        <v>4548</v>
      </c>
      <c r="L92" s="230">
        <v>4443.3500000000004</v>
      </c>
      <c r="M92" s="230">
        <v>5.2501499999999997</v>
      </c>
      <c r="N92" s="1"/>
      <c r="O92" s="1"/>
    </row>
    <row r="93" spans="1:15" ht="12.75" customHeight="1">
      <c r="A93" s="30">
        <v>83</v>
      </c>
      <c r="B93" s="216" t="s">
        <v>811</v>
      </c>
      <c r="C93" s="230">
        <v>1083.5</v>
      </c>
      <c r="D93" s="231">
        <v>1085.05</v>
      </c>
      <c r="E93" s="231">
        <v>1074.6499999999999</v>
      </c>
      <c r="F93" s="231">
        <v>1065.8</v>
      </c>
      <c r="G93" s="231">
        <v>1055.3999999999999</v>
      </c>
      <c r="H93" s="231">
        <v>1093.8999999999999</v>
      </c>
      <c r="I93" s="231">
        <v>1104.3</v>
      </c>
      <c r="J93" s="231">
        <v>1113.1499999999999</v>
      </c>
      <c r="K93" s="230">
        <v>1095.45</v>
      </c>
      <c r="L93" s="230">
        <v>1076.2</v>
      </c>
      <c r="M93" s="230">
        <v>0.46100999999999998</v>
      </c>
      <c r="N93" s="1"/>
      <c r="O93" s="1"/>
    </row>
    <row r="94" spans="1:15" ht="12.75" customHeight="1">
      <c r="A94" s="30">
        <v>84</v>
      </c>
      <c r="B94" s="216" t="s">
        <v>314</v>
      </c>
      <c r="C94" s="230">
        <v>564</v>
      </c>
      <c r="D94" s="231">
        <v>569.69999999999993</v>
      </c>
      <c r="E94" s="231">
        <v>555.54999999999984</v>
      </c>
      <c r="F94" s="231">
        <v>547.09999999999991</v>
      </c>
      <c r="G94" s="231">
        <v>532.94999999999982</v>
      </c>
      <c r="H94" s="231">
        <v>578.14999999999986</v>
      </c>
      <c r="I94" s="231">
        <v>592.29999999999995</v>
      </c>
      <c r="J94" s="231">
        <v>600.74999999999989</v>
      </c>
      <c r="K94" s="230">
        <v>583.85</v>
      </c>
      <c r="L94" s="230">
        <v>561.25</v>
      </c>
      <c r="M94" s="230">
        <v>3.49478</v>
      </c>
      <c r="N94" s="1"/>
      <c r="O94" s="1"/>
    </row>
    <row r="95" spans="1:15" ht="12.75" customHeight="1">
      <c r="A95" s="30">
        <v>85</v>
      </c>
      <c r="B95" s="216" t="s">
        <v>244</v>
      </c>
      <c r="C95" s="230">
        <v>67.5</v>
      </c>
      <c r="D95" s="231">
        <v>67.95</v>
      </c>
      <c r="E95" s="231">
        <v>66.900000000000006</v>
      </c>
      <c r="F95" s="231">
        <v>66.3</v>
      </c>
      <c r="G95" s="231">
        <v>65.25</v>
      </c>
      <c r="H95" s="231">
        <v>68.550000000000011</v>
      </c>
      <c r="I95" s="231">
        <v>69.599999999999994</v>
      </c>
      <c r="J95" s="231">
        <v>70.200000000000017</v>
      </c>
      <c r="K95" s="230">
        <v>69</v>
      </c>
      <c r="L95" s="230">
        <v>67.349999999999994</v>
      </c>
      <c r="M95" s="230">
        <v>43.572719999999997</v>
      </c>
      <c r="N95" s="1"/>
      <c r="O95" s="1"/>
    </row>
    <row r="96" spans="1:15" ht="12.75" customHeight="1">
      <c r="A96" s="30">
        <v>86</v>
      </c>
      <c r="B96" s="216" t="s">
        <v>769</v>
      </c>
      <c r="C96" s="230">
        <v>311.8</v>
      </c>
      <c r="D96" s="231">
        <v>311.10000000000002</v>
      </c>
      <c r="E96" s="231">
        <v>305.80000000000007</v>
      </c>
      <c r="F96" s="231">
        <v>299.80000000000007</v>
      </c>
      <c r="G96" s="231">
        <v>294.50000000000011</v>
      </c>
      <c r="H96" s="231">
        <v>317.10000000000002</v>
      </c>
      <c r="I96" s="231">
        <v>322.39999999999998</v>
      </c>
      <c r="J96" s="231">
        <v>328.4</v>
      </c>
      <c r="K96" s="230">
        <v>316.39999999999998</v>
      </c>
      <c r="L96" s="230">
        <v>305.10000000000002</v>
      </c>
      <c r="M96" s="230">
        <v>26.87959</v>
      </c>
      <c r="N96" s="1"/>
      <c r="O96" s="1"/>
    </row>
    <row r="97" spans="1:15" ht="12.75" customHeight="1">
      <c r="A97" s="30">
        <v>87</v>
      </c>
      <c r="B97" s="216" t="s">
        <v>315</v>
      </c>
      <c r="C97" s="230">
        <v>3622.9</v>
      </c>
      <c r="D97" s="231">
        <v>3584.9833333333336</v>
      </c>
      <c r="E97" s="231">
        <v>3529.9666666666672</v>
      </c>
      <c r="F97" s="231">
        <v>3437.0333333333338</v>
      </c>
      <c r="G97" s="231">
        <v>3382.0166666666673</v>
      </c>
      <c r="H97" s="231">
        <v>3677.916666666667</v>
      </c>
      <c r="I97" s="231">
        <v>3732.9333333333334</v>
      </c>
      <c r="J97" s="231">
        <v>3825.8666666666668</v>
      </c>
      <c r="K97" s="230">
        <v>3640</v>
      </c>
      <c r="L97" s="230">
        <v>3492.05</v>
      </c>
      <c r="M97" s="230">
        <v>0.66261999999999999</v>
      </c>
      <c r="N97" s="1"/>
      <c r="O97" s="1"/>
    </row>
    <row r="98" spans="1:15" ht="12.75" customHeight="1">
      <c r="A98" s="30">
        <v>88</v>
      </c>
      <c r="B98" s="216" t="s">
        <v>316</v>
      </c>
      <c r="C98" s="230">
        <v>286.60000000000002</v>
      </c>
      <c r="D98" s="231">
        <v>285.2</v>
      </c>
      <c r="E98" s="231">
        <v>282.39999999999998</v>
      </c>
      <c r="F98" s="231">
        <v>278.2</v>
      </c>
      <c r="G98" s="231">
        <v>275.39999999999998</v>
      </c>
      <c r="H98" s="231">
        <v>289.39999999999998</v>
      </c>
      <c r="I98" s="231">
        <v>292.20000000000005</v>
      </c>
      <c r="J98" s="231">
        <v>296.39999999999998</v>
      </c>
      <c r="K98" s="230">
        <v>288</v>
      </c>
      <c r="L98" s="230">
        <v>281</v>
      </c>
      <c r="M98" s="230">
        <v>3.8253599999999999</v>
      </c>
      <c r="N98" s="1"/>
      <c r="O98" s="1"/>
    </row>
    <row r="99" spans="1:15" ht="12.75" customHeight="1">
      <c r="A99" s="30">
        <v>89</v>
      </c>
      <c r="B99" s="216" t="s">
        <v>849</v>
      </c>
      <c r="C99" s="230">
        <v>359.2</v>
      </c>
      <c r="D99" s="231">
        <v>358.61666666666662</v>
      </c>
      <c r="E99" s="231">
        <v>355.58333333333326</v>
      </c>
      <c r="F99" s="231">
        <v>351.96666666666664</v>
      </c>
      <c r="G99" s="231">
        <v>348.93333333333328</v>
      </c>
      <c r="H99" s="231">
        <v>362.23333333333323</v>
      </c>
      <c r="I99" s="231">
        <v>365.26666666666665</v>
      </c>
      <c r="J99" s="231">
        <v>368.88333333333321</v>
      </c>
      <c r="K99" s="230">
        <v>361.65</v>
      </c>
      <c r="L99" s="230">
        <v>355</v>
      </c>
      <c r="M99" s="230">
        <v>1.72512</v>
      </c>
      <c r="N99" s="1"/>
      <c r="O99" s="1"/>
    </row>
    <row r="100" spans="1:15" ht="12.75" customHeight="1">
      <c r="A100" s="30">
        <v>90</v>
      </c>
      <c r="B100" s="216" t="s">
        <v>317</v>
      </c>
      <c r="C100" s="230">
        <v>633.54999999999995</v>
      </c>
      <c r="D100" s="231">
        <v>632.15</v>
      </c>
      <c r="E100" s="231">
        <v>624.5</v>
      </c>
      <c r="F100" s="231">
        <v>615.45000000000005</v>
      </c>
      <c r="G100" s="231">
        <v>607.80000000000007</v>
      </c>
      <c r="H100" s="231">
        <v>641.19999999999993</v>
      </c>
      <c r="I100" s="231">
        <v>648.8499999999998</v>
      </c>
      <c r="J100" s="231">
        <v>657.89999999999986</v>
      </c>
      <c r="K100" s="230">
        <v>639.79999999999995</v>
      </c>
      <c r="L100" s="230">
        <v>623.1</v>
      </c>
      <c r="M100" s="230">
        <v>6.1626099999999999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319.5</v>
      </c>
      <c r="D101" s="231">
        <v>318.63333333333333</v>
      </c>
      <c r="E101" s="231">
        <v>316.86666666666667</v>
      </c>
      <c r="F101" s="231">
        <v>314.23333333333335</v>
      </c>
      <c r="G101" s="231">
        <v>312.4666666666667</v>
      </c>
      <c r="H101" s="231">
        <v>321.26666666666665</v>
      </c>
      <c r="I101" s="231">
        <v>323.0333333333333</v>
      </c>
      <c r="J101" s="231">
        <v>325.66666666666663</v>
      </c>
      <c r="K101" s="230">
        <v>320.39999999999998</v>
      </c>
      <c r="L101" s="230">
        <v>316</v>
      </c>
      <c r="M101" s="230">
        <v>35.729170000000003</v>
      </c>
      <c r="N101" s="1"/>
      <c r="O101" s="1"/>
    </row>
    <row r="102" spans="1:15" ht="12.75" customHeight="1">
      <c r="A102" s="30">
        <v>92</v>
      </c>
      <c r="B102" s="216" t="s">
        <v>318</v>
      </c>
      <c r="C102" s="230">
        <v>684.95</v>
      </c>
      <c r="D102" s="231">
        <v>686.31666666666661</v>
      </c>
      <c r="E102" s="231">
        <v>677.63333333333321</v>
      </c>
      <c r="F102" s="231">
        <v>670.31666666666661</v>
      </c>
      <c r="G102" s="231">
        <v>661.63333333333321</v>
      </c>
      <c r="H102" s="231">
        <v>693.63333333333321</v>
      </c>
      <c r="I102" s="231">
        <v>702.31666666666661</v>
      </c>
      <c r="J102" s="231">
        <v>709.63333333333321</v>
      </c>
      <c r="K102" s="230">
        <v>695</v>
      </c>
      <c r="L102" s="230">
        <v>679</v>
      </c>
      <c r="M102" s="230">
        <v>0.50495999999999996</v>
      </c>
      <c r="N102" s="1"/>
      <c r="O102" s="1"/>
    </row>
    <row r="103" spans="1:15" ht="12.75" customHeight="1">
      <c r="A103" s="30">
        <v>93</v>
      </c>
      <c r="B103" s="216" t="s">
        <v>319</v>
      </c>
      <c r="C103" s="230">
        <v>665.5</v>
      </c>
      <c r="D103" s="231">
        <v>662.7166666666667</v>
      </c>
      <c r="E103" s="231">
        <v>646.43333333333339</v>
      </c>
      <c r="F103" s="231">
        <v>627.36666666666667</v>
      </c>
      <c r="G103" s="231">
        <v>611.08333333333337</v>
      </c>
      <c r="H103" s="231">
        <v>681.78333333333342</v>
      </c>
      <c r="I103" s="231">
        <v>698.06666666666672</v>
      </c>
      <c r="J103" s="231">
        <v>717.13333333333344</v>
      </c>
      <c r="K103" s="230">
        <v>679</v>
      </c>
      <c r="L103" s="230">
        <v>643.65</v>
      </c>
      <c r="M103" s="230">
        <v>1.5581199999999999</v>
      </c>
      <c r="N103" s="1"/>
      <c r="O103" s="1"/>
    </row>
    <row r="104" spans="1:15" ht="12.75" customHeight="1">
      <c r="A104" s="30">
        <v>94</v>
      </c>
      <c r="B104" s="216" t="s">
        <v>320</v>
      </c>
      <c r="C104" s="230">
        <v>1104.7</v>
      </c>
      <c r="D104" s="231">
        <v>1114.2333333333333</v>
      </c>
      <c r="E104" s="231">
        <v>1090.4666666666667</v>
      </c>
      <c r="F104" s="231">
        <v>1076.2333333333333</v>
      </c>
      <c r="G104" s="231">
        <v>1052.4666666666667</v>
      </c>
      <c r="H104" s="231">
        <v>1128.4666666666667</v>
      </c>
      <c r="I104" s="231">
        <v>1152.2333333333336</v>
      </c>
      <c r="J104" s="231">
        <v>1166.4666666666667</v>
      </c>
      <c r="K104" s="230">
        <v>1138</v>
      </c>
      <c r="L104" s="230">
        <v>1100</v>
      </c>
      <c r="M104" s="230">
        <v>2.0537000000000001</v>
      </c>
      <c r="N104" s="1"/>
      <c r="O104" s="1"/>
    </row>
    <row r="105" spans="1:15" ht="12.75" customHeight="1">
      <c r="A105" s="30">
        <v>95</v>
      </c>
      <c r="B105" s="216" t="s">
        <v>245</v>
      </c>
      <c r="C105" s="230">
        <v>122.3</v>
      </c>
      <c r="D105" s="231">
        <v>122.28333333333335</v>
      </c>
      <c r="E105" s="231">
        <v>121.66666666666669</v>
      </c>
      <c r="F105" s="231">
        <v>121.03333333333335</v>
      </c>
      <c r="G105" s="231">
        <v>120.41666666666669</v>
      </c>
      <c r="H105" s="231">
        <v>122.91666666666669</v>
      </c>
      <c r="I105" s="231">
        <v>123.53333333333333</v>
      </c>
      <c r="J105" s="231">
        <v>124.16666666666669</v>
      </c>
      <c r="K105" s="230">
        <v>122.9</v>
      </c>
      <c r="L105" s="230">
        <v>121.65</v>
      </c>
      <c r="M105" s="230">
        <v>9.6392900000000008</v>
      </c>
      <c r="N105" s="1"/>
      <c r="O105" s="1"/>
    </row>
    <row r="106" spans="1:15" ht="12.75" customHeight="1">
      <c r="A106" s="30">
        <v>96</v>
      </c>
      <c r="B106" s="216" t="s">
        <v>321</v>
      </c>
      <c r="C106" s="230">
        <v>1638.3</v>
      </c>
      <c r="D106" s="231">
        <v>1604.45</v>
      </c>
      <c r="E106" s="231">
        <v>1558.9</v>
      </c>
      <c r="F106" s="231">
        <v>1479.5</v>
      </c>
      <c r="G106" s="231">
        <v>1433.95</v>
      </c>
      <c r="H106" s="231">
        <v>1683.8500000000001</v>
      </c>
      <c r="I106" s="231">
        <v>1729.3999999999999</v>
      </c>
      <c r="J106" s="231">
        <v>1808.8000000000002</v>
      </c>
      <c r="K106" s="230">
        <v>1650</v>
      </c>
      <c r="L106" s="230">
        <v>1525.05</v>
      </c>
      <c r="M106" s="230">
        <v>20.262499999999999</v>
      </c>
      <c r="N106" s="1"/>
      <c r="O106" s="1"/>
    </row>
    <row r="107" spans="1:15" ht="12.75" customHeight="1">
      <c r="A107" s="30">
        <v>97</v>
      </c>
      <c r="B107" s="216" t="s">
        <v>322</v>
      </c>
      <c r="C107" s="230">
        <v>28.65</v>
      </c>
      <c r="D107" s="231">
        <v>28.666666666666668</v>
      </c>
      <c r="E107" s="231">
        <v>28.133333333333336</v>
      </c>
      <c r="F107" s="231">
        <v>27.616666666666667</v>
      </c>
      <c r="G107" s="231">
        <v>27.083333333333336</v>
      </c>
      <c r="H107" s="231">
        <v>29.183333333333337</v>
      </c>
      <c r="I107" s="231">
        <v>29.716666666666669</v>
      </c>
      <c r="J107" s="231">
        <v>30.233333333333338</v>
      </c>
      <c r="K107" s="230">
        <v>29.2</v>
      </c>
      <c r="L107" s="230">
        <v>28.15</v>
      </c>
      <c r="M107" s="230">
        <v>223.07909000000001</v>
      </c>
      <c r="N107" s="1"/>
      <c r="O107" s="1"/>
    </row>
    <row r="108" spans="1:15" ht="12.75" customHeight="1">
      <c r="A108" s="30">
        <v>98</v>
      </c>
      <c r="B108" s="216" t="s">
        <v>323</v>
      </c>
      <c r="C108" s="230">
        <v>990.1</v>
      </c>
      <c r="D108" s="231">
        <v>992.2833333333333</v>
      </c>
      <c r="E108" s="231">
        <v>986.46666666666658</v>
      </c>
      <c r="F108" s="231">
        <v>982.83333333333326</v>
      </c>
      <c r="G108" s="231">
        <v>977.01666666666654</v>
      </c>
      <c r="H108" s="231">
        <v>995.91666666666663</v>
      </c>
      <c r="I108" s="231">
        <v>1001.7333333333332</v>
      </c>
      <c r="J108" s="231">
        <v>1005.3666666666667</v>
      </c>
      <c r="K108" s="230">
        <v>998.1</v>
      </c>
      <c r="L108" s="230">
        <v>988.65</v>
      </c>
      <c r="M108" s="230">
        <v>1.83081</v>
      </c>
      <c r="N108" s="1"/>
      <c r="O108" s="1"/>
    </row>
    <row r="109" spans="1:15" ht="12.75" customHeight="1">
      <c r="A109" s="30">
        <v>99</v>
      </c>
      <c r="B109" s="216" t="s">
        <v>324</v>
      </c>
      <c r="C109" s="230">
        <v>524.95000000000005</v>
      </c>
      <c r="D109" s="231">
        <v>525.35</v>
      </c>
      <c r="E109" s="231">
        <v>520.70000000000005</v>
      </c>
      <c r="F109" s="231">
        <v>516.45000000000005</v>
      </c>
      <c r="G109" s="231">
        <v>511.80000000000007</v>
      </c>
      <c r="H109" s="231">
        <v>529.6</v>
      </c>
      <c r="I109" s="231">
        <v>534.24999999999989</v>
      </c>
      <c r="J109" s="231">
        <v>538.5</v>
      </c>
      <c r="K109" s="230">
        <v>530</v>
      </c>
      <c r="L109" s="230">
        <v>521.1</v>
      </c>
      <c r="M109" s="230">
        <v>0.56777</v>
      </c>
      <c r="N109" s="1"/>
      <c r="O109" s="1"/>
    </row>
    <row r="110" spans="1:15" ht="12.75" customHeight="1">
      <c r="A110" s="30">
        <v>100</v>
      </c>
      <c r="B110" s="216" t="s">
        <v>325</v>
      </c>
      <c r="C110" s="230">
        <v>689.9</v>
      </c>
      <c r="D110" s="231">
        <v>685.09999999999991</v>
      </c>
      <c r="E110" s="231">
        <v>677.39999999999986</v>
      </c>
      <c r="F110" s="231">
        <v>664.9</v>
      </c>
      <c r="G110" s="231">
        <v>657.19999999999993</v>
      </c>
      <c r="H110" s="231">
        <v>697.5999999999998</v>
      </c>
      <c r="I110" s="231">
        <v>705.29999999999984</v>
      </c>
      <c r="J110" s="231">
        <v>717.79999999999973</v>
      </c>
      <c r="K110" s="230">
        <v>692.8</v>
      </c>
      <c r="L110" s="230">
        <v>672.6</v>
      </c>
      <c r="M110" s="230">
        <v>2.6721599999999999</v>
      </c>
      <c r="N110" s="1"/>
      <c r="O110" s="1"/>
    </row>
    <row r="111" spans="1:15" ht="12.75" customHeight="1">
      <c r="A111" s="30">
        <v>101</v>
      </c>
      <c r="B111" s="216" t="s">
        <v>326</v>
      </c>
      <c r="C111" s="230">
        <v>6390.2</v>
      </c>
      <c r="D111" s="231">
        <v>6395.666666666667</v>
      </c>
      <c r="E111" s="231">
        <v>6315.3833333333341</v>
      </c>
      <c r="F111" s="231">
        <v>6240.5666666666675</v>
      </c>
      <c r="G111" s="231">
        <v>6160.2833333333347</v>
      </c>
      <c r="H111" s="231">
        <v>6470.4833333333336</v>
      </c>
      <c r="I111" s="231">
        <v>6550.7666666666664</v>
      </c>
      <c r="J111" s="231">
        <v>6625.583333333333</v>
      </c>
      <c r="K111" s="230">
        <v>6475.95</v>
      </c>
      <c r="L111" s="230">
        <v>6320.85</v>
      </c>
      <c r="M111" s="230">
        <v>0.25364999999999999</v>
      </c>
      <c r="N111" s="1"/>
      <c r="O111" s="1"/>
    </row>
    <row r="112" spans="1:15" ht="12.75" customHeight="1">
      <c r="A112" s="30">
        <v>102</v>
      </c>
      <c r="B112" s="216" t="s">
        <v>327</v>
      </c>
      <c r="C112" s="230">
        <v>385.25</v>
      </c>
      <c r="D112" s="231">
        <v>385.45</v>
      </c>
      <c r="E112" s="231">
        <v>379.9</v>
      </c>
      <c r="F112" s="231">
        <v>374.55</v>
      </c>
      <c r="G112" s="231">
        <v>369</v>
      </c>
      <c r="H112" s="231">
        <v>390.79999999999995</v>
      </c>
      <c r="I112" s="231">
        <v>396.35</v>
      </c>
      <c r="J112" s="231">
        <v>401.69999999999993</v>
      </c>
      <c r="K112" s="230">
        <v>391</v>
      </c>
      <c r="L112" s="230">
        <v>380.1</v>
      </c>
      <c r="M112" s="230">
        <v>2.1344699999999999</v>
      </c>
      <c r="N112" s="1"/>
      <c r="O112" s="1"/>
    </row>
    <row r="113" spans="1:15" ht="12.75" customHeight="1">
      <c r="A113" s="30">
        <v>103</v>
      </c>
      <c r="B113" s="216" t="s">
        <v>328</v>
      </c>
      <c r="C113" s="230">
        <v>293.85000000000002</v>
      </c>
      <c r="D113" s="231">
        <v>291.8</v>
      </c>
      <c r="E113" s="231">
        <v>288.05</v>
      </c>
      <c r="F113" s="231">
        <v>282.25</v>
      </c>
      <c r="G113" s="231">
        <v>278.5</v>
      </c>
      <c r="H113" s="231">
        <v>297.60000000000002</v>
      </c>
      <c r="I113" s="231">
        <v>301.35000000000002</v>
      </c>
      <c r="J113" s="231">
        <v>307.15000000000003</v>
      </c>
      <c r="K113" s="230">
        <v>295.55</v>
      </c>
      <c r="L113" s="230">
        <v>286</v>
      </c>
      <c r="M113" s="230">
        <v>19.861239999999999</v>
      </c>
      <c r="N113" s="1"/>
      <c r="O113" s="1"/>
    </row>
    <row r="114" spans="1:15" ht="12.75" customHeight="1">
      <c r="A114" s="30">
        <v>104</v>
      </c>
      <c r="B114" s="216" t="s">
        <v>812</v>
      </c>
      <c r="C114" s="230">
        <v>430.7</v>
      </c>
      <c r="D114" s="231">
        <v>430.8</v>
      </c>
      <c r="E114" s="231">
        <v>427.90000000000003</v>
      </c>
      <c r="F114" s="231">
        <v>425.1</v>
      </c>
      <c r="G114" s="231">
        <v>422.20000000000005</v>
      </c>
      <c r="H114" s="231">
        <v>433.6</v>
      </c>
      <c r="I114" s="231">
        <v>436.5</v>
      </c>
      <c r="J114" s="231">
        <v>439.3</v>
      </c>
      <c r="K114" s="230">
        <v>433.7</v>
      </c>
      <c r="L114" s="230">
        <v>428</v>
      </c>
      <c r="M114" s="230">
        <v>3.4961899999999999</v>
      </c>
      <c r="N114" s="1"/>
      <c r="O114" s="1"/>
    </row>
    <row r="115" spans="1:15" ht="12.75" customHeight="1">
      <c r="A115" s="30">
        <v>105</v>
      </c>
      <c r="B115" s="216" t="s">
        <v>329</v>
      </c>
      <c r="C115" s="230">
        <v>647.95000000000005</v>
      </c>
      <c r="D115" s="231">
        <v>637.26666666666677</v>
      </c>
      <c r="E115" s="231">
        <v>625.53333333333353</v>
      </c>
      <c r="F115" s="231">
        <v>603.11666666666679</v>
      </c>
      <c r="G115" s="231">
        <v>591.38333333333355</v>
      </c>
      <c r="H115" s="231">
        <v>659.68333333333351</v>
      </c>
      <c r="I115" s="231">
        <v>671.41666666666686</v>
      </c>
      <c r="J115" s="231">
        <v>693.83333333333348</v>
      </c>
      <c r="K115" s="230">
        <v>649</v>
      </c>
      <c r="L115" s="230">
        <v>614.85</v>
      </c>
      <c r="M115" s="230">
        <v>1.77003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886.6</v>
      </c>
      <c r="D116" s="231">
        <v>881.94999999999993</v>
      </c>
      <c r="E116" s="231">
        <v>875.89999999999986</v>
      </c>
      <c r="F116" s="231">
        <v>865.19999999999993</v>
      </c>
      <c r="G116" s="231">
        <v>859.14999999999986</v>
      </c>
      <c r="H116" s="231">
        <v>892.64999999999986</v>
      </c>
      <c r="I116" s="231">
        <v>898.69999999999982</v>
      </c>
      <c r="J116" s="231">
        <v>909.39999999999986</v>
      </c>
      <c r="K116" s="230">
        <v>888</v>
      </c>
      <c r="L116" s="230">
        <v>871.25</v>
      </c>
      <c r="M116" s="230">
        <v>17.962990000000001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920.65</v>
      </c>
      <c r="D117" s="231">
        <v>920.7166666666667</v>
      </c>
      <c r="E117" s="231">
        <v>916.93333333333339</v>
      </c>
      <c r="F117" s="231">
        <v>913.2166666666667</v>
      </c>
      <c r="G117" s="231">
        <v>909.43333333333339</v>
      </c>
      <c r="H117" s="231">
        <v>924.43333333333339</v>
      </c>
      <c r="I117" s="231">
        <v>928.2166666666667</v>
      </c>
      <c r="J117" s="231">
        <v>931.93333333333339</v>
      </c>
      <c r="K117" s="230">
        <v>924.5</v>
      </c>
      <c r="L117" s="230">
        <v>917</v>
      </c>
      <c r="M117" s="230">
        <v>25.665610000000001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142.44999999999999</v>
      </c>
      <c r="D118" s="231">
        <v>142.71666666666667</v>
      </c>
      <c r="E118" s="231">
        <v>141.13333333333333</v>
      </c>
      <c r="F118" s="231">
        <v>139.81666666666666</v>
      </c>
      <c r="G118" s="231">
        <v>138.23333333333332</v>
      </c>
      <c r="H118" s="231">
        <v>144.03333333333333</v>
      </c>
      <c r="I118" s="231">
        <v>145.61666666666665</v>
      </c>
      <c r="J118" s="231">
        <v>146.93333333333334</v>
      </c>
      <c r="K118" s="230">
        <v>144.30000000000001</v>
      </c>
      <c r="L118" s="230">
        <v>141.4</v>
      </c>
      <c r="M118" s="230">
        <v>69.470830000000007</v>
      </c>
      <c r="N118" s="1"/>
      <c r="O118" s="1"/>
    </row>
    <row r="119" spans="1:15" ht="12.75" customHeight="1">
      <c r="A119" s="30">
        <v>109</v>
      </c>
      <c r="B119" s="216" t="s">
        <v>802</v>
      </c>
      <c r="C119" s="230">
        <v>1468.65</v>
      </c>
      <c r="D119" s="231">
        <v>1473.5833333333333</v>
      </c>
      <c r="E119" s="231">
        <v>1455.1666666666665</v>
      </c>
      <c r="F119" s="231">
        <v>1441.6833333333332</v>
      </c>
      <c r="G119" s="231">
        <v>1423.2666666666664</v>
      </c>
      <c r="H119" s="231">
        <v>1487.0666666666666</v>
      </c>
      <c r="I119" s="231">
        <v>1505.4833333333331</v>
      </c>
      <c r="J119" s="231">
        <v>1518.9666666666667</v>
      </c>
      <c r="K119" s="230">
        <v>1492</v>
      </c>
      <c r="L119" s="230">
        <v>1460.1</v>
      </c>
      <c r="M119" s="230">
        <v>0.69506000000000001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236.9</v>
      </c>
      <c r="D120" s="231">
        <v>236.81666666666669</v>
      </c>
      <c r="E120" s="231">
        <v>234.68333333333339</v>
      </c>
      <c r="F120" s="231">
        <v>232.4666666666667</v>
      </c>
      <c r="G120" s="231">
        <v>230.3333333333334</v>
      </c>
      <c r="H120" s="231">
        <v>239.03333333333339</v>
      </c>
      <c r="I120" s="231">
        <v>241.16666666666666</v>
      </c>
      <c r="J120" s="231">
        <v>243.38333333333338</v>
      </c>
      <c r="K120" s="230">
        <v>238.95</v>
      </c>
      <c r="L120" s="230">
        <v>234.6</v>
      </c>
      <c r="M120" s="230">
        <v>45.233849999999997</v>
      </c>
      <c r="N120" s="1"/>
      <c r="O120" s="1"/>
    </row>
    <row r="121" spans="1:15" ht="12.75" customHeight="1">
      <c r="A121" s="30">
        <v>111</v>
      </c>
      <c r="B121" s="216" t="s">
        <v>330</v>
      </c>
      <c r="C121" s="230">
        <v>551.75</v>
      </c>
      <c r="D121" s="231">
        <v>548.01666666666665</v>
      </c>
      <c r="E121" s="231">
        <v>539.0333333333333</v>
      </c>
      <c r="F121" s="231">
        <v>526.31666666666661</v>
      </c>
      <c r="G121" s="231">
        <v>517.33333333333326</v>
      </c>
      <c r="H121" s="231">
        <v>560.73333333333335</v>
      </c>
      <c r="I121" s="231">
        <v>569.7166666666667</v>
      </c>
      <c r="J121" s="231">
        <v>582.43333333333339</v>
      </c>
      <c r="K121" s="230">
        <v>557</v>
      </c>
      <c r="L121" s="230">
        <v>535.29999999999995</v>
      </c>
      <c r="M121" s="230">
        <v>22.333970000000001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4099.25</v>
      </c>
      <c r="D122" s="231">
        <v>4099.0333333333338</v>
      </c>
      <c r="E122" s="231">
        <v>4056.1166666666677</v>
      </c>
      <c r="F122" s="231">
        <v>4012.983333333334</v>
      </c>
      <c r="G122" s="231">
        <v>3970.066666666668</v>
      </c>
      <c r="H122" s="231">
        <v>4142.1666666666679</v>
      </c>
      <c r="I122" s="231">
        <v>4185.0833333333339</v>
      </c>
      <c r="J122" s="231">
        <v>4228.2166666666672</v>
      </c>
      <c r="K122" s="230">
        <v>4141.95</v>
      </c>
      <c r="L122" s="230">
        <v>4055.9</v>
      </c>
      <c r="M122" s="230">
        <v>4.4207000000000001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1584.55</v>
      </c>
      <c r="D123" s="231">
        <v>1582.8166666666666</v>
      </c>
      <c r="E123" s="231">
        <v>1574.8333333333333</v>
      </c>
      <c r="F123" s="231">
        <v>1565.1166666666666</v>
      </c>
      <c r="G123" s="231">
        <v>1557.1333333333332</v>
      </c>
      <c r="H123" s="231">
        <v>1592.5333333333333</v>
      </c>
      <c r="I123" s="231">
        <v>1600.5166666666669</v>
      </c>
      <c r="J123" s="231">
        <v>1610.2333333333333</v>
      </c>
      <c r="K123" s="230">
        <v>1590.8</v>
      </c>
      <c r="L123" s="230">
        <v>1573.1</v>
      </c>
      <c r="M123" s="230">
        <v>0.91876000000000002</v>
      </c>
      <c r="N123" s="1"/>
      <c r="O123" s="1"/>
    </row>
    <row r="124" spans="1:15" ht="12.75" customHeight="1">
      <c r="A124" s="30">
        <v>114</v>
      </c>
      <c r="B124" s="216" t="s">
        <v>331</v>
      </c>
      <c r="C124" s="230">
        <v>2050.75</v>
      </c>
      <c r="D124" s="231">
        <v>2052.9333333333334</v>
      </c>
      <c r="E124" s="231">
        <v>2037.8666666666668</v>
      </c>
      <c r="F124" s="231">
        <v>2024.9833333333333</v>
      </c>
      <c r="G124" s="231">
        <v>2009.9166666666667</v>
      </c>
      <c r="H124" s="231">
        <v>2065.8166666666666</v>
      </c>
      <c r="I124" s="231">
        <v>2080.8833333333332</v>
      </c>
      <c r="J124" s="231">
        <v>2093.7666666666669</v>
      </c>
      <c r="K124" s="230">
        <v>2068</v>
      </c>
      <c r="L124" s="230">
        <v>2040.05</v>
      </c>
      <c r="M124" s="230">
        <v>0.55667999999999995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623.6</v>
      </c>
      <c r="D125" s="231">
        <v>622.4</v>
      </c>
      <c r="E125" s="231">
        <v>618.9</v>
      </c>
      <c r="F125" s="231">
        <v>614.20000000000005</v>
      </c>
      <c r="G125" s="231">
        <v>610.70000000000005</v>
      </c>
      <c r="H125" s="231">
        <v>627.09999999999991</v>
      </c>
      <c r="I125" s="231">
        <v>630.59999999999991</v>
      </c>
      <c r="J125" s="231">
        <v>635.29999999999984</v>
      </c>
      <c r="K125" s="230">
        <v>625.9</v>
      </c>
      <c r="L125" s="230">
        <v>617.70000000000005</v>
      </c>
      <c r="M125" s="230">
        <v>15.023630000000001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942.25</v>
      </c>
      <c r="D126" s="231">
        <v>943.18333333333339</v>
      </c>
      <c r="E126" s="231">
        <v>935.46666666666681</v>
      </c>
      <c r="F126" s="231">
        <v>928.68333333333339</v>
      </c>
      <c r="G126" s="231">
        <v>920.96666666666681</v>
      </c>
      <c r="H126" s="231">
        <v>949.96666666666681</v>
      </c>
      <c r="I126" s="231">
        <v>957.68333333333351</v>
      </c>
      <c r="J126" s="231">
        <v>964.46666666666681</v>
      </c>
      <c r="K126" s="230">
        <v>950.9</v>
      </c>
      <c r="L126" s="230">
        <v>936.4</v>
      </c>
      <c r="M126" s="230">
        <v>3.14317</v>
      </c>
      <c r="N126" s="1"/>
      <c r="O126" s="1"/>
    </row>
    <row r="127" spans="1:15" ht="12.75" customHeight="1">
      <c r="A127" s="30">
        <v>117</v>
      </c>
      <c r="B127" s="216" t="s">
        <v>332</v>
      </c>
      <c r="C127" s="230">
        <v>979.6</v>
      </c>
      <c r="D127" s="231">
        <v>978.94999999999993</v>
      </c>
      <c r="E127" s="231">
        <v>972.64999999999986</v>
      </c>
      <c r="F127" s="231">
        <v>965.69999999999993</v>
      </c>
      <c r="G127" s="231">
        <v>959.39999999999986</v>
      </c>
      <c r="H127" s="231">
        <v>985.89999999999986</v>
      </c>
      <c r="I127" s="231">
        <v>992.19999999999982</v>
      </c>
      <c r="J127" s="231">
        <v>999.14999999999986</v>
      </c>
      <c r="K127" s="230">
        <v>985.25</v>
      </c>
      <c r="L127" s="230">
        <v>972</v>
      </c>
      <c r="M127" s="230">
        <v>2.3836499999999998</v>
      </c>
      <c r="N127" s="1"/>
      <c r="O127" s="1"/>
    </row>
    <row r="128" spans="1:15" ht="12.75" customHeight="1">
      <c r="A128" s="30">
        <v>118</v>
      </c>
      <c r="B128" s="216" t="s">
        <v>246</v>
      </c>
      <c r="C128" s="230">
        <v>257.45</v>
      </c>
      <c r="D128" s="231">
        <v>258.85000000000002</v>
      </c>
      <c r="E128" s="231">
        <v>255.45000000000005</v>
      </c>
      <c r="F128" s="231">
        <v>253.45000000000005</v>
      </c>
      <c r="G128" s="231">
        <v>250.05000000000007</v>
      </c>
      <c r="H128" s="231">
        <v>260.85000000000002</v>
      </c>
      <c r="I128" s="231">
        <v>264.25</v>
      </c>
      <c r="J128" s="231">
        <v>266.25</v>
      </c>
      <c r="K128" s="230">
        <v>262.25</v>
      </c>
      <c r="L128" s="230">
        <v>256.85000000000002</v>
      </c>
      <c r="M128" s="230">
        <v>68.960400000000007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1582.9</v>
      </c>
      <c r="D129" s="231">
        <v>1594.2666666666667</v>
      </c>
      <c r="E129" s="231">
        <v>1568.6333333333332</v>
      </c>
      <c r="F129" s="231">
        <v>1554.3666666666666</v>
      </c>
      <c r="G129" s="231">
        <v>1528.7333333333331</v>
      </c>
      <c r="H129" s="231">
        <v>1608.5333333333333</v>
      </c>
      <c r="I129" s="231">
        <v>1634.166666666667</v>
      </c>
      <c r="J129" s="231">
        <v>1648.4333333333334</v>
      </c>
      <c r="K129" s="230">
        <v>1619.9</v>
      </c>
      <c r="L129" s="230">
        <v>1580</v>
      </c>
      <c r="M129" s="230">
        <v>10.420019999999999</v>
      </c>
      <c r="N129" s="1"/>
      <c r="O129" s="1"/>
    </row>
    <row r="130" spans="1:15" ht="12.75" customHeight="1">
      <c r="A130" s="30">
        <v>120</v>
      </c>
      <c r="B130" s="216" t="s">
        <v>333</v>
      </c>
      <c r="C130" s="230">
        <v>1168.25</v>
      </c>
      <c r="D130" s="231">
        <v>1169.3833333333334</v>
      </c>
      <c r="E130" s="231">
        <v>1159.8666666666668</v>
      </c>
      <c r="F130" s="231">
        <v>1151.4833333333333</v>
      </c>
      <c r="G130" s="231">
        <v>1141.9666666666667</v>
      </c>
      <c r="H130" s="231">
        <v>1177.7666666666669</v>
      </c>
      <c r="I130" s="231">
        <v>1187.2833333333338</v>
      </c>
      <c r="J130" s="231">
        <v>1195.666666666667</v>
      </c>
      <c r="K130" s="230">
        <v>1178.9000000000001</v>
      </c>
      <c r="L130" s="230">
        <v>1161</v>
      </c>
      <c r="M130" s="230">
        <v>1.8595600000000001</v>
      </c>
      <c r="N130" s="1"/>
      <c r="O130" s="1"/>
    </row>
    <row r="131" spans="1:15" ht="12.75" customHeight="1">
      <c r="A131" s="30">
        <v>121</v>
      </c>
      <c r="B131" s="216" t="s">
        <v>335</v>
      </c>
      <c r="C131" s="230">
        <v>804.4</v>
      </c>
      <c r="D131" s="231">
        <v>797.4</v>
      </c>
      <c r="E131" s="231">
        <v>779.05</v>
      </c>
      <c r="F131" s="231">
        <v>753.69999999999993</v>
      </c>
      <c r="G131" s="231">
        <v>735.34999999999991</v>
      </c>
      <c r="H131" s="231">
        <v>822.75</v>
      </c>
      <c r="I131" s="231">
        <v>841.10000000000014</v>
      </c>
      <c r="J131" s="231">
        <v>866.45</v>
      </c>
      <c r="K131" s="230">
        <v>815.75</v>
      </c>
      <c r="L131" s="230">
        <v>772.05</v>
      </c>
      <c r="M131" s="230">
        <v>2.5077500000000001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427.55</v>
      </c>
      <c r="D132" s="231">
        <v>427.40000000000003</v>
      </c>
      <c r="E132" s="231">
        <v>420.75000000000006</v>
      </c>
      <c r="F132" s="231">
        <v>413.95000000000005</v>
      </c>
      <c r="G132" s="231">
        <v>407.30000000000007</v>
      </c>
      <c r="H132" s="231">
        <v>434.20000000000005</v>
      </c>
      <c r="I132" s="231">
        <v>440.85</v>
      </c>
      <c r="J132" s="231">
        <v>447.65000000000003</v>
      </c>
      <c r="K132" s="230">
        <v>434.05</v>
      </c>
      <c r="L132" s="230">
        <v>420.6</v>
      </c>
      <c r="M132" s="230">
        <v>71.524439999999998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537.95000000000005</v>
      </c>
      <c r="D133" s="231">
        <v>538.4666666666667</v>
      </c>
      <c r="E133" s="231">
        <v>535.43333333333339</v>
      </c>
      <c r="F133" s="231">
        <v>532.91666666666674</v>
      </c>
      <c r="G133" s="231">
        <v>529.88333333333344</v>
      </c>
      <c r="H133" s="231">
        <v>540.98333333333335</v>
      </c>
      <c r="I133" s="231">
        <v>544.01666666666665</v>
      </c>
      <c r="J133" s="231">
        <v>546.5333333333333</v>
      </c>
      <c r="K133" s="230">
        <v>541.5</v>
      </c>
      <c r="L133" s="230">
        <v>535.95000000000005</v>
      </c>
      <c r="M133" s="230">
        <v>28.822579999999999</v>
      </c>
      <c r="N133" s="1"/>
      <c r="O133" s="1"/>
    </row>
    <row r="134" spans="1:15" ht="12.75" customHeight="1">
      <c r="A134" s="30">
        <v>124</v>
      </c>
      <c r="B134" s="216" t="s">
        <v>247</v>
      </c>
      <c r="C134" s="230">
        <v>2001.3</v>
      </c>
      <c r="D134" s="231">
        <v>2002.2166666666665</v>
      </c>
      <c r="E134" s="231">
        <v>1991.633333333333</v>
      </c>
      <c r="F134" s="231">
        <v>1981.9666666666665</v>
      </c>
      <c r="G134" s="231">
        <v>1971.383333333333</v>
      </c>
      <c r="H134" s="231">
        <v>2011.883333333333</v>
      </c>
      <c r="I134" s="231">
        <v>2022.4666666666665</v>
      </c>
      <c r="J134" s="231">
        <v>2032.133333333333</v>
      </c>
      <c r="K134" s="230">
        <v>2012.8</v>
      </c>
      <c r="L134" s="230">
        <v>1992.55</v>
      </c>
      <c r="M134" s="230">
        <v>2.8722400000000001</v>
      </c>
      <c r="N134" s="1"/>
      <c r="O134" s="1"/>
    </row>
    <row r="135" spans="1:15" ht="12.75" customHeight="1">
      <c r="A135" s="30">
        <v>125</v>
      </c>
      <c r="B135" s="216" t="s">
        <v>850</v>
      </c>
      <c r="C135" s="230">
        <v>591.4</v>
      </c>
      <c r="D135" s="231">
        <v>590.2166666666667</v>
      </c>
      <c r="E135" s="231">
        <v>583.43333333333339</v>
      </c>
      <c r="F135" s="231">
        <v>575.4666666666667</v>
      </c>
      <c r="G135" s="231">
        <v>568.68333333333339</v>
      </c>
      <c r="H135" s="231">
        <v>598.18333333333339</v>
      </c>
      <c r="I135" s="231">
        <v>604.9666666666667</v>
      </c>
      <c r="J135" s="231">
        <v>612.93333333333339</v>
      </c>
      <c r="K135" s="230">
        <v>597</v>
      </c>
      <c r="L135" s="230">
        <v>582.25</v>
      </c>
      <c r="M135" s="230">
        <v>4.9639199999999999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1952.2</v>
      </c>
      <c r="D136" s="231">
        <v>1932.0666666666666</v>
      </c>
      <c r="E136" s="231">
        <v>1905.3333333333333</v>
      </c>
      <c r="F136" s="231">
        <v>1858.4666666666667</v>
      </c>
      <c r="G136" s="231">
        <v>1831.7333333333333</v>
      </c>
      <c r="H136" s="231">
        <v>1978.9333333333332</v>
      </c>
      <c r="I136" s="231">
        <v>2005.6666666666667</v>
      </c>
      <c r="J136" s="231">
        <v>2052.5333333333328</v>
      </c>
      <c r="K136" s="230">
        <v>1958.8</v>
      </c>
      <c r="L136" s="230">
        <v>1885.2</v>
      </c>
      <c r="M136" s="230">
        <v>8.1221499999999995</v>
      </c>
      <c r="N136" s="1"/>
      <c r="O136" s="1"/>
    </row>
    <row r="137" spans="1:15" ht="12.75" customHeight="1">
      <c r="A137" s="30">
        <v>127</v>
      </c>
      <c r="B137" s="216" t="s">
        <v>843</v>
      </c>
      <c r="C137" s="230">
        <v>363.9</v>
      </c>
      <c r="D137" s="231">
        <v>365.4666666666667</v>
      </c>
      <c r="E137" s="231">
        <v>360.13333333333338</v>
      </c>
      <c r="F137" s="231">
        <v>356.36666666666667</v>
      </c>
      <c r="G137" s="231">
        <v>351.03333333333336</v>
      </c>
      <c r="H137" s="231">
        <v>369.23333333333341</v>
      </c>
      <c r="I137" s="231">
        <v>374.56666666666666</v>
      </c>
      <c r="J137" s="231">
        <v>378.33333333333343</v>
      </c>
      <c r="K137" s="230">
        <v>370.8</v>
      </c>
      <c r="L137" s="230">
        <v>361.7</v>
      </c>
      <c r="M137" s="230">
        <v>10.84319</v>
      </c>
      <c r="N137" s="1"/>
      <c r="O137" s="1"/>
    </row>
    <row r="138" spans="1:15" ht="12.75" customHeight="1">
      <c r="A138" s="30">
        <v>128</v>
      </c>
      <c r="B138" s="216" t="s">
        <v>336</v>
      </c>
      <c r="C138" s="230">
        <v>211.75</v>
      </c>
      <c r="D138" s="231">
        <v>210.96666666666667</v>
      </c>
      <c r="E138" s="231">
        <v>207.93333333333334</v>
      </c>
      <c r="F138" s="231">
        <v>204.11666666666667</v>
      </c>
      <c r="G138" s="231">
        <v>201.08333333333334</v>
      </c>
      <c r="H138" s="231">
        <v>214.78333333333333</v>
      </c>
      <c r="I138" s="231">
        <v>217.81666666666669</v>
      </c>
      <c r="J138" s="231">
        <v>221.63333333333333</v>
      </c>
      <c r="K138" s="230">
        <v>214</v>
      </c>
      <c r="L138" s="230">
        <v>207.15</v>
      </c>
      <c r="M138" s="230">
        <v>27.494489999999999</v>
      </c>
      <c r="N138" s="1"/>
      <c r="O138" s="1"/>
    </row>
    <row r="139" spans="1:15" ht="12.75" customHeight="1">
      <c r="A139" s="30">
        <v>129</v>
      </c>
      <c r="B139" s="216" t="s">
        <v>813</v>
      </c>
      <c r="C139" s="230">
        <v>174.4</v>
      </c>
      <c r="D139" s="231">
        <v>173.5333333333333</v>
      </c>
      <c r="E139" s="231">
        <v>171.06666666666661</v>
      </c>
      <c r="F139" s="231">
        <v>167.73333333333329</v>
      </c>
      <c r="G139" s="231">
        <v>165.26666666666659</v>
      </c>
      <c r="H139" s="231">
        <v>176.86666666666662</v>
      </c>
      <c r="I139" s="231">
        <v>179.33333333333331</v>
      </c>
      <c r="J139" s="231">
        <v>182.66666666666663</v>
      </c>
      <c r="K139" s="230">
        <v>176</v>
      </c>
      <c r="L139" s="230">
        <v>170.2</v>
      </c>
      <c r="M139" s="230">
        <v>53.453899999999997</v>
      </c>
      <c r="N139" s="1"/>
      <c r="O139" s="1"/>
    </row>
    <row r="140" spans="1:15" ht="12.75" customHeight="1">
      <c r="A140" s="30">
        <v>130</v>
      </c>
      <c r="B140" s="216" t="s">
        <v>248</v>
      </c>
      <c r="C140" s="230">
        <v>38.200000000000003</v>
      </c>
      <c r="D140" s="231">
        <v>38.550000000000004</v>
      </c>
      <c r="E140" s="231">
        <v>37.650000000000006</v>
      </c>
      <c r="F140" s="231">
        <v>37.1</v>
      </c>
      <c r="G140" s="231">
        <v>36.200000000000003</v>
      </c>
      <c r="H140" s="231">
        <v>39.100000000000009</v>
      </c>
      <c r="I140" s="231">
        <v>40</v>
      </c>
      <c r="J140" s="231">
        <v>40.550000000000011</v>
      </c>
      <c r="K140" s="230">
        <v>39.450000000000003</v>
      </c>
      <c r="L140" s="230">
        <v>38</v>
      </c>
      <c r="M140" s="230">
        <v>20.7681</v>
      </c>
      <c r="N140" s="1"/>
      <c r="O140" s="1"/>
    </row>
    <row r="141" spans="1:15" ht="12.75" customHeight="1">
      <c r="A141" s="30">
        <v>131</v>
      </c>
      <c r="B141" s="216" t="s">
        <v>337</v>
      </c>
      <c r="C141" s="230">
        <v>178.6</v>
      </c>
      <c r="D141" s="231">
        <v>178.7166666666667</v>
      </c>
      <c r="E141" s="231">
        <v>177.68333333333339</v>
      </c>
      <c r="F141" s="231">
        <v>176.76666666666671</v>
      </c>
      <c r="G141" s="231">
        <v>175.73333333333341</v>
      </c>
      <c r="H141" s="231">
        <v>179.63333333333338</v>
      </c>
      <c r="I141" s="231">
        <v>180.66666666666669</v>
      </c>
      <c r="J141" s="231">
        <v>181.58333333333337</v>
      </c>
      <c r="K141" s="230">
        <v>179.75</v>
      </c>
      <c r="L141" s="230">
        <v>177.8</v>
      </c>
      <c r="M141" s="230">
        <v>2.6574499999999999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3268.75</v>
      </c>
      <c r="D142" s="231">
        <v>3262.3666666666668</v>
      </c>
      <c r="E142" s="231">
        <v>3242.7833333333338</v>
      </c>
      <c r="F142" s="231">
        <v>3216.8166666666671</v>
      </c>
      <c r="G142" s="231">
        <v>3197.233333333334</v>
      </c>
      <c r="H142" s="231">
        <v>3288.3333333333335</v>
      </c>
      <c r="I142" s="231">
        <v>3307.9166666666665</v>
      </c>
      <c r="J142" s="231">
        <v>3333.8833333333332</v>
      </c>
      <c r="K142" s="230">
        <v>3281.95</v>
      </c>
      <c r="L142" s="230">
        <v>3236.4</v>
      </c>
      <c r="M142" s="230">
        <v>2.05036</v>
      </c>
      <c r="N142" s="1"/>
      <c r="O142" s="1"/>
    </row>
    <row r="143" spans="1:15" ht="12.75" customHeight="1">
      <c r="A143" s="30">
        <v>133</v>
      </c>
      <c r="B143" s="216" t="s">
        <v>249</v>
      </c>
      <c r="C143" s="230">
        <v>2908.25</v>
      </c>
      <c r="D143" s="231">
        <v>2906.35</v>
      </c>
      <c r="E143" s="231">
        <v>2884.6</v>
      </c>
      <c r="F143" s="231">
        <v>2860.95</v>
      </c>
      <c r="G143" s="231">
        <v>2839.2</v>
      </c>
      <c r="H143" s="231">
        <v>2930</v>
      </c>
      <c r="I143" s="231">
        <v>2951.75</v>
      </c>
      <c r="J143" s="231">
        <v>2975.4</v>
      </c>
      <c r="K143" s="230">
        <v>2928.1</v>
      </c>
      <c r="L143" s="230">
        <v>2882.7</v>
      </c>
      <c r="M143" s="230">
        <v>1.61426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1934.1</v>
      </c>
      <c r="D144" s="231">
        <v>1942.3666666666668</v>
      </c>
      <c r="E144" s="231">
        <v>1920.7833333333335</v>
      </c>
      <c r="F144" s="231">
        <v>1907.4666666666667</v>
      </c>
      <c r="G144" s="231">
        <v>1885.8833333333334</v>
      </c>
      <c r="H144" s="231">
        <v>1955.6833333333336</v>
      </c>
      <c r="I144" s="231">
        <v>1977.2666666666667</v>
      </c>
      <c r="J144" s="231">
        <v>1990.5833333333337</v>
      </c>
      <c r="K144" s="230">
        <v>1963.95</v>
      </c>
      <c r="L144" s="230">
        <v>1929.05</v>
      </c>
      <c r="M144" s="230">
        <v>1.0471699999999999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4952.25</v>
      </c>
      <c r="D145" s="231">
        <v>4942.416666666667</v>
      </c>
      <c r="E145" s="231">
        <v>4924.8333333333339</v>
      </c>
      <c r="F145" s="231">
        <v>4897.416666666667</v>
      </c>
      <c r="G145" s="231">
        <v>4879.8333333333339</v>
      </c>
      <c r="H145" s="231">
        <v>4969.8333333333339</v>
      </c>
      <c r="I145" s="231">
        <v>4987.4166666666679</v>
      </c>
      <c r="J145" s="231">
        <v>5014.8333333333339</v>
      </c>
      <c r="K145" s="230">
        <v>4960</v>
      </c>
      <c r="L145" s="230">
        <v>4915</v>
      </c>
      <c r="M145" s="230">
        <v>1.7677499999999999</v>
      </c>
      <c r="N145" s="1"/>
      <c r="O145" s="1"/>
    </row>
    <row r="146" spans="1:15" ht="12.75" customHeight="1">
      <c r="A146" s="30">
        <v>136</v>
      </c>
      <c r="B146" s="216" t="s">
        <v>338</v>
      </c>
      <c r="C146" s="230">
        <v>513.6</v>
      </c>
      <c r="D146" s="231">
        <v>511.75</v>
      </c>
      <c r="E146" s="231">
        <v>505.1</v>
      </c>
      <c r="F146" s="231">
        <v>496.6</v>
      </c>
      <c r="G146" s="231">
        <v>489.95000000000005</v>
      </c>
      <c r="H146" s="231">
        <v>520.25</v>
      </c>
      <c r="I146" s="231">
        <v>526.90000000000009</v>
      </c>
      <c r="J146" s="231">
        <v>535.4</v>
      </c>
      <c r="K146" s="230">
        <v>518.4</v>
      </c>
      <c r="L146" s="230">
        <v>503.25</v>
      </c>
      <c r="M146" s="230">
        <v>3.3372299999999999</v>
      </c>
      <c r="N146" s="1"/>
      <c r="O146" s="1"/>
    </row>
    <row r="147" spans="1:15" ht="12.75" customHeight="1">
      <c r="A147" s="30">
        <v>137</v>
      </c>
      <c r="B147" s="216" t="s">
        <v>339</v>
      </c>
      <c r="C147" s="230">
        <v>190.5</v>
      </c>
      <c r="D147" s="231">
        <v>191.1</v>
      </c>
      <c r="E147" s="231">
        <v>186.39999999999998</v>
      </c>
      <c r="F147" s="231">
        <v>182.29999999999998</v>
      </c>
      <c r="G147" s="231">
        <v>177.59999999999997</v>
      </c>
      <c r="H147" s="231">
        <v>195.2</v>
      </c>
      <c r="I147" s="231">
        <v>199.89999999999998</v>
      </c>
      <c r="J147" s="231">
        <v>204</v>
      </c>
      <c r="K147" s="230">
        <v>195.8</v>
      </c>
      <c r="L147" s="230">
        <v>187</v>
      </c>
      <c r="M147" s="230">
        <v>13.33489</v>
      </c>
      <c r="N147" s="1"/>
      <c r="O147" s="1"/>
    </row>
    <row r="148" spans="1:15" ht="12.75" customHeight="1">
      <c r="A148" s="30">
        <v>138</v>
      </c>
      <c r="B148" s="216" t="s">
        <v>340</v>
      </c>
      <c r="C148" s="230">
        <v>169.9</v>
      </c>
      <c r="D148" s="231">
        <v>171.28333333333333</v>
      </c>
      <c r="E148" s="231">
        <v>167.36666666666667</v>
      </c>
      <c r="F148" s="231">
        <v>164.83333333333334</v>
      </c>
      <c r="G148" s="231">
        <v>160.91666666666669</v>
      </c>
      <c r="H148" s="231">
        <v>173.81666666666666</v>
      </c>
      <c r="I148" s="231">
        <v>177.73333333333335</v>
      </c>
      <c r="J148" s="231">
        <v>180.26666666666665</v>
      </c>
      <c r="K148" s="230">
        <v>175.2</v>
      </c>
      <c r="L148" s="230">
        <v>168.75</v>
      </c>
      <c r="M148" s="230">
        <v>3.8039900000000002</v>
      </c>
      <c r="N148" s="1"/>
      <c r="O148" s="1"/>
    </row>
    <row r="149" spans="1:15" ht="12.75" customHeight="1">
      <c r="A149" s="30">
        <v>139</v>
      </c>
      <c r="B149" s="216" t="s">
        <v>814</v>
      </c>
      <c r="C149" s="230">
        <v>47.85</v>
      </c>
      <c r="D149" s="231">
        <v>48.066666666666663</v>
      </c>
      <c r="E149" s="231">
        <v>47.333333333333329</v>
      </c>
      <c r="F149" s="231">
        <v>46.816666666666663</v>
      </c>
      <c r="G149" s="231">
        <v>46.083333333333329</v>
      </c>
      <c r="H149" s="231">
        <v>48.583333333333329</v>
      </c>
      <c r="I149" s="231">
        <v>49.316666666666663</v>
      </c>
      <c r="J149" s="231">
        <v>49.833333333333329</v>
      </c>
      <c r="K149" s="230">
        <v>48.8</v>
      </c>
      <c r="L149" s="230">
        <v>47.55</v>
      </c>
      <c r="M149" s="230">
        <v>37.006970000000003</v>
      </c>
      <c r="N149" s="1"/>
      <c r="O149" s="1"/>
    </row>
    <row r="150" spans="1:15" ht="12.75" customHeight="1">
      <c r="A150" s="30">
        <v>140</v>
      </c>
      <c r="B150" s="216" t="s">
        <v>341</v>
      </c>
      <c r="C150" s="230">
        <v>67.3</v>
      </c>
      <c r="D150" s="231">
        <v>67.416666666666671</v>
      </c>
      <c r="E150" s="231">
        <v>65.333333333333343</v>
      </c>
      <c r="F150" s="231">
        <v>63.366666666666674</v>
      </c>
      <c r="G150" s="231">
        <v>61.283333333333346</v>
      </c>
      <c r="H150" s="231">
        <v>69.38333333333334</v>
      </c>
      <c r="I150" s="231">
        <v>71.466666666666683</v>
      </c>
      <c r="J150" s="231">
        <v>73.433333333333337</v>
      </c>
      <c r="K150" s="230">
        <v>69.5</v>
      </c>
      <c r="L150" s="230">
        <v>65.45</v>
      </c>
      <c r="M150" s="230">
        <v>86.759060000000005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3348.35</v>
      </c>
      <c r="D151" s="231">
        <v>3345.8166666666671</v>
      </c>
      <c r="E151" s="231">
        <v>3323.733333333334</v>
      </c>
      <c r="F151" s="231">
        <v>3299.1166666666668</v>
      </c>
      <c r="G151" s="231">
        <v>3277.0333333333338</v>
      </c>
      <c r="H151" s="231">
        <v>3370.4333333333343</v>
      </c>
      <c r="I151" s="231">
        <v>3392.5166666666673</v>
      </c>
      <c r="J151" s="231">
        <v>3417.1333333333346</v>
      </c>
      <c r="K151" s="230">
        <v>3367.9</v>
      </c>
      <c r="L151" s="230">
        <v>3321.2</v>
      </c>
      <c r="M151" s="230">
        <v>5.7776300000000003</v>
      </c>
      <c r="N151" s="1"/>
      <c r="O151" s="1"/>
    </row>
    <row r="152" spans="1:15" ht="12.75" customHeight="1">
      <c r="A152" s="30">
        <v>142</v>
      </c>
      <c r="B152" s="216" t="s">
        <v>342</v>
      </c>
      <c r="C152" s="230">
        <v>451.95</v>
      </c>
      <c r="D152" s="231">
        <v>456.2166666666667</v>
      </c>
      <c r="E152" s="231">
        <v>445.98333333333341</v>
      </c>
      <c r="F152" s="231">
        <v>440.01666666666671</v>
      </c>
      <c r="G152" s="231">
        <v>429.78333333333342</v>
      </c>
      <c r="H152" s="231">
        <v>462.18333333333339</v>
      </c>
      <c r="I152" s="231">
        <v>472.41666666666674</v>
      </c>
      <c r="J152" s="231">
        <v>478.38333333333338</v>
      </c>
      <c r="K152" s="230">
        <v>466.45</v>
      </c>
      <c r="L152" s="230">
        <v>450.25</v>
      </c>
      <c r="M152" s="230">
        <v>2.1775699999999998</v>
      </c>
      <c r="N152" s="1"/>
      <c r="O152" s="1"/>
    </row>
    <row r="153" spans="1:15" ht="12.75" customHeight="1">
      <c r="A153" s="30">
        <v>143</v>
      </c>
      <c r="B153" s="216" t="s">
        <v>250</v>
      </c>
      <c r="C153" s="230">
        <v>378.9</v>
      </c>
      <c r="D153" s="231">
        <v>379.26666666666665</v>
      </c>
      <c r="E153" s="231">
        <v>375.88333333333333</v>
      </c>
      <c r="F153" s="231">
        <v>372.86666666666667</v>
      </c>
      <c r="G153" s="231">
        <v>369.48333333333335</v>
      </c>
      <c r="H153" s="231">
        <v>382.2833333333333</v>
      </c>
      <c r="I153" s="231">
        <v>385.66666666666663</v>
      </c>
      <c r="J153" s="231">
        <v>388.68333333333328</v>
      </c>
      <c r="K153" s="230">
        <v>382.65</v>
      </c>
      <c r="L153" s="230">
        <v>376.25</v>
      </c>
      <c r="M153" s="230">
        <v>3.20668</v>
      </c>
      <c r="N153" s="1"/>
      <c r="O153" s="1"/>
    </row>
    <row r="154" spans="1:15" ht="12.75" customHeight="1">
      <c r="A154" s="30">
        <v>144</v>
      </c>
      <c r="B154" s="216" t="s">
        <v>251</v>
      </c>
      <c r="C154" s="230">
        <v>1363.1</v>
      </c>
      <c r="D154" s="231">
        <v>1358.3833333333334</v>
      </c>
      <c r="E154" s="231">
        <v>1346.8166666666668</v>
      </c>
      <c r="F154" s="231">
        <v>1330.5333333333333</v>
      </c>
      <c r="G154" s="231">
        <v>1318.9666666666667</v>
      </c>
      <c r="H154" s="231">
        <v>1374.666666666667</v>
      </c>
      <c r="I154" s="231">
        <v>1386.2333333333336</v>
      </c>
      <c r="J154" s="231">
        <v>1402.5166666666671</v>
      </c>
      <c r="K154" s="230">
        <v>1369.95</v>
      </c>
      <c r="L154" s="230">
        <v>1342.1</v>
      </c>
      <c r="M154" s="230">
        <v>0.43597999999999998</v>
      </c>
      <c r="N154" s="1"/>
      <c r="O154" s="1"/>
    </row>
    <row r="155" spans="1:15" ht="12.75" customHeight="1">
      <c r="A155" s="30">
        <v>145</v>
      </c>
      <c r="B155" s="216" t="s">
        <v>343</v>
      </c>
      <c r="C155" s="230">
        <v>94.85</v>
      </c>
      <c r="D155" s="231">
        <v>91.55</v>
      </c>
      <c r="E155" s="231">
        <v>85.399999999999991</v>
      </c>
      <c r="F155" s="231">
        <v>75.949999999999989</v>
      </c>
      <c r="G155" s="231">
        <v>69.799999999999983</v>
      </c>
      <c r="H155" s="231">
        <v>101</v>
      </c>
      <c r="I155" s="231">
        <v>107.15</v>
      </c>
      <c r="J155" s="231">
        <v>116.60000000000001</v>
      </c>
      <c r="K155" s="230">
        <v>97.7</v>
      </c>
      <c r="L155" s="230">
        <v>82.1</v>
      </c>
      <c r="M155" s="230">
        <v>713.63108999999997</v>
      </c>
      <c r="N155" s="1"/>
      <c r="O155" s="1"/>
    </row>
    <row r="156" spans="1:15" ht="12.75" customHeight="1">
      <c r="A156" s="30">
        <v>146</v>
      </c>
      <c r="B156" s="216" t="s">
        <v>770</v>
      </c>
      <c r="C156" s="230">
        <v>72.3</v>
      </c>
      <c r="D156" s="231">
        <v>71.983333333333334</v>
      </c>
      <c r="E156" s="231">
        <v>70.416666666666671</v>
      </c>
      <c r="F156" s="231">
        <v>68.533333333333331</v>
      </c>
      <c r="G156" s="231">
        <v>66.966666666666669</v>
      </c>
      <c r="H156" s="231">
        <v>73.866666666666674</v>
      </c>
      <c r="I156" s="231">
        <v>75.433333333333337</v>
      </c>
      <c r="J156" s="231">
        <v>77.316666666666677</v>
      </c>
      <c r="K156" s="230">
        <v>73.55</v>
      </c>
      <c r="L156" s="230">
        <v>70.099999999999994</v>
      </c>
      <c r="M156" s="230">
        <v>66.032679999999999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1984.4</v>
      </c>
      <c r="D157" s="231">
        <v>1983.7333333333333</v>
      </c>
      <c r="E157" s="231">
        <v>1971.9166666666667</v>
      </c>
      <c r="F157" s="231">
        <v>1959.4333333333334</v>
      </c>
      <c r="G157" s="231">
        <v>1947.6166666666668</v>
      </c>
      <c r="H157" s="231">
        <v>1996.2166666666667</v>
      </c>
      <c r="I157" s="231">
        <v>2008.0333333333333</v>
      </c>
      <c r="J157" s="231">
        <v>2020.5166666666667</v>
      </c>
      <c r="K157" s="230">
        <v>1995.55</v>
      </c>
      <c r="L157" s="230">
        <v>1971.25</v>
      </c>
      <c r="M157" s="230">
        <v>2.0000300000000002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192.85</v>
      </c>
      <c r="D158" s="231">
        <v>190.78333333333333</v>
      </c>
      <c r="E158" s="231">
        <v>188.06666666666666</v>
      </c>
      <c r="F158" s="231">
        <v>183.28333333333333</v>
      </c>
      <c r="G158" s="231">
        <v>180.56666666666666</v>
      </c>
      <c r="H158" s="231">
        <v>195.56666666666666</v>
      </c>
      <c r="I158" s="231">
        <v>198.2833333333333</v>
      </c>
      <c r="J158" s="231">
        <v>203.06666666666666</v>
      </c>
      <c r="K158" s="230">
        <v>193.5</v>
      </c>
      <c r="L158" s="230">
        <v>186</v>
      </c>
      <c r="M158" s="230">
        <v>19.558620000000001</v>
      </c>
      <c r="N158" s="1"/>
      <c r="O158" s="1"/>
    </row>
    <row r="159" spans="1:15" ht="12.75" customHeight="1">
      <c r="A159" s="30">
        <v>149</v>
      </c>
      <c r="B159" s="216" t="s">
        <v>344</v>
      </c>
      <c r="C159" s="230">
        <v>299</v>
      </c>
      <c r="D159" s="231">
        <v>298.51666666666665</v>
      </c>
      <c r="E159" s="231">
        <v>294.23333333333329</v>
      </c>
      <c r="F159" s="231">
        <v>289.46666666666664</v>
      </c>
      <c r="G159" s="231">
        <v>285.18333333333328</v>
      </c>
      <c r="H159" s="231">
        <v>303.2833333333333</v>
      </c>
      <c r="I159" s="231">
        <v>307.56666666666661</v>
      </c>
      <c r="J159" s="231">
        <v>312.33333333333331</v>
      </c>
      <c r="K159" s="230">
        <v>302.8</v>
      </c>
      <c r="L159" s="230">
        <v>293.75</v>
      </c>
      <c r="M159" s="230">
        <v>1.5707500000000001</v>
      </c>
      <c r="N159" s="1"/>
      <c r="O159" s="1"/>
    </row>
    <row r="160" spans="1:15" ht="12.75" customHeight="1">
      <c r="A160" s="30">
        <v>150</v>
      </c>
      <c r="B160" s="216" t="s">
        <v>803</v>
      </c>
      <c r="C160" s="230">
        <v>124.05</v>
      </c>
      <c r="D160" s="231">
        <v>124.8</v>
      </c>
      <c r="E160" s="231">
        <v>122.85</v>
      </c>
      <c r="F160" s="231">
        <v>121.64999999999999</v>
      </c>
      <c r="G160" s="231">
        <v>119.69999999999999</v>
      </c>
      <c r="H160" s="231">
        <v>126</v>
      </c>
      <c r="I160" s="231">
        <v>127.95000000000002</v>
      </c>
      <c r="J160" s="231">
        <v>129.15</v>
      </c>
      <c r="K160" s="230">
        <v>126.75</v>
      </c>
      <c r="L160" s="230">
        <v>123.6</v>
      </c>
      <c r="M160" s="230">
        <v>84.722369999999998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137.69999999999999</v>
      </c>
      <c r="D161" s="231">
        <v>137.18333333333334</v>
      </c>
      <c r="E161" s="231">
        <v>136.06666666666666</v>
      </c>
      <c r="F161" s="231">
        <v>134.43333333333334</v>
      </c>
      <c r="G161" s="231">
        <v>133.31666666666666</v>
      </c>
      <c r="H161" s="231">
        <v>138.81666666666666</v>
      </c>
      <c r="I161" s="231">
        <v>139.93333333333334</v>
      </c>
      <c r="J161" s="231">
        <v>141.56666666666666</v>
      </c>
      <c r="K161" s="230">
        <v>138.30000000000001</v>
      </c>
      <c r="L161" s="230">
        <v>135.55000000000001</v>
      </c>
      <c r="M161" s="230">
        <v>84.77131</v>
      </c>
      <c r="N161" s="1"/>
      <c r="O161" s="1"/>
    </row>
    <row r="162" spans="1:15" ht="12.75" customHeight="1">
      <c r="A162" s="30">
        <v>152</v>
      </c>
      <c r="B162" s="216" t="s">
        <v>771</v>
      </c>
      <c r="C162" s="230">
        <v>348.5</v>
      </c>
      <c r="D162" s="231">
        <v>350.18333333333334</v>
      </c>
      <c r="E162" s="231">
        <v>343.9666666666667</v>
      </c>
      <c r="F162" s="231">
        <v>339.43333333333334</v>
      </c>
      <c r="G162" s="231">
        <v>333.2166666666667</v>
      </c>
      <c r="H162" s="231">
        <v>354.7166666666667</v>
      </c>
      <c r="I162" s="231">
        <v>360.93333333333328</v>
      </c>
      <c r="J162" s="231">
        <v>365.4666666666667</v>
      </c>
      <c r="K162" s="230">
        <v>356.4</v>
      </c>
      <c r="L162" s="230">
        <v>345.65</v>
      </c>
      <c r="M162" s="230">
        <v>10.205</v>
      </c>
      <c r="N162" s="1"/>
      <c r="O162" s="1"/>
    </row>
    <row r="163" spans="1:15" ht="12.75" customHeight="1">
      <c r="A163" s="30">
        <v>153</v>
      </c>
      <c r="B163" s="216" t="s">
        <v>345</v>
      </c>
      <c r="C163" s="230">
        <v>4484.3</v>
      </c>
      <c r="D163" s="231">
        <v>4483.7833333333328</v>
      </c>
      <c r="E163" s="231">
        <v>4458.0666666666657</v>
      </c>
      <c r="F163" s="231">
        <v>4431.833333333333</v>
      </c>
      <c r="G163" s="231">
        <v>4406.1166666666659</v>
      </c>
      <c r="H163" s="231">
        <v>4510.0166666666655</v>
      </c>
      <c r="I163" s="231">
        <v>4535.7333333333327</v>
      </c>
      <c r="J163" s="231">
        <v>4561.9666666666653</v>
      </c>
      <c r="K163" s="230">
        <v>4509.5</v>
      </c>
      <c r="L163" s="230">
        <v>4457.55</v>
      </c>
      <c r="M163" s="230">
        <v>0.15966</v>
      </c>
      <c r="N163" s="1"/>
      <c r="O163" s="1"/>
    </row>
    <row r="164" spans="1:15" ht="12.75" customHeight="1">
      <c r="A164" s="30">
        <v>154</v>
      </c>
      <c r="B164" s="216" t="s">
        <v>346</v>
      </c>
      <c r="C164" s="230">
        <v>910.25</v>
      </c>
      <c r="D164" s="231">
        <v>911.69999999999993</v>
      </c>
      <c r="E164" s="231">
        <v>900.89999999999986</v>
      </c>
      <c r="F164" s="231">
        <v>891.55</v>
      </c>
      <c r="G164" s="231">
        <v>880.74999999999989</v>
      </c>
      <c r="H164" s="231">
        <v>921.04999999999984</v>
      </c>
      <c r="I164" s="231">
        <v>931.8499999999998</v>
      </c>
      <c r="J164" s="231">
        <v>941.19999999999982</v>
      </c>
      <c r="K164" s="230">
        <v>922.5</v>
      </c>
      <c r="L164" s="230">
        <v>902.35</v>
      </c>
      <c r="M164" s="230">
        <v>4.8712</v>
      </c>
      <c r="N164" s="1"/>
      <c r="O164" s="1"/>
    </row>
    <row r="165" spans="1:15" ht="12.75" customHeight="1">
      <c r="A165" s="30">
        <v>155</v>
      </c>
      <c r="B165" s="216" t="s">
        <v>347</v>
      </c>
      <c r="C165" s="230">
        <v>174.55</v>
      </c>
      <c r="D165" s="231">
        <v>173.51666666666665</v>
      </c>
      <c r="E165" s="231">
        <v>170.58333333333331</v>
      </c>
      <c r="F165" s="231">
        <v>166.61666666666667</v>
      </c>
      <c r="G165" s="231">
        <v>163.68333333333334</v>
      </c>
      <c r="H165" s="231">
        <v>177.48333333333329</v>
      </c>
      <c r="I165" s="231">
        <v>180.41666666666663</v>
      </c>
      <c r="J165" s="231">
        <v>184.38333333333327</v>
      </c>
      <c r="K165" s="230">
        <v>176.45</v>
      </c>
      <c r="L165" s="230">
        <v>169.55</v>
      </c>
      <c r="M165" s="230">
        <v>14.386850000000001</v>
      </c>
      <c r="N165" s="1"/>
      <c r="O165" s="1"/>
    </row>
    <row r="166" spans="1:15" ht="12.75" customHeight="1">
      <c r="A166" s="30">
        <v>156</v>
      </c>
      <c r="B166" s="216" t="s">
        <v>348</v>
      </c>
      <c r="C166" s="230">
        <v>117.95</v>
      </c>
      <c r="D166" s="231">
        <v>118.61666666666667</v>
      </c>
      <c r="E166" s="231">
        <v>116.68333333333335</v>
      </c>
      <c r="F166" s="231">
        <v>115.41666666666667</v>
      </c>
      <c r="G166" s="231">
        <v>113.48333333333335</v>
      </c>
      <c r="H166" s="231">
        <v>119.88333333333335</v>
      </c>
      <c r="I166" s="231">
        <v>121.81666666666669</v>
      </c>
      <c r="J166" s="231">
        <v>123.08333333333336</v>
      </c>
      <c r="K166" s="230">
        <v>120.55</v>
      </c>
      <c r="L166" s="230">
        <v>117.35</v>
      </c>
      <c r="M166" s="230">
        <v>14.886039999999999</v>
      </c>
      <c r="N166" s="1"/>
      <c r="O166" s="1"/>
    </row>
    <row r="167" spans="1:15" ht="12.75" customHeight="1">
      <c r="A167" s="30">
        <v>157</v>
      </c>
      <c r="B167" s="216" t="s">
        <v>252</v>
      </c>
      <c r="C167" s="230">
        <v>263.3</v>
      </c>
      <c r="D167" s="231">
        <v>262.28333333333336</v>
      </c>
      <c r="E167" s="231">
        <v>259.86666666666673</v>
      </c>
      <c r="F167" s="231">
        <v>256.43333333333339</v>
      </c>
      <c r="G167" s="231">
        <v>254.01666666666677</v>
      </c>
      <c r="H167" s="231">
        <v>265.7166666666667</v>
      </c>
      <c r="I167" s="231">
        <v>268.13333333333333</v>
      </c>
      <c r="J167" s="231">
        <v>271.56666666666666</v>
      </c>
      <c r="K167" s="230">
        <v>264.7</v>
      </c>
      <c r="L167" s="230">
        <v>258.85000000000002</v>
      </c>
      <c r="M167" s="230">
        <v>8.8093699999999995</v>
      </c>
      <c r="N167" s="1"/>
      <c r="O167" s="1"/>
    </row>
    <row r="168" spans="1:15" ht="12.75" customHeight="1">
      <c r="A168" s="30">
        <v>158</v>
      </c>
      <c r="B168" s="216" t="s">
        <v>815</v>
      </c>
      <c r="C168" s="230">
        <v>990.2</v>
      </c>
      <c r="D168" s="231">
        <v>990.93333333333339</v>
      </c>
      <c r="E168" s="231">
        <v>977.01666666666677</v>
      </c>
      <c r="F168" s="231">
        <v>963.83333333333337</v>
      </c>
      <c r="G168" s="231">
        <v>949.91666666666674</v>
      </c>
      <c r="H168" s="231">
        <v>1004.1166666666668</v>
      </c>
      <c r="I168" s="231">
        <v>1018.0333333333333</v>
      </c>
      <c r="J168" s="231">
        <v>1031.2166666666667</v>
      </c>
      <c r="K168" s="230">
        <v>1004.85</v>
      </c>
      <c r="L168" s="230">
        <v>977.75</v>
      </c>
      <c r="M168" s="230">
        <v>0.73326000000000002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108</v>
      </c>
      <c r="D169" s="231">
        <v>108.16666666666667</v>
      </c>
      <c r="E169" s="231">
        <v>107.33333333333334</v>
      </c>
      <c r="F169" s="231">
        <v>106.66666666666667</v>
      </c>
      <c r="G169" s="231">
        <v>105.83333333333334</v>
      </c>
      <c r="H169" s="231">
        <v>108.83333333333334</v>
      </c>
      <c r="I169" s="231">
        <v>109.66666666666669</v>
      </c>
      <c r="J169" s="231">
        <v>110.33333333333334</v>
      </c>
      <c r="K169" s="230">
        <v>109</v>
      </c>
      <c r="L169" s="230">
        <v>107.5</v>
      </c>
      <c r="M169" s="230">
        <v>66.870320000000007</v>
      </c>
      <c r="N169" s="1"/>
      <c r="O169" s="1"/>
    </row>
    <row r="170" spans="1:15" ht="12.75" customHeight="1">
      <c r="A170" s="30">
        <v>160</v>
      </c>
      <c r="B170" s="216" t="s">
        <v>350</v>
      </c>
      <c r="C170" s="230">
        <v>1493.2</v>
      </c>
      <c r="D170" s="231">
        <v>1489.3833333333332</v>
      </c>
      <c r="E170" s="231">
        <v>1482.5666666666664</v>
      </c>
      <c r="F170" s="231">
        <v>1471.9333333333332</v>
      </c>
      <c r="G170" s="231">
        <v>1465.1166666666663</v>
      </c>
      <c r="H170" s="231">
        <v>1500.0166666666664</v>
      </c>
      <c r="I170" s="231">
        <v>1506.833333333333</v>
      </c>
      <c r="J170" s="231">
        <v>1517.4666666666665</v>
      </c>
      <c r="K170" s="230">
        <v>1496.2</v>
      </c>
      <c r="L170" s="230">
        <v>1478.75</v>
      </c>
      <c r="M170" s="230">
        <v>0.25675999999999999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46.25</v>
      </c>
      <c r="D171" s="231">
        <v>46.216666666666669</v>
      </c>
      <c r="E171" s="231">
        <v>45.533333333333339</v>
      </c>
      <c r="F171" s="231">
        <v>44.81666666666667</v>
      </c>
      <c r="G171" s="231">
        <v>44.13333333333334</v>
      </c>
      <c r="H171" s="231">
        <v>46.933333333333337</v>
      </c>
      <c r="I171" s="231">
        <v>47.616666666666674</v>
      </c>
      <c r="J171" s="231">
        <v>48.333333333333336</v>
      </c>
      <c r="K171" s="230">
        <v>46.9</v>
      </c>
      <c r="L171" s="230">
        <v>45.5</v>
      </c>
      <c r="M171" s="230">
        <v>138.62360000000001</v>
      </c>
      <c r="N171" s="1"/>
      <c r="O171" s="1"/>
    </row>
    <row r="172" spans="1:15" ht="12.75" customHeight="1">
      <c r="A172" s="30">
        <v>162</v>
      </c>
      <c r="B172" s="216" t="s">
        <v>351</v>
      </c>
      <c r="C172" s="230">
        <v>2479.4499999999998</v>
      </c>
      <c r="D172" s="231">
        <v>2478.1666666666665</v>
      </c>
      <c r="E172" s="231">
        <v>2458.333333333333</v>
      </c>
      <c r="F172" s="231">
        <v>2437.2166666666667</v>
      </c>
      <c r="G172" s="231">
        <v>2417.3833333333332</v>
      </c>
      <c r="H172" s="231">
        <v>2499.2833333333328</v>
      </c>
      <c r="I172" s="231">
        <v>2519.1166666666659</v>
      </c>
      <c r="J172" s="231">
        <v>2540.2333333333327</v>
      </c>
      <c r="K172" s="230">
        <v>2498</v>
      </c>
      <c r="L172" s="230">
        <v>2457.0500000000002</v>
      </c>
      <c r="M172" s="230">
        <v>6.8099999999999994E-2</v>
      </c>
      <c r="N172" s="1"/>
      <c r="O172" s="1"/>
    </row>
    <row r="173" spans="1:15" ht="12.75" customHeight="1">
      <c r="A173" s="30">
        <v>163</v>
      </c>
      <c r="B173" s="216" t="s">
        <v>352</v>
      </c>
      <c r="C173" s="230">
        <v>2924.15</v>
      </c>
      <c r="D173" s="231">
        <v>2911.4333333333329</v>
      </c>
      <c r="E173" s="231">
        <v>2892.8666666666659</v>
      </c>
      <c r="F173" s="231">
        <v>2861.583333333333</v>
      </c>
      <c r="G173" s="231">
        <v>2843.016666666666</v>
      </c>
      <c r="H173" s="231">
        <v>2942.7166666666658</v>
      </c>
      <c r="I173" s="231">
        <v>2961.2833333333324</v>
      </c>
      <c r="J173" s="231">
        <v>2992.5666666666657</v>
      </c>
      <c r="K173" s="230">
        <v>2930</v>
      </c>
      <c r="L173" s="230">
        <v>2880.15</v>
      </c>
      <c r="M173" s="230">
        <v>5.6779999999999997E-2</v>
      </c>
      <c r="N173" s="1"/>
      <c r="O173" s="1"/>
    </row>
    <row r="174" spans="1:15" ht="12.75" customHeight="1">
      <c r="A174" s="30">
        <v>164</v>
      </c>
      <c r="B174" s="216" t="s">
        <v>353</v>
      </c>
      <c r="C174" s="230">
        <v>154.6</v>
      </c>
      <c r="D174" s="231">
        <v>155.16666666666666</v>
      </c>
      <c r="E174" s="231">
        <v>152.93333333333331</v>
      </c>
      <c r="F174" s="231">
        <v>151.26666666666665</v>
      </c>
      <c r="G174" s="231">
        <v>149.0333333333333</v>
      </c>
      <c r="H174" s="231">
        <v>156.83333333333331</v>
      </c>
      <c r="I174" s="231">
        <v>159.06666666666666</v>
      </c>
      <c r="J174" s="231">
        <v>160.73333333333332</v>
      </c>
      <c r="K174" s="230">
        <v>157.4</v>
      </c>
      <c r="L174" s="230">
        <v>153.5</v>
      </c>
      <c r="M174" s="230">
        <v>4.0328600000000003</v>
      </c>
      <c r="N174" s="1"/>
      <c r="O174" s="1"/>
    </row>
    <row r="175" spans="1:15" ht="12.75" customHeight="1">
      <c r="A175" s="30">
        <v>165</v>
      </c>
      <c r="B175" s="216" t="s">
        <v>253</v>
      </c>
      <c r="C175" s="230">
        <v>1370.7</v>
      </c>
      <c r="D175" s="231">
        <v>1373.7666666666664</v>
      </c>
      <c r="E175" s="231">
        <v>1364.0333333333328</v>
      </c>
      <c r="F175" s="231">
        <v>1357.3666666666663</v>
      </c>
      <c r="G175" s="231">
        <v>1347.6333333333328</v>
      </c>
      <c r="H175" s="231">
        <v>1380.4333333333329</v>
      </c>
      <c r="I175" s="231">
        <v>1390.1666666666665</v>
      </c>
      <c r="J175" s="231">
        <v>1396.833333333333</v>
      </c>
      <c r="K175" s="230">
        <v>1383.5</v>
      </c>
      <c r="L175" s="230">
        <v>1367.1</v>
      </c>
      <c r="M175" s="230">
        <v>1.28244</v>
      </c>
      <c r="N175" s="1"/>
      <c r="O175" s="1"/>
    </row>
    <row r="176" spans="1:15" ht="12.75" customHeight="1">
      <c r="A176" s="30">
        <v>166</v>
      </c>
      <c r="B176" s="216" t="s">
        <v>354</v>
      </c>
      <c r="C176" s="230">
        <v>1248.1500000000001</v>
      </c>
      <c r="D176" s="231">
        <v>1246.7166666666667</v>
      </c>
      <c r="E176" s="231">
        <v>1228.4333333333334</v>
      </c>
      <c r="F176" s="231">
        <v>1208.7166666666667</v>
      </c>
      <c r="G176" s="231">
        <v>1190.4333333333334</v>
      </c>
      <c r="H176" s="231">
        <v>1266.4333333333334</v>
      </c>
      <c r="I176" s="231">
        <v>1284.7166666666667</v>
      </c>
      <c r="J176" s="231">
        <v>1304.4333333333334</v>
      </c>
      <c r="K176" s="230">
        <v>1265</v>
      </c>
      <c r="L176" s="230">
        <v>1227</v>
      </c>
      <c r="M176" s="230">
        <v>0.96450999999999998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541.15</v>
      </c>
      <c r="D177" s="231">
        <v>540.81666666666661</v>
      </c>
      <c r="E177" s="231">
        <v>536.58333333333326</v>
      </c>
      <c r="F177" s="231">
        <v>532.01666666666665</v>
      </c>
      <c r="G177" s="231">
        <v>527.7833333333333</v>
      </c>
      <c r="H177" s="231">
        <v>545.38333333333321</v>
      </c>
      <c r="I177" s="231">
        <v>549.61666666666656</v>
      </c>
      <c r="J177" s="231">
        <v>554.18333333333317</v>
      </c>
      <c r="K177" s="230">
        <v>545.04999999999995</v>
      </c>
      <c r="L177" s="230">
        <v>536.25</v>
      </c>
      <c r="M177" s="230">
        <v>13.70392</v>
      </c>
      <c r="N177" s="1"/>
      <c r="O177" s="1"/>
    </row>
    <row r="178" spans="1:15" ht="12.75" customHeight="1">
      <c r="A178" s="30">
        <v>168</v>
      </c>
      <c r="B178" s="216" t="s">
        <v>816</v>
      </c>
      <c r="C178" s="230">
        <v>1104.25</v>
      </c>
      <c r="D178" s="231">
        <v>1101.9333333333334</v>
      </c>
      <c r="E178" s="231">
        <v>1095.8666666666668</v>
      </c>
      <c r="F178" s="231">
        <v>1087.4833333333333</v>
      </c>
      <c r="G178" s="231">
        <v>1081.4166666666667</v>
      </c>
      <c r="H178" s="231">
        <v>1110.3166666666668</v>
      </c>
      <c r="I178" s="231">
        <v>1116.3833333333334</v>
      </c>
      <c r="J178" s="231">
        <v>1124.7666666666669</v>
      </c>
      <c r="K178" s="230">
        <v>1108</v>
      </c>
      <c r="L178" s="230">
        <v>1093.55</v>
      </c>
      <c r="M178" s="230">
        <v>0.32235000000000003</v>
      </c>
      <c r="N178" s="1"/>
      <c r="O178" s="1"/>
    </row>
    <row r="179" spans="1:15" ht="12.75" customHeight="1">
      <c r="A179" s="30">
        <v>169</v>
      </c>
      <c r="B179" s="216" t="s">
        <v>355</v>
      </c>
      <c r="C179" s="230">
        <v>1681.15</v>
      </c>
      <c r="D179" s="231">
        <v>1689.1500000000003</v>
      </c>
      <c r="E179" s="231">
        <v>1661.3500000000006</v>
      </c>
      <c r="F179" s="231">
        <v>1641.5500000000002</v>
      </c>
      <c r="G179" s="231">
        <v>1613.7500000000005</v>
      </c>
      <c r="H179" s="231">
        <v>1708.9500000000007</v>
      </c>
      <c r="I179" s="231">
        <v>1736.7500000000005</v>
      </c>
      <c r="J179" s="231">
        <v>1756.5500000000009</v>
      </c>
      <c r="K179" s="230">
        <v>1716.95</v>
      </c>
      <c r="L179" s="230">
        <v>1669.35</v>
      </c>
      <c r="M179" s="230">
        <v>1.3487800000000001</v>
      </c>
      <c r="N179" s="1"/>
      <c r="O179" s="1"/>
    </row>
    <row r="180" spans="1:15" ht="12.75" customHeight="1">
      <c r="A180" s="30">
        <v>170</v>
      </c>
      <c r="B180" s="216" t="s">
        <v>254</v>
      </c>
      <c r="C180" s="230">
        <v>442.05</v>
      </c>
      <c r="D180" s="231">
        <v>444.83333333333331</v>
      </c>
      <c r="E180" s="231">
        <v>437.01666666666665</v>
      </c>
      <c r="F180" s="231">
        <v>431.98333333333335</v>
      </c>
      <c r="G180" s="231">
        <v>424.16666666666669</v>
      </c>
      <c r="H180" s="231">
        <v>449.86666666666662</v>
      </c>
      <c r="I180" s="231">
        <v>457.68333333333334</v>
      </c>
      <c r="J180" s="231">
        <v>462.71666666666658</v>
      </c>
      <c r="K180" s="230">
        <v>452.65</v>
      </c>
      <c r="L180" s="230">
        <v>439.8</v>
      </c>
      <c r="M180" s="230">
        <v>0.78927000000000003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939.2</v>
      </c>
      <c r="D181" s="231">
        <v>937.76666666666677</v>
      </c>
      <c r="E181" s="231">
        <v>919.48333333333358</v>
      </c>
      <c r="F181" s="231">
        <v>899.76666666666677</v>
      </c>
      <c r="G181" s="231">
        <v>881.48333333333358</v>
      </c>
      <c r="H181" s="231">
        <v>957.48333333333358</v>
      </c>
      <c r="I181" s="231">
        <v>975.76666666666665</v>
      </c>
      <c r="J181" s="231">
        <v>995.48333333333358</v>
      </c>
      <c r="K181" s="230">
        <v>956.05</v>
      </c>
      <c r="L181" s="230">
        <v>918.05</v>
      </c>
      <c r="M181" s="230">
        <v>43.472630000000002</v>
      </c>
      <c r="N181" s="1"/>
      <c r="O181" s="1"/>
    </row>
    <row r="182" spans="1:15" ht="12.75" customHeight="1">
      <c r="A182" s="30">
        <v>172</v>
      </c>
      <c r="B182" s="216" t="s">
        <v>255</v>
      </c>
      <c r="C182" s="230">
        <v>449.75</v>
      </c>
      <c r="D182" s="231">
        <v>449.08333333333331</v>
      </c>
      <c r="E182" s="231">
        <v>443.16666666666663</v>
      </c>
      <c r="F182" s="231">
        <v>436.58333333333331</v>
      </c>
      <c r="G182" s="231">
        <v>430.66666666666663</v>
      </c>
      <c r="H182" s="231">
        <v>455.66666666666663</v>
      </c>
      <c r="I182" s="231">
        <v>461.58333333333326</v>
      </c>
      <c r="J182" s="231">
        <v>468.16666666666663</v>
      </c>
      <c r="K182" s="230">
        <v>455</v>
      </c>
      <c r="L182" s="230">
        <v>442.5</v>
      </c>
      <c r="M182" s="230">
        <v>0.83411000000000002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1328.55</v>
      </c>
      <c r="D183" s="231">
        <v>1319.1000000000001</v>
      </c>
      <c r="E183" s="231">
        <v>1286.2000000000003</v>
      </c>
      <c r="F183" s="231">
        <v>1243.8500000000001</v>
      </c>
      <c r="G183" s="231">
        <v>1210.9500000000003</v>
      </c>
      <c r="H183" s="231">
        <v>1361.4500000000003</v>
      </c>
      <c r="I183" s="231">
        <v>1394.3500000000004</v>
      </c>
      <c r="J183" s="231">
        <v>1436.7000000000003</v>
      </c>
      <c r="K183" s="230">
        <v>1352</v>
      </c>
      <c r="L183" s="230">
        <v>1276.75</v>
      </c>
      <c r="M183" s="230">
        <v>21.737860000000001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299.7</v>
      </c>
      <c r="D184" s="231">
        <v>299.90000000000003</v>
      </c>
      <c r="E184" s="231">
        <v>297.80000000000007</v>
      </c>
      <c r="F184" s="231">
        <v>295.90000000000003</v>
      </c>
      <c r="G184" s="231">
        <v>293.80000000000007</v>
      </c>
      <c r="H184" s="231">
        <v>301.80000000000007</v>
      </c>
      <c r="I184" s="231">
        <v>303.90000000000009</v>
      </c>
      <c r="J184" s="231">
        <v>305.80000000000007</v>
      </c>
      <c r="K184" s="230">
        <v>302</v>
      </c>
      <c r="L184" s="230">
        <v>298</v>
      </c>
      <c r="M184" s="230">
        <v>4.9437300000000004</v>
      </c>
      <c r="N184" s="1"/>
      <c r="O184" s="1"/>
    </row>
    <row r="185" spans="1:15" ht="12.75" customHeight="1">
      <c r="A185" s="30">
        <v>175</v>
      </c>
      <c r="B185" s="216" t="s">
        <v>356</v>
      </c>
      <c r="C185" s="230">
        <v>310.35000000000002</v>
      </c>
      <c r="D185" s="231">
        <v>308.09999999999997</v>
      </c>
      <c r="E185" s="231">
        <v>303.79999999999995</v>
      </c>
      <c r="F185" s="231">
        <v>297.25</v>
      </c>
      <c r="G185" s="231">
        <v>292.95</v>
      </c>
      <c r="H185" s="231">
        <v>314.64999999999992</v>
      </c>
      <c r="I185" s="231">
        <v>318.95</v>
      </c>
      <c r="J185" s="231">
        <v>325.49999999999989</v>
      </c>
      <c r="K185" s="230">
        <v>312.39999999999998</v>
      </c>
      <c r="L185" s="230">
        <v>301.55</v>
      </c>
      <c r="M185" s="230">
        <v>15.26089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1735.9</v>
      </c>
      <c r="D186" s="231">
        <v>1732.5333333333335</v>
      </c>
      <c r="E186" s="231">
        <v>1726.416666666667</v>
      </c>
      <c r="F186" s="231">
        <v>1716.9333333333334</v>
      </c>
      <c r="G186" s="231">
        <v>1710.8166666666668</v>
      </c>
      <c r="H186" s="231">
        <v>1742.0166666666671</v>
      </c>
      <c r="I186" s="231">
        <v>1748.1333333333334</v>
      </c>
      <c r="J186" s="231">
        <v>1757.6166666666672</v>
      </c>
      <c r="K186" s="230">
        <v>1738.65</v>
      </c>
      <c r="L186" s="230">
        <v>1723.05</v>
      </c>
      <c r="M186" s="230">
        <v>3.46767</v>
      </c>
      <c r="N186" s="1"/>
      <c r="O186" s="1"/>
    </row>
    <row r="187" spans="1:15" ht="12.75" customHeight="1">
      <c r="A187" s="30">
        <v>177</v>
      </c>
      <c r="B187" s="216" t="s">
        <v>357</v>
      </c>
      <c r="C187" s="230">
        <v>669.25</v>
      </c>
      <c r="D187" s="231">
        <v>670.81666666666672</v>
      </c>
      <c r="E187" s="231">
        <v>663.98333333333346</v>
      </c>
      <c r="F187" s="231">
        <v>658.7166666666667</v>
      </c>
      <c r="G187" s="231">
        <v>651.88333333333344</v>
      </c>
      <c r="H187" s="231">
        <v>676.08333333333348</v>
      </c>
      <c r="I187" s="231">
        <v>682.91666666666674</v>
      </c>
      <c r="J187" s="231">
        <v>688.18333333333351</v>
      </c>
      <c r="K187" s="230">
        <v>677.65</v>
      </c>
      <c r="L187" s="230">
        <v>665.55</v>
      </c>
      <c r="M187" s="230">
        <v>1.43031</v>
      </c>
      <c r="N187" s="1"/>
      <c r="O187" s="1"/>
    </row>
    <row r="188" spans="1:15" ht="12.75" customHeight="1">
      <c r="A188" s="30">
        <v>178</v>
      </c>
      <c r="B188" s="216" t="s">
        <v>851</v>
      </c>
      <c r="C188" s="230">
        <v>304.75</v>
      </c>
      <c r="D188" s="231">
        <v>303.46666666666664</v>
      </c>
      <c r="E188" s="231">
        <v>300.93333333333328</v>
      </c>
      <c r="F188" s="231">
        <v>297.11666666666662</v>
      </c>
      <c r="G188" s="231">
        <v>294.58333333333326</v>
      </c>
      <c r="H188" s="231">
        <v>307.2833333333333</v>
      </c>
      <c r="I188" s="231">
        <v>309.81666666666672</v>
      </c>
      <c r="J188" s="231">
        <v>313.63333333333333</v>
      </c>
      <c r="K188" s="230">
        <v>306</v>
      </c>
      <c r="L188" s="230">
        <v>299.64999999999998</v>
      </c>
      <c r="M188" s="230">
        <v>2.8217300000000001</v>
      </c>
      <c r="N188" s="1"/>
      <c r="O188" s="1"/>
    </row>
    <row r="189" spans="1:15" ht="12.75" customHeight="1">
      <c r="A189" s="30">
        <v>179</v>
      </c>
      <c r="B189" s="216" t="s">
        <v>359</v>
      </c>
      <c r="C189" s="230">
        <v>1914.75</v>
      </c>
      <c r="D189" s="231">
        <v>1905.9833333333333</v>
      </c>
      <c r="E189" s="231">
        <v>1885.9666666666667</v>
      </c>
      <c r="F189" s="231">
        <v>1857.1833333333334</v>
      </c>
      <c r="G189" s="231">
        <v>1837.1666666666667</v>
      </c>
      <c r="H189" s="231">
        <v>1934.7666666666667</v>
      </c>
      <c r="I189" s="231">
        <v>1954.7833333333335</v>
      </c>
      <c r="J189" s="231">
        <v>1983.5666666666666</v>
      </c>
      <c r="K189" s="230">
        <v>1926</v>
      </c>
      <c r="L189" s="230">
        <v>1877.2</v>
      </c>
      <c r="M189" s="230">
        <v>0.29543000000000003</v>
      </c>
      <c r="N189" s="1"/>
      <c r="O189" s="1"/>
    </row>
    <row r="190" spans="1:15" ht="12.75" customHeight="1">
      <c r="A190" s="30">
        <v>180</v>
      </c>
      <c r="B190" s="216" t="s">
        <v>360</v>
      </c>
      <c r="C190" s="230">
        <v>686.55</v>
      </c>
      <c r="D190" s="231">
        <v>687.23333333333323</v>
      </c>
      <c r="E190" s="231">
        <v>679.46666666666647</v>
      </c>
      <c r="F190" s="231">
        <v>672.38333333333321</v>
      </c>
      <c r="G190" s="231">
        <v>664.61666666666645</v>
      </c>
      <c r="H190" s="231">
        <v>694.31666666666649</v>
      </c>
      <c r="I190" s="231">
        <v>702.08333333333314</v>
      </c>
      <c r="J190" s="231">
        <v>709.16666666666652</v>
      </c>
      <c r="K190" s="230">
        <v>695</v>
      </c>
      <c r="L190" s="230">
        <v>680.15</v>
      </c>
      <c r="M190" s="230">
        <v>2.4274100000000001</v>
      </c>
      <c r="N190" s="1"/>
      <c r="O190" s="1"/>
    </row>
    <row r="191" spans="1:15" ht="12.75" customHeight="1">
      <c r="A191" s="30">
        <v>181</v>
      </c>
      <c r="B191" s="216" t="s">
        <v>361</v>
      </c>
      <c r="C191" s="230">
        <v>284.45</v>
      </c>
      <c r="D191" s="231">
        <v>286.60000000000002</v>
      </c>
      <c r="E191" s="231">
        <v>281.20000000000005</v>
      </c>
      <c r="F191" s="231">
        <v>277.95000000000005</v>
      </c>
      <c r="G191" s="231">
        <v>272.55000000000007</v>
      </c>
      <c r="H191" s="231">
        <v>289.85000000000002</v>
      </c>
      <c r="I191" s="231">
        <v>295.25</v>
      </c>
      <c r="J191" s="231">
        <v>298.5</v>
      </c>
      <c r="K191" s="230">
        <v>292</v>
      </c>
      <c r="L191" s="230">
        <v>283.35000000000002</v>
      </c>
      <c r="M191" s="230">
        <v>3.7951100000000002</v>
      </c>
      <c r="N191" s="1"/>
      <c r="O191" s="1"/>
    </row>
    <row r="192" spans="1:15" ht="12.75" customHeight="1">
      <c r="A192" s="30">
        <v>182</v>
      </c>
      <c r="B192" s="216" t="s">
        <v>362</v>
      </c>
      <c r="C192" s="230">
        <v>3408.75</v>
      </c>
      <c r="D192" s="231">
        <v>3390.85</v>
      </c>
      <c r="E192" s="231">
        <v>3357.85</v>
      </c>
      <c r="F192" s="231">
        <v>3306.95</v>
      </c>
      <c r="G192" s="231">
        <v>3273.95</v>
      </c>
      <c r="H192" s="231">
        <v>3441.75</v>
      </c>
      <c r="I192" s="231">
        <v>3474.75</v>
      </c>
      <c r="J192" s="231">
        <v>3525.65</v>
      </c>
      <c r="K192" s="230">
        <v>3423.85</v>
      </c>
      <c r="L192" s="230">
        <v>3339.95</v>
      </c>
      <c r="M192" s="230">
        <v>0.85180999999999996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472.15</v>
      </c>
      <c r="D193" s="231">
        <v>472.2833333333333</v>
      </c>
      <c r="E193" s="231">
        <v>466.96666666666658</v>
      </c>
      <c r="F193" s="231">
        <v>461.7833333333333</v>
      </c>
      <c r="G193" s="231">
        <v>456.46666666666658</v>
      </c>
      <c r="H193" s="231">
        <v>477.46666666666658</v>
      </c>
      <c r="I193" s="231">
        <v>482.7833333333333</v>
      </c>
      <c r="J193" s="231">
        <v>487.96666666666658</v>
      </c>
      <c r="K193" s="230">
        <v>477.6</v>
      </c>
      <c r="L193" s="230">
        <v>467.1</v>
      </c>
      <c r="M193" s="230">
        <v>14.73634</v>
      </c>
      <c r="N193" s="1"/>
      <c r="O193" s="1"/>
    </row>
    <row r="194" spans="1:15" ht="12.75" customHeight="1">
      <c r="A194" s="30">
        <v>184</v>
      </c>
      <c r="B194" s="216" t="s">
        <v>363</v>
      </c>
      <c r="C194" s="230">
        <v>600.85</v>
      </c>
      <c r="D194" s="231">
        <v>599.43333333333339</v>
      </c>
      <c r="E194" s="231">
        <v>593.41666666666674</v>
      </c>
      <c r="F194" s="231">
        <v>585.98333333333335</v>
      </c>
      <c r="G194" s="231">
        <v>579.9666666666667</v>
      </c>
      <c r="H194" s="231">
        <v>606.86666666666679</v>
      </c>
      <c r="I194" s="231">
        <v>612.88333333333344</v>
      </c>
      <c r="J194" s="231">
        <v>620.31666666666683</v>
      </c>
      <c r="K194" s="230">
        <v>605.45000000000005</v>
      </c>
      <c r="L194" s="230">
        <v>592</v>
      </c>
      <c r="M194" s="230">
        <v>14.809699999999999</v>
      </c>
      <c r="N194" s="1"/>
      <c r="O194" s="1"/>
    </row>
    <row r="195" spans="1:15" ht="12.75" customHeight="1">
      <c r="A195" s="30">
        <v>185</v>
      </c>
      <c r="B195" s="216" t="s">
        <v>364</v>
      </c>
      <c r="C195" s="230">
        <v>112.75</v>
      </c>
      <c r="D195" s="231">
        <v>112.76666666666665</v>
      </c>
      <c r="E195" s="231">
        <v>111.5833333333333</v>
      </c>
      <c r="F195" s="231">
        <v>110.41666666666664</v>
      </c>
      <c r="G195" s="231">
        <v>109.23333333333329</v>
      </c>
      <c r="H195" s="231">
        <v>113.93333333333331</v>
      </c>
      <c r="I195" s="231">
        <v>115.11666666666665</v>
      </c>
      <c r="J195" s="231">
        <v>116.28333333333332</v>
      </c>
      <c r="K195" s="230">
        <v>113.95</v>
      </c>
      <c r="L195" s="230">
        <v>111.6</v>
      </c>
      <c r="M195" s="230">
        <v>4.9156199999999997</v>
      </c>
      <c r="N195" s="1"/>
      <c r="O195" s="1"/>
    </row>
    <row r="196" spans="1:15" ht="12.75" customHeight="1">
      <c r="A196" s="30">
        <v>186</v>
      </c>
      <c r="B196" s="216" t="s">
        <v>365</v>
      </c>
      <c r="C196" s="230">
        <v>170.9</v>
      </c>
      <c r="D196" s="231">
        <v>168.85000000000002</v>
      </c>
      <c r="E196" s="231">
        <v>164.40000000000003</v>
      </c>
      <c r="F196" s="231">
        <v>157.9</v>
      </c>
      <c r="G196" s="231">
        <v>153.45000000000002</v>
      </c>
      <c r="H196" s="231">
        <v>175.35000000000005</v>
      </c>
      <c r="I196" s="231">
        <v>179.80000000000004</v>
      </c>
      <c r="J196" s="231">
        <v>186.30000000000007</v>
      </c>
      <c r="K196" s="230">
        <v>173.3</v>
      </c>
      <c r="L196" s="230">
        <v>162.35</v>
      </c>
      <c r="M196" s="230">
        <v>141.07087000000001</v>
      </c>
      <c r="N196" s="1"/>
      <c r="O196" s="1"/>
    </row>
    <row r="197" spans="1:15" ht="12.75" customHeight="1">
      <c r="A197" s="30">
        <v>187</v>
      </c>
      <c r="B197" s="216" t="s">
        <v>256</v>
      </c>
      <c r="C197" s="230">
        <v>283.35000000000002</v>
      </c>
      <c r="D197" s="231">
        <v>283.63333333333338</v>
      </c>
      <c r="E197" s="231">
        <v>281.26666666666677</v>
      </c>
      <c r="F197" s="231">
        <v>279.18333333333339</v>
      </c>
      <c r="G197" s="231">
        <v>276.81666666666678</v>
      </c>
      <c r="H197" s="231">
        <v>285.71666666666675</v>
      </c>
      <c r="I197" s="231">
        <v>288.08333333333343</v>
      </c>
      <c r="J197" s="231">
        <v>290.16666666666674</v>
      </c>
      <c r="K197" s="230">
        <v>286</v>
      </c>
      <c r="L197" s="230">
        <v>281.55</v>
      </c>
      <c r="M197" s="230">
        <v>2.1266099999999999</v>
      </c>
      <c r="N197" s="1"/>
      <c r="O197" s="1"/>
    </row>
    <row r="198" spans="1:15" ht="12.75" customHeight="1">
      <c r="A198" s="30">
        <v>188</v>
      </c>
      <c r="B198" s="216" t="s">
        <v>367</v>
      </c>
      <c r="C198" s="230">
        <v>1129.25</v>
      </c>
      <c r="D198" s="231">
        <v>1125.9166666666667</v>
      </c>
      <c r="E198" s="231">
        <v>1114.8333333333335</v>
      </c>
      <c r="F198" s="231">
        <v>1100.4166666666667</v>
      </c>
      <c r="G198" s="231">
        <v>1089.3333333333335</v>
      </c>
      <c r="H198" s="231">
        <v>1140.3333333333335</v>
      </c>
      <c r="I198" s="231">
        <v>1151.416666666667</v>
      </c>
      <c r="J198" s="231">
        <v>1165.8333333333335</v>
      </c>
      <c r="K198" s="230">
        <v>1137</v>
      </c>
      <c r="L198" s="230">
        <v>1111.5</v>
      </c>
      <c r="M198" s="230">
        <v>2.2882899999999999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1058.95</v>
      </c>
      <c r="D199" s="231">
        <v>1059.3166666666666</v>
      </c>
      <c r="E199" s="231">
        <v>1054.6333333333332</v>
      </c>
      <c r="F199" s="231">
        <v>1050.3166666666666</v>
      </c>
      <c r="G199" s="231">
        <v>1045.6333333333332</v>
      </c>
      <c r="H199" s="231">
        <v>1063.6333333333332</v>
      </c>
      <c r="I199" s="231">
        <v>1068.3166666666666</v>
      </c>
      <c r="J199" s="231">
        <v>1072.6333333333332</v>
      </c>
      <c r="K199" s="230">
        <v>1064</v>
      </c>
      <c r="L199" s="230">
        <v>1055</v>
      </c>
      <c r="M199" s="230">
        <v>16.498200000000001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1792</v>
      </c>
      <c r="D200" s="231">
        <v>1799.8666666666668</v>
      </c>
      <c r="E200" s="231">
        <v>1780.7833333333335</v>
      </c>
      <c r="F200" s="231">
        <v>1769.5666666666668</v>
      </c>
      <c r="G200" s="231">
        <v>1750.4833333333336</v>
      </c>
      <c r="H200" s="231">
        <v>1811.0833333333335</v>
      </c>
      <c r="I200" s="231">
        <v>1830.1666666666665</v>
      </c>
      <c r="J200" s="231">
        <v>1841.3833333333334</v>
      </c>
      <c r="K200" s="230">
        <v>1818.95</v>
      </c>
      <c r="L200" s="230">
        <v>1788.65</v>
      </c>
      <c r="M200" s="230">
        <v>5.0250399999999997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1693.15</v>
      </c>
      <c r="D201" s="231">
        <v>1689.6000000000001</v>
      </c>
      <c r="E201" s="231">
        <v>1683.2000000000003</v>
      </c>
      <c r="F201" s="231">
        <v>1673.2500000000002</v>
      </c>
      <c r="G201" s="231">
        <v>1666.8500000000004</v>
      </c>
      <c r="H201" s="231">
        <v>1699.5500000000002</v>
      </c>
      <c r="I201" s="231">
        <v>1705.9500000000003</v>
      </c>
      <c r="J201" s="231">
        <v>1715.9</v>
      </c>
      <c r="K201" s="230">
        <v>1696</v>
      </c>
      <c r="L201" s="230">
        <v>1679.65</v>
      </c>
      <c r="M201" s="230">
        <v>147.03635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538.70000000000005</v>
      </c>
      <c r="D202" s="231">
        <v>540.55000000000007</v>
      </c>
      <c r="E202" s="231">
        <v>533.25000000000011</v>
      </c>
      <c r="F202" s="231">
        <v>527.80000000000007</v>
      </c>
      <c r="G202" s="231">
        <v>520.50000000000011</v>
      </c>
      <c r="H202" s="231">
        <v>546.00000000000011</v>
      </c>
      <c r="I202" s="231">
        <v>553.30000000000007</v>
      </c>
      <c r="J202" s="231">
        <v>558.75000000000011</v>
      </c>
      <c r="K202" s="230">
        <v>547.85</v>
      </c>
      <c r="L202" s="230">
        <v>535.1</v>
      </c>
      <c r="M202" s="230">
        <v>28.7546</v>
      </c>
      <c r="N202" s="1"/>
      <c r="O202" s="1"/>
    </row>
    <row r="203" spans="1:15" ht="12.75" customHeight="1">
      <c r="A203" s="30">
        <v>193</v>
      </c>
      <c r="B203" s="216" t="s">
        <v>368</v>
      </c>
      <c r="C203" s="230">
        <v>64.900000000000006</v>
      </c>
      <c r="D203" s="231">
        <v>64.733333333333334</v>
      </c>
      <c r="E203" s="231">
        <v>63.866666666666674</v>
      </c>
      <c r="F203" s="231">
        <v>62.833333333333343</v>
      </c>
      <c r="G203" s="231">
        <v>61.966666666666683</v>
      </c>
      <c r="H203" s="231">
        <v>65.766666666666666</v>
      </c>
      <c r="I203" s="231">
        <v>66.633333333333312</v>
      </c>
      <c r="J203" s="231">
        <v>67.666666666666657</v>
      </c>
      <c r="K203" s="230">
        <v>65.599999999999994</v>
      </c>
      <c r="L203" s="230">
        <v>63.7</v>
      </c>
      <c r="M203" s="230">
        <v>47.691769999999998</v>
      </c>
      <c r="N203" s="1"/>
      <c r="O203" s="1"/>
    </row>
    <row r="204" spans="1:15" ht="12.75" customHeight="1">
      <c r="A204" s="30">
        <v>194</v>
      </c>
      <c r="B204" s="216" t="s">
        <v>817</v>
      </c>
      <c r="C204" s="230">
        <v>596</v>
      </c>
      <c r="D204" s="231">
        <v>598</v>
      </c>
      <c r="E204" s="231">
        <v>591</v>
      </c>
      <c r="F204" s="231">
        <v>586</v>
      </c>
      <c r="G204" s="231">
        <v>579</v>
      </c>
      <c r="H204" s="231">
        <v>603</v>
      </c>
      <c r="I204" s="231">
        <v>610</v>
      </c>
      <c r="J204" s="231">
        <v>615</v>
      </c>
      <c r="K204" s="230">
        <v>605</v>
      </c>
      <c r="L204" s="230">
        <v>593</v>
      </c>
      <c r="M204" s="230">
        <v>0.36825999999999998</v>
      </c>
      <c r="N204" s="1"/>
      <c r="O204" s="1"/>
    </row>
    <row r="205" spans="1:15" ht="12.75" customHeight="1">
      <c r="A205" s="30">
        <v>195</v>
      </c>
      <c r="B205" s="216" t="s">
        <v>369</v>
      </c>
      <c r="C205" s="230">
        <v>829.25</v>
      </c>
      <c r="D205" s="231">
        <v>828.13333333333333</v>
      </c>
      <c r="E205" s="231">
        <v>822.31666666666661</v>
      </c>
      <c r="F205" s="231">
        <v>815.38333333333333</v>
      </c>
      <c r="G205" s="231">
        <v>809.56666666666661</v>
      </c>
      <c r="H205" s="231">
        <v>835.06666666666661</v>
      </c>
      <c r="I205" s="231">
        <v>840.88333333333344</v>
      </c>
      <c r="J205" s="231">
        <v>847.81666666666661</v>
      </c>
      <c r="K205" s="230">
        <v>833.95</v>
      </c>
      <c r="L205" s="230">
        <v>821.2</v>
      </c>
      <c r="M205" s="230">
        <v>1.0797600000000001</v>
      </c>
      <c r="N205" s="1"/>
      <c r="O205" s="1"/>
    </row>
    <row r="206" spans="1:15" ht="12.75" customHeight="1">
      <c r="A206" s="30">
        <v>196</v>
      </c>
      <c r="B206" s="216" t="s">
        <v>370</v>
      </c>
      <c r="C206" s="230">
        <v>878.9</v>
      </c>
      <c r="D206" s="231">
        <v>878.66666666666663</v>
      </c>
      <c r="E206" s="231">
        <v>866.33333333333326</v>
      </c>
      <c r="F206" s="231">
        <v>853.76666666666665</v>
      </c>
      <c r="G206" s="231">
        <v>841.43333333333328</v>
      </c>
      <c r="H206" s="231">
        <v>891.23333333333323</v>
      </c>
      <c r="I206" s="231">
        <v>903.56666666666649</v>
      </c>
      <c r="J206" s="231">
        <v>916.13333333333321</v>
      </c>
      <c r="K206" s="230">
        <v>891</v>
      </c>
      <c r="L206" s="230">
        <v>866.1</v>
      </c>
      <c r="M206" s="230">
        <v>0.11996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1241.3</v>
      </c>
      <c r="D207" s="231">
        <v>1234.3833333333334</v>
      </c>
      <c r="E207" s="231">
        <v>1218.7666666666669</v>
      </c>
      <c r="F207" s="231">
        <v>1196.2333333333333</v>
      </c>
      <c r="G207" s="231">
        <v>1180.6166666666668</v>
      </c>
      <c r="H207" s="231">
        <v>1256.916666666667</v>
      </c>
      <c r="I207" s="231">
        <v>1272.5333333333333</v>
      </c>
      <c r="J207" s="231">
        <v>1295.0666666666671</v>
      </c>
      <c r="K207" s="230">
        <v>1250</v>
      </c>
      <c r="L207" s="230">
        <v>1211.8499999999999</v>
      </c>
      <c r="M207" s="230">
        <v>21.37153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2502.65</v>
      </c>
      <c r="D208" s="231">
        <v>2499.85</v>
      </c>
      <c r="E208" s="231">
        <v>2481.6999999999998</v>
      </c>
      <c r="F208" s="231">
        <v>2460.75</v>
      </c>
      <c r="G208" s="231">
        <v>2442.6</v>
      </c>
      <c r="H208" s="231">
        <v>2520.7999999999997</v>
      </c>
      <c r="I208" s="231">
        <v>2538.9500000000003</v>
      </c>
      <c r="J208" s="231">
        <v>2559.8999999999996</v>
      </c>
      <c r="K208" s="230">
        <v>2518</v>
      </c>
      <c r="L208" s="230">
        <v>2478.9</v>
      </c>
      <c r="M208" s="230">
        <v>8.6393500000000003</v>
      </c>
      <c r="N208" s="1"/>
      <c r="O208" s="1"/>
    </row>
    <row r="209" spans="1:15" ht="12.75" customHeight="1">
      <c r="A209" s="30">
        <v>199</v>
      </c>
      <c r="B209" s="216" t="s">
        <v>765</v>
      </c>
      <c r="C209" s="230">
        <v>297.75</v>
      </c>
      <c r="D209" s="231">
        <v>298.08333333333331</v>
      </c>
      <c r="E209" s="231">
        <v>295.66666666666663</v>
      </c>
      <c r="F209" s="231">
        <v>293.58333333333331</v>
      </c>
      <c r="G209" s="231">
        <v>291.16666666666663</v>
      </c>
      <c r="H209" s="231">
        <v>300.16666666666663</v>
      </c>
      <c r="I209" s="231">
        <v>302.58333333333326</v>
      </c>
      <c r="J209" s="231">
        <v>304.66666666666663</v>
      </c>
      <c r="K209" s="230">
        <v>300.5</v>
      </c>
      <c r="L209" s="230">
        <v>296</v>
      </c>
      <c r="M209" s="230">
        <v>1.2359199999999999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442.3</v>
      </c>
      <c r="D210" s="231">
        <v>440.15000000000003</v>
      </c>
      <c r="E210" s="231">
        <v>436.40000000000009</v>
      </c>
      <c r="F210" s="231">
        <v>430.50000000000006</v>
      </c>
      <c r="G210" s="231">
        <v>426.75000000000011</v>
      </c>
      <c r="H210" s="231">
        <v>446.05000000000007</v>
      </c>
      <c r="I210" s="231">
        <v>449.79999999999995</v>
      </c>
      <c r="J210" s="231">
        <v>455.70000000000005</v>
      </c>
      <c r="K210" s="230">
        <v>443.9</v>
      </c>
      <c r="L210" s="230">
        <v>434.25</v>
      </c>
      <c r="M210" s="230">
        <v>48.267249999999997</v>
      </c>
      <c r="N210" s="1"/>
      <c r="O210" s="1"/>
    </row>
    <row r="211" spans="1:15" ht="12.75" customHeight="1">
      <c r="A211" s="30">
        <v>201</v>
      </c>
      <c r="B211" s="216" t="s">
        <v>772</v>
      </c>
      <c r="C211" s="230">
        <v>1047</v>
      </c>
      <c r="D211" s="231">
        <v>1043.3500000000001</v>
      </c>
      <c r="E211" s="231">
        <v>1033.6500000000003</v>
      </c>
      <c r="F211" s="231">
        <v>1020.3000000000002</v>
      </c>
      <c r="G211" s="231">
        <v>1010.6000000000004</v>
      </c>
      <c r="H211" s="231">
        <v>1056.7000000000003</v>
      </c>
      <c r="I211" s="231">
        <v>1066.4000000000001</v>
      </c>
      <c r="J211" s="231">
        <v>1079.7500000000002</v>
      </c>
      <c r="K211" s="230">
        <v>1053.05</v>
      </c>
      <c r="L211" s="230">
        <v>1030</v>
      </c>
      <c r="M211" s="230">
        <v>0.12717000000000001</v>
      </c>
      <c r="N211" s="1"/>
      <c r="O211" s="1"/>
    </row>
    <row r="212" spans="1:15" ht="12.75" customHeight="1">
      <c r="A212" s="30">
        <v>202</v>
      </c>
      <c r="B212" s="216" t="s">
        <v>257</v>
      </c>
      <c r="C212" s="230">
        <v>3005.7</v>
      </c>
      <c r="D212" s="231">
        <v>2986.8666666666668</v>
      </c>
      <c r="E212" s="231">
        <v>2941.7333333333336</v>
      </c>
      <c r="F212" s="231">
        <v>2877.7666666666669</v>
      </c>
      <c r="G212" s="231">
        <v>2832.6333333333337</v>
      </c>
      <c r="H212" s="231">
        <v>3050.8333333333335</v>
      </c>
      <c r="I212" s="231">
        <v>3095.9666666666667</v>
      </c>
      <c r="J212" s="231">
        <v>3159.9333333333334</v>
      </c>
      <c r="K212" s="230">
        <v>3032</v>
      </c>
      <c r="L212" s="230">
        <v>2922.9</v>
      </c>
      <c r="M212" s="230">
        <v>17.79926</v>
      </c>
      <c r="N212" s="1"/>
      <c r="O212" s="1"/>
    </row>
    <row r="213" spans="1:15" ht="12.75" customHeight="1">
      <c r="A213" s="30">
        <v>203</v>
      </c>
      <c r="B213" s="216" t="s">
        <v>372</v>
      </c>
      <c r="C213" s="230">
        <v>105.3</v>
      </c>
      <c r="D213" s="231">
        <v>104.8</v>
      </c>
      <c r="E213" s="231">
        <v>103.69999999999999</v>
      </c>
      <c r="F213" s="231">
        <v>102.1</v>
      </c>
      <c r="G213" s="231">
        <v>100.99999999999999</v>
      </c>
      <c r="H213" s="231">
        <v>106.39999999999999</v>
      </c>
      <c r="I213" s="231">
        <v>107.49999999999999</v>
      </c>
      <c r="J213" s="231">
        <v>109.1</v>
      </c>
      <c r="K213" s="230">
        <v>105.9</v>
      </c>
      <c r="L213" s="230">
        <v>103.2</v>
      </c>
      <c r="M213" s="230">
        <v>39.061190000000003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256.60000000000002</v>
      </c>
      <c r="D214" s="231">
        <v>256.8</v>
      </c>
      <c r="E214" s="231">
        <v>253.60000000000002</v>
      </c>
      <c r="F214" s="231">
        <v>250.60000000000002</v>
      </c>
      <c r="G214" s="231">
        <v>247.40000000000003</v>
      </c>
      <c r="H214" s="231">
        <v>259.8</v>
      </c>
      <c r="I214" s="231">
        <v>262.99999999999994</v>
      </c>
      <c r="J214" s="231">
        <v>266</v>
      </c>
      <c r="K214" s="230">
        <v>260</v>
      </c>
      <c r="L214" s="230">
        <v>253.8</v>
      </c>
      <c r="M214" s="230">
        <v>45.227420000000002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2486</v>
      </c>
      <c r="D215" s="231">
        <v>2476.2166666666667</v>
      </c>
      <c r="E215" s="231">
        <v>2462.4333333333334</v>
      </c>
      <c r="F215" s="231">
        <v>2438.8666666666668</v>
      </c>
      <c r="G215" s="231">
        <v>2425.0833333333335</v>
      </c>
      <c r="H215" s="231">
        <v>2499.7833333333333</v>
      </c>
      <c r="I215" s="231">
        <v>2513.5666666666671</v>
      </c>
      <c r="J215" s="231">
        <v>2537.1333333333332</v>
      </c>
      <c r="K215" s="230">
        <v>2490</v>
      </c>
      <c r="L215" s="230">
        <v>2452.65</v>
      </c>
      <c r="M215" s="230">
        <v>12.5814</v>
      </c>
      <c r="N215" s="1"/>
      <c r="O215" s="1"/>
    </row>
    <row r="216" spans="1:15" ht="12.75" customHeight="1">
      <c r="A216" s="30">
        <v>206</v>
      </c>
      <c r="B216" s="216" t="s">
        <v>258</v>
      </c>
      <c r="C216" s="230">
        <v>314.35000000000002</v>
      </c>
      <c r="D216" s="231">
        <v>314.23333333333335</v>
      </c>
      <c r="E216" s="231">
        <v>312.11666666666667</v>
      </c>
      <c r="F216" s="231">
        <v>309.88333333333333</v>
      </c>
      <c r="G216" s="231">
        <v>307.76666666666665</v>
      </c>
      <c r="H216" s="231">
        <v>316.4666666666667</v>
      </c>
      <c r="I216" s="231">
        <v>318.58333333333337</v>
      </c>
      <c r="J216" s="231">
        <v>320.81666666666672</v>
      </c>
      <c r="K216" s="230">
        <v>316.35000000000002</v>
      </c>
      <c r="L216" s="230">
        <v>312</v>
      </c>
      <c r="M216" s="230">
        <v>4.6651699999999998</v>
      </c>
      <c r="N216" s="1"/>
      <c r="O216" s="1"/>
    </row>
    <row r="217" spans="1:15" ht="12.75" customHeight="1">
      <c r="A217" s="30">
        <v>207</v>
      </c>
      <c r="B217" s="216" t="s">
        <v>286</v>
      </c>
      <c r="C217" s="230">
        <v>3355.15</v>
      </c>
      <c r="D217" s="231">
        <v>3371.5833333333335</v>
      </c>
      <c r="E217" s="231">
        <v>3315.0666666666671</v>
      </c>
      <c r="F217" s="231">
        <v>3274.9833333333336</v>
      </c>
      <c r="G217" s="231">
        <v>3218.4666666666672</v>
      </c>
      <c r="H217" s="231">
        <v>3411.666666666667</v>
      </c>
      <c r="I217" s="231">
        <v>3468.1833333333334</v>
      </c>
      <c r="J217" s="231">
        <v>3508.2666666666669</v>
      </c>
      <c r="K217" s="230">
        <v>3428.1</v>
      </c>
      <c r="L217" s="230">
        <v>3331.5</v>
      </c>
      <c r="M217" s="230">
        <v>0.34388999999999997</v>
      </c>
      <c r="N217" s="1"/>
      <c r="O217" s="1"/>
    </row>
    <row r="218" spans="1:15" ht="12.75" customHeight="1">
      <c r="A218" s="30">
        <v>208</v>
      </c>
      <c r="B218" s="216" t="s">
        <v>773</v>
      </c>
      <c r="C218" s="230">
        <v>708.25</v>
      </c>
      <c r="D218" s="231">
        <v>717.41666666666663</v>
      </c>
      <c r="E218" s="231">
        <v>696.83333333333326</v>
      </c>
      <c r="F218" s="231">
        <v>685.41666666666663</v>
      </c>
      <c r="G218" s="231">
        <v>664.83333333333326</v>
      </c>
      <c r="H218" s="231">
        <v>728.83333333333326</v>
      </c>
      <c r="I218" s="231">
        <v>749.41666666666652</v>
      </c>
      <c r="J218" s="231">
        <v>760.83333333333326</v>
      </c>
      <c r="K218" s="230">
        <v>738</v>
      </c>
      <c r="L218" s="230">
        <v>706</v>
      </c>
      <c r="M218" s="230">
        <v>3.1023200000000002</v>
      </c>
      <c r="N218" s="1"/>
      <c r="O218" s="1"/>
    </row>
    <row r="219" spans="1:15" ht="12.75" customHeight="1">
      <c r="A219" s="30">
        <v>209</v>
      </c>
      <c r="B219" s="216" t="s">
        <v>373</v>
      </c>
      <c r="C219" s="230">
        <v>36132.25</v>
      </c>
      <c r="D219" s="231">
        <v>35962.73333333333</v>
      </c>
      <c r="E219" s="231">
        <v>35725.46666666666</v>
      </c>
      <c r="F219" s="231">
        <v>35318.683333333327</v>
      </c>
      <c r="G219" s="231">
        <v>35081.416666666657</v>
      </c>
      <c r="H219" s="231">
        <v>36369.516666666663</v>
      </c>
      <c r="I219" s="231">
        <v>36606.78333333334</v>
      </c>
      <c r="J219" s="231">
        <v>37013.566666666666</v>
      </c>
      <c r="K219" s="230">
        <v>36200</v>
      </c>
      <c r="L219" s="230">
        <v>35555.949999999997</v>
      </c>
      <c r="M219" s="230">
        <v>2.4060000000000002E-2</v>
      </c>
      <c r="N219" s="1"/>
      <c r="O219" s="1"/>
    </row>
    <row r="220" spans="1:15" ht="12.75" customHeight="1">
      <c r="A220" s="30">
        <v>210</v>
      </c>
      <c r="B220" s="216" t="s">
        <v>374</v>
      </c>
      <c r="C220" s="230">
        <v>53.65</v>
      </c>
      <c r="D220" s="231">
        <v>53.199999999999996</v>
      </c>
      <c r="E220" s="231">
        <v>52.29999999999999</v>
      </c>
      <c r="F220" s="231">
        <v>50.949999999999996</v>
      </c>
      <c r="G220" s="231">
        <v>50.04999999999999</v>
      </c>
      <c r="H220" s="231">
        <v>54.54999999999999</v>
      </c>
      <c r="I220" s="231">
        <v>55.449999999999996</v>
      </c>
      <c r="J220" s="231">
        <v>56.79999999999999</v>
      </c>
      <c r="K220" s="230">
        <v>54.1</v>
      </c>
      <c r="L220" s="230">
        <v>51.85</v>
      </c>
      <c r="M220" s="230">
        <v>193.23602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2787.75</v>
      </c>
      <c r="D221" s="231">
        <v>2784.0666666666671</v>
      </c>
      <c r="E221" s="231">
        <v>2774.3333333333339</v>
      </c>
      <c r="F221" s="231">
        <v>2760.916666666667</v>
      </c>
      <c r="G221" s="231">
        <v>2751.1833333333338</v>
      </c>
      <c r="H221" s="231">
        <v>2797.483333333334</v>
      </c>
      <c r="I221" s="231">
        <v>2807.2166666666667</v>
      </c>
      <c r="J221" s="231">
        <v>2820.6333333333341</v>
      </c>
      <c r="K221" s="230">
        <v>2793.8</v>
      </c>
      <c r="L221" s="230">
        <v>2770.65</v>
      </c>
      <c r="M221" s="230">
        <v>19.90165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922.85</v>
      </c>
      <c r="D222" s="231">
        <v>919.41666666666663</v>
      </c>
      <c r="E222" s="231">
        <v>914.98333333333323</v>
      </c>
      <c r="F222" s="231">
        <v>907.11666666666656</v>
      </c>
      <c r="G222" s="231">
        <v>902.68333333333317</v>
      </c>
      <c r="H222" s="231">
        <v>927.2833333333333</v>
      </c>
      <c r="I222" s="231">
        <v>931.7166666666667</v>
      </c>
      <c r="J222" s="231">
        <v>939.58333333333337</v>
      </c>
      <c r="K222" s="230">
        <v>923.85</v>
      </c>
      <c r="L222" s="230">
        <v>911.55</v>
      </c>
      <c r="M222" s="230">
        <v>187.15142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1088.45</v>
      </c>
      <c r="D223" s="231">
        <v>1085.3333333333333</v>
      </c>
      <c r="E223" s="231">
        <v>1080.1666666666665</v>
      </c>
      <c r="F223" s="231">
        <v>1071.8833333333332</v>
      </c>
      <c r="G223" s="231">
        <v>1066.7166666666665</v>
      </c>
      <c r="H223" s="231">
        <v>1093.6166666666666</v>
      </c>
      <c r="I223" s="231">
        <v>1098.7833333333331</v>
      </c>
      <c r="J223" s="231">
        <v>1107.0666666666666</v>
      </c>
      <c r="K223" s="230">
        <v>1090.5</v>
      </c>
      <c r="L223" s="230">
        <v>1077.05</v>
      </c>
      <c r="M223" s="230">
        <v>4.4850599999999998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430.25</v>
      </c>
      <c r="D224" s="231">
        <v>433.2</v>
      </c>
      <c r="E224" s="231">
        <v>426.79999999999995</v>
      </c>
      <c r="F224" s="231">
        <v>423.34999999999997</v>
      </c>
      <c r="G224" s="231">
        <v>416.94999999999993</v>
      </c>
      <c r="H224" s="231">
        <v>436.65</v>
      </c>
      <c r="I224" s="231">
        <v>443.04999999999995</v>
      </c>
      <c r="J224" s="231">
        <v>446.5</v>
      </c>
      <c r="K224" s="230">
        <v>439.6</v>
      </c>
      <c r="L224" s="230">
        <v>429.75</v>
      </c>
      <c r="M224" s="230">
        <v>13.267469999999999</v>
      </c>
      <c r="N224" s="1"/>
      <c r="O224" s="1"/>
    </row>
    <row r="225" spans="1:15" ht="12.75" customHeight="1">
      <c r="A225" s="30">
        <v>215</v>
      </c>
      <c r="B225" s="216" t="s">
        <v>259</v>
      </c>
      <c r="C225" s="230">
        <v>455.8</v>
      </c>
      <c r="D225" s="231">
        <v>455.93333333333334</v>
      </c>
      <c r="E225" s="231">
        <v>448.86666666666667</v>
      </c>
      <c r="F225" s="231">
        <v>441.93333333333334</v>
      </c>
      <c r="G225" s="231">
        <v>434.86666666666667</v>
      </c>
      <c r="H225" s="231">
        <v>462.86666666666667</v>
      </c>
      <c r="I225" s="231">
        <v>469.93333333333339</v>
      </c>
      <c r="J225" s="231">
        <v>476.86666666666667</v>
      </c>
      <c r="K225" s="230">
        <v>463</v>
      </c>
      <c r="L225" s="230">
        <v>449</v>
      </c>
      <c r="M225" s="230">
        <v>1.8276399999999999</v>
      </c>
      <c r="N225" s="1"/>
      <c r="O225" s="1"/>
    </row>
    <row r="226" spans="1:15" ht="12.75" customHeight="1">
      <c r="A226" s="30">
        <v>216</v>
      </c>
      <c r="B226" s="216" t="s">
        <v>376</v>
      </c>
      <c r="C226" s="230">
        <v>53.8</v>
      </c>
      <c r="D226" s="231">
        <v>53.883333333333333</v>
      </c>
      <c r="E226" s="231">
        <v>53.066666666666663</v>
      </c>
      <c r="F226" s="231">
        <v>52.333333333333329</v>
      </c>
      <c r="G226" s="231">
        <v>51.516666666666659</v>
      </c>
      <c r="H226" s="231">
        <v>54.616666666666667</v>
      </c>
      <c r="I226" s="231">
        <v>55.433333333333344</v>
      </c>
      <c r="J226" s="231">
        <v>56.166666666666671</v>
      </c>
      <c r="K226" s="230">
        <v>54.7</v>
      </c>
      <c r="L226" s="230">
        <v>53.15</v>
      </c>
      <c r="M226" s="230">
        <v>72.902879999999996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64.150000000000006</v>
      </c>
      <c r="D227" s="231">
        <v>64.150000000000006</v>
      </c>
      <c r="E227" s="231">
        <v>63.350000000000009</v>
      </c>
      <c r="F227" s="231">
        <v>62.550000000000004</v>
      </c>
      <c r="G227" s="231">
        <v>61.750000000000007</v>
      </c>
      <c r="H227" s="231">
        <v>64.950000000000017</v>
      </c>
      <c r="I227" s="231">
        <v>65.750000000000028</v>
      </c>
      <c r="J227" s="231">
        <v>66.550000000000011</v>
      </c>
      <c r="K227" s="230">
        <v>64.95</v>
      </c>
      <c r="L227" s="230">
        <v>63.35</v>
      </c>
      <c r="M227" s="230">
        <v>398.1583</v>
      </c>
      <c r="N227" s="1"/>
      <c r="O227" s="1"/>
    </row>
    <row r="228" spans="1:15" ht="12.75" customHeight="1">
      <c r="A228" s="30">
        <v>218</v>
      </c>
      <c r="B228" s="216" t="s">
        <v>377</v>
      </c>
      <c r="C228" s="230">
        <v>91.15</v>
      </c>
      <c r="D228" s="231">
        <v>91.033333333333346</v>
      </c>
      <c r="E228" s="231">
        <v>90.116666666666688</v>
      </c>
      <c r="F228" s="231">
        <v>89.083333333333343</v>
      </c>
      <c r="G228" s="231">
        <v>88.166666666666686</v>
      </c>
      <c r="H228" s="231">
        <v>92.066666666666691</v>
      </c>
      <c r="I228" s="231">
        <v>92.983333333333348</v>
      </c>
      <c r="J228" s="231">
        <v>94.016666666666694</v>
      </c>
      <c r="K228" s="230">
        <v>91.95</v>
      </c>
      <c r="L228" s="230">
        <v>90</v>
      </c>
      <c r="M228" s="230">
        <v>68.782349999999994</v>
      </c>
      <c r="N228" s="1"/>
      <c r="O228" s="1"/>
    </row>
    <row r="229" spans="1:15" ht="12.75" customHeight="1">
      <c r="A229" s="30">
        <v>219</v>
      </c>
      <c r="B229" s="216" t="s">
        <v>378</v>
      </c>
      <c r="C229" s="230">
        <v>832.05</v>
      </c>
      <c r="D229" s="231">
        <v>835.38333333333333</v>
      </c>
      <c r="E229" s="231">
        <v>822.76666666666665</v>
      </c>
      <c r="F229" s="231">
        <v>813.48333333333335</v>
      </c>
      <c r="G229" s="231">
        <v>800.86666666666667</v>
      </c>
      <c r="H229" s="231">
        <v>844.66666666666663</v>
      </c>
      <c r="I229" s="231">
        <v>857.28333333333319</v>
      </c>
      <c r="J229" s="231">
        <v>866.56666666666661</v>
      </c>
      <c r="K229" s="230">
        <v>848</v>
      </c>
      <c r="L229" s="230">
        <v>826.1</v>
      </c>
      <c r="M229" s="230">
        <v>0.14793999999999999</v>
      </c>
      <c r="N229" s="1"/>
      <c r="O229" s="1"/>
    </row>
    <row r="230" spans="1:15" ht="12.75" customHeight="1">
      <c r="A230" s="30">
        <v>220</v>
      </c>
      <c r="B230" s="216" t="s">
        <v>379</v>
      </c>
      <c r="C230" s="230">
        <v>464.85</v>
      </c>
      <c r="D230" s="231">
        <v>465.76666666666665</v>
      </c>
      <c r="E230" s="231">
        <v>460.08333333333331</v>
      </c>
      <c r="F230" s="231">
        <v>455.31666666666666</v>
      </c>
      <c r="G230" s="231">
        <v>449.63333333333333</v>
      </c>
      <c r="H230" s="231">
        <v>470.5333333333333</v>
      </c>
      <c r="I230" s="231">
        <v>476.2166666666667</v>
      </c>
      <c r="J230" s="231">
        <v>480.98333333333329</v>
      </c>
      <c r="K230" s="230">
        <v>471.45</v>
      </c>
      <c r="L230" s="230">
        <v>461</v>
      </c>
      <c r="M230" s="230">
        <v>5.3872600000000004</v>
      </c>
      <c r="N230" s="1"/>
      <c r="O230" s="1"/>
    </row>
    <row r="231" spans="1:15" ht="12.75" customHeight="1">
      <c r="A231" s="30">
        <v>221</v>
      </c>
      <c r="B231" s="216" t="s">
        <v>380</v>
      </c>
      <c r="C231" s="230">
        <v>28.4</v>
      </c>
      <c r="D231" s="231">
        <v>28.633333333333329</v>
      </c>
      <c r="E231" s="231">
        <v>28.066666666666659</v>
      </c>
      <c r="F231" s="231">
        <v>27.733333333333331</v>
      </c>
      <c r="G231" s="231">
        <v>27.166666666666661</v>
      </c>
      <c r="H231" s="231">
        <v>28.966666666666658</v>
      </c>
      <c r="I231" s="231">
        <v>29.533333333333328</v>
      </c>
      <c r="J231" s="231">
        <v>29.866666666666656</v>
      </c>
      <c r="K231" s="230">
        <v>29.2</v>
      </c>
      <c r="L231" s="230">
        <v>28.3</v>
      </c>
      <c r="M231" s="230">
        <v>134.28288000000001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427.15</v>
      </c>
      <c r="D232" s="231">
        <v>425.90000000000003</v>
      </c>
      <c r="E232" s="231">
        <v>423.30000000000007</v>
      </c>
      <c r="F232" s="231">
        <v>419.45000000000005</v>
      </c>
      <c r="G232" s="231">
        <v>416.85000000000008</v>
      </c>
      <c r="H232" s="231">
        <v>429.75000000000006</v>
      </c>
      <c r="I232" s="231">
        <v>432.35000000000008</v>
      </c>
      <c r="J232" s="231">
        <v>436.20000000000005</v>
      </c>
      <c r="K232" s="230">
        <v>428.5</v>
      </c>
      <c r="L232" s="230">
        <v>422.05</v>
      </c>
      <c r="M232" s="230">
        <v>73.254829999999998</v>
      </c>
      <c r="N232" s="1"/>
      <c r="O232" s="1"/>
    </row>
    <row r="233" spans="1:15" ht="12.75" customHeight="1">
      <c r="A233" s="30">
        <v>223</v>
      </c>
      <c r="B233" s="216" t="s">
        <v>382</v>
      </c>
      <c r="C233" s="230">
        <v>96.5</v>
      </c>
      <c r="D233" s="231">
        <v>96.183333333333337</v>
      </c>
      <c r="E233" s="231">
        <v>95.26666666666668</v>
      </c>
      <c r="F233" s="231">
        <v>94.033333333333346</v>
      </c>
      <c r="G233" s="231">
        <v>93.116666666666688</v>
      </c>
      <c r="H233" s="231">
        <v>97.416666666666671</v>
      </c>
      <c r="I233" s="231">
        <v>98.333333333333329</v>
      </c>
      <c r="J233" s="231">
        <v>99.566666666666663</v>
      </c>
      <c r="K233" s="230">
        <v>97.1</v>
      </c>
      <c r="L233" s="230">
        <v>94.95</v>
      </c>
      <c r="M233" s="230">
        <v>2.7316699999999998</v>
      </c>
      <c r="N233" s="1"/>
      <c r="O233" s="1"/>
    </row>
    <row r="234" spans="1:15" ht="12.75" customHeight="1">
      <c r="A234" s="30">
        <v>224</v>
      </c>
      <c r="B234" s="216" t="s">
        <v>383</v>
      </c>
      <c r="C234" s="230">
        <v>187.4</v>
      </c>
      <c r="D234" s="231">
        <v>187.1</v>
      </c>
      <c r="E234" s="231">
        <v>185.29999999999998</v>
      </c>
      <c r="F234" s="231">
        <v>183.2</v>
      </c>
      <c r="G234" s="231">
        <v>181.39999999999998</v>
      </c>
      <c r="H234" s="231">
        <v>189.2</v>
      </c>
      <c r="I234" s="231">
        <v>191</v>
      </c>
      <c r="J234" s="231">
        <v>193.1</v>
      </c>
      <c r="K234" s="230">
        <v>188.9</v>
      </c>
      <c r="L234" s="230">
        <v>185</v>
      </c>
      <c r="M234" s="230">
        <v>16.812239999999999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114.05</v>
      </c>
      <c r="D235" s="231">
        <v>114.08333333333333</v>
      </c>
      <c r="E235" s="231">
        <v>110.91666666666666</v>
      </c>
      <c r="F235" s="231">
        <v>107.78333333333333</v>
      </c>
      <c r="G235" s="231">
        <v>104.61666666666666</v>
      </c>
      <c r="H235" s="231">
        <v>117.21666666666665</v>
      </c>
      <c r="I235" s="231">
        <v>120.38333333333331</v>
      </c>
      <c r="J235" s="231">
        <v>123.51666666666665</v>
      </c>
      <c r="K235" s="230">
        <v>117.25</v>
      </c>
      <c r="L235" s="230">
        <v>110.95</v>
      </c>
      <c r="M235" s="230">
        <v>144.19754</v>
      </c>
      <c r="N235" s="1"/>
      <c r="O235" s="1"/>
    </row>
    <row r="236" spans="1:15" ht="12.75" customHeight="1">
      <c r="A236" s="30">
        <v>226</v>
      </c>
      <c r="B236" s="216" t="s">
        <v>384</v>
      </c>
      <c r="C236" s="230">
        <v>71.900000000000006</v>
      </c>
      <c r="D236" s="231">
        <v>72.183333333333323</v>
      </c>
      <c r="E236" s="231">
        <v>70.816666666666649</v>
      </c>
      <c r="F236" s="231">
        <v>69.73333333333332</v>
      </c>
      <c r="G236" s="231">
        <v>68.366666666666646</v>
      </c>
      <c r="H236" s="231">
        <v>73.266666666666652</v>
      </c>
      <c r="I236" s="231">
        <v>74.633333333333326</v>
      </c>
      <c r="J236" s="231">
        <v>75.716666666666654</v>
      </c>
      <c r="K236" s="230">
        <v>73.55</v>
      </c>
      <c r="L236" s="230">
        <v>71.099999999999994</v>
      </c>
      <c r="M236" s="230">
        <v>44.433160000000001</v>
      </c>
      <c r="N236" s="1"/>
      <c r="O236" s="1"/>
    </row>
    <row r="237" spans="1:15" ht="12.75" customHeight="1">
      <c r="A237" s="30">
        <v>227</v>
      </c>
      <c r="B237" s="216" t="s">
        <v>260</v>
      </c>
      <c r="C237" s="230">
        <v>5735.1</v>
      </c>
      <c r="D237" s="231">
        <v>5695.3833333333341</v>
      </c>
      <c r="E237" s="231">
        <v>5640.7666666666682</v>
      </c>
      <c r="F237" s="231">
        <v>5546.4333333333343</v>
      </c>
      <c r="G237" s="231">
        <v>5491.8166666666684</v>
      </c>
      <c r="H237" s="231">
        <v>5789.7166666666681</v>
      </c>
      <c r="I237" s="231">
        <v>5844.3333333333348</v>
      </c>
      <c r="J237" s="231">
        <v>5938.6666666666679</v>
      </c>
      <c r="K237" s="230">
        <v>5750</v>
      </c>
      <c r="L237" s="230">
        <v>5601.05</v>
      </c>
      <c r="M237" s="230">
        <v>2.4801799999999998</v>
      </c>
      <c r="N237" s="1"/>
      <c r="O237" s="1"/>
    </row>
    <row r="238" spans="1:15" ht="12.75" customHeight="1">
      <c r="A238" s="30">
        <v>228</v>
      </c>
      <c r="B238" s="216" t="s">
        <v>385</v>
      </c>
      <c r="C238" s="230">
        <v>334.45</v>
      </c>
      <c r="D238" s="231">
        <v>331.15000000000003</v>
      </c>
      <c r="E238" s="231">
        <v>327.30000000000007</v>
      </c>
      <c r="F238" s="231">
        <v>320.15000000000003</v>
      </c>
      <c r="G238" s="231">
        <v>316.30000000000007</v>
      </c>
      <c r="H238" s="231">
        <v>338.30000000000007</v>
      </c>
      <c r="I238" s="231">
        <v>342.15000000000009</v>
      </c>
      <c r="J238" s="231">
        <v>349.30000000000007</v>
      </c>
      <c r="K238" s="230">
        <v>335</v>
      </c>
      <c r="L238" s="230">
        <v>324</v>
      </c>
      <c r="M238" s="230">
        <v>17.15457</v>
      </c>
      <c r="N238" s="1"/>
      <c r="O238" s="1"/>
    </row>
    <row r="239" spans="1:15" ht="12.75" customHeight="1">
      <c r="A239" s="30">
        <v>229</v>
      </c>
      <c r="B239" s="216" t="s">
        <v>386</v>
      </c>
      <c r="C239" s="230">
        <v>155.5</v>
      </c>
      <c r="D239" s="231">
        <v>155.83333333333334</v>
      </c>
      <c r="E239" s="231">
        <v>154.16666666666669</v>
      </c>
      <c r="F239" s="231">
        <v>152.83333333333334</v>
      </c>
      <c r="G239" s="231">
        <v>151.16666666666669</v>
      </c>
      <c r="H239" s="231">
        <v>157.16666666666669</v>
      </c>
      <c r="I239" s="231">
        <v>158.83333333333337</v>
      </c>
      <c r="J239" s="231">
        <v>160.16666666666669</v>
      </c>
      <c r="K239" s="230">
        <v>157.5</v>
      </c>
      <c r="L239" s="230">
        <v>154.5</v>
      </c>
      <c r="M239" s="230">
        <v>43.989579999999997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354.9</v>
      </c>
      <c r="D240" s="231">
        <v>354.90000000000003</v>
      </c>
      <c r="E240" s="231">
        <v>346.80000000000007</v>
      </c>
      <c r="F240" s="231">
        <v>338.70000000000005</v>
      </c>
      <c r="G240" s="231">
        <v>330.60000000000008</v>
      </c>
      <c r="H240" s="231">
        <v>363.00000000000006</v>
      </c>
      <c r="I240" s="231">
        <v>371.10000000000008</v>
      </c>
      <c r="J240" s="231">
        <v>379.20000000000005</v>
      </c>
      <c r="K240" s="230">
        <v>363</v>
      </c>
      <c r="L240" s="230">
        <v>346.8</v>
      </c>
      <c r="M240" s="230">
        <v>132.08635000000001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82.7</v>
      </c>
      <c r="D241" s="231">
        <v>82.916666666666671</v>
      </c>
      <c r="E241" s="231">
        <v>82.233333333333348</v>
      </c>
      <c r="F241" s="231">
        <v>81.76666666666668</v>
      </c>
      <c r="G241" s="231">
        <v>81.083333333333357</v>
      </c>
      <c r="H241" s="231">
        <v>83.38333333333334</v>
      </c>
      <c r="I241" s="231">
        <v>84.066666666666649</v>
      </c>
      <c r="J241" s="231">
        <v>84.533333333333331</v>
      </c>
      <c r="K241" s="230">
        <v>83.6</v>
      </c>
      <c r="L241" s="230">
        <v>82.45</v>
      </c>
      <c r="M241" s="230">
        <v>120.67735999999999</v>
      </c>
      <c r="N241" s="1"/>
      <c r="O241" s="1"/>
    </row>
    <row r="242" spans="1:15" ht="12.75" customHeight="1">
      <c r="A242" s="30">
        <v>232</v>
      </c>
      <c r="B242" s="216" t="s">
        <v>387</v>
      </c>
      <c r="C242" s="230">
        <v>25.1</v>
      </c>
      <c r="D242" s="231">
        <v>25.266666666666666</v>
      </c>
      <c r="E242" s="231">
        <v>24.833333333333332</v>
      </c>
      <c r="F242" s="231">
        <v>24.566666666666666</v>
      </c>
      <c r="G242" s="231">
        <v>24.133333333333333</v>
      </c>
      <c r="H242" s="231">
        <v>25.533333333333331</v>
      </c>
      <c r="I242" s="231">
        <v>25.966666666666669</v>
      </c>
      <c r="J242" s="231">
        <v>26.233333333333331</v>
      </c>
      <c r="K242" s="230">
        <v>25.7</v>
      </c>
      <c r="L242" s="230">
        <v>25</v>
      </c>
      <c r="M242" s="230">
        <v>122.49481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627.70000000000005</v>
      </c>
      <c r="D243" s="231">
        <v>627.69999999999993</v>
      </c>
      <c r="E243" s="231">
        <v>622.59999999999991</v>
      </c>
      <c r="F243" s="231">
        <v>617.5</v>
      </c>
      <c r="G243" s="231">
        <v>612.4</v>
      </c>
      <c r="H243" s="231">
        <v>632.79999999999984</v>
      </c>
      <c r="I243" s="231">
        <v>637.9</v>
      </c>
      <c r="J243" s="231">
        <v>642.99999999999977</v>
      </c>
      <c r="K243" s="230">
        <v>632.79999999999995</v>
      </c>
      <c r="L243" s="230">
        <v>622.6</v>
      </c>
      <c r="M243" s="230">
        <v>14.6174</v>
      </c>
      <c r="N243" s="1"/>
      <c r="O243" s="1"/>
    </row>
    <row r="244" spans="1:15" ht="12.75" customHeight="1">
      <c r="A244" s="30">
        <v>234</v>
      </c>
      <c r="B244" s="216" t="s">
        <v>768</v>
      </c>
      <c r="C244" s="230">
        <v>35.450000000000003</v>
      </c>
      <c r="D244" s="231">
        <v>35.016666666666666</v>
      </c>
      <c r="E244" s="231">
        <v>33.983333333333334</v>
      </c>
      <c r="F244" s="231">
        <v>32.516666666666666</v>
      </c>
      <c r="G244" s="231">
        <v>31.483333333333334</v>
      </c>
      <c r="H244" s="231">
        <v>36.483333333333334</v>
      </c>
      <c r="I244" s="231">
        <v>37.516666666666666</v>
      </c>
      <c r="J244" s="231">
        <v>38.983333333333334</v>
      </c>
      <c r="K244" s="230">
        <v>36.049999999999997</v>
      </c>
      <c r="L244" s="230">
        <v>33.549999999999997</v>
      </c>
      <c r="M244" s="230">
        <v>3431.51755</v>
      </c>
      <c r="N244" s="1"/>
      <c r="O244" s="1"/>
    </row>
    <row r="245" spans="1:15" ht="12.75" customHeight="1">
      <c r="A245" s="30">
        <v>235</v>
      </c>
      <c r="B245" s="216" t="s">
        <v>774</v>
      </c>
      <c r="C245" s="230">
        <v>1167.25</v>
      </c>
      <c r="D245" s="231">
        <v>1168.5</v>
      </c>
      <c r="E245" s="231">
        <v>1158.3</v>
      </c>
      <c r="F245" s="231">
        <v>1149.3499999999999</v>
      </c>
      <c r="G245" s="231">
        <v>1139.1499999999999</v>
      </c>
      <c r="H245" s="231">
        <v>1177.45</v>
      </c>
      <c r="I245" s="231">
        <v>1187.6499999999999</v>
      </c>
      <c r="J245" s="231">
        <v>1196.6000000000001</v>
      </c>
      <c r="K245" s="230">
        <v>1178.7</v>
      </c>
      <c r="L245" s="230">
        <v>1159.55</v>
      </c>
      <c r="M245" s="230">
        <v>0.64573999999999998</v>
      </c>
      <c r="N245" s="1"/>
      <c r="O245" s="1"/>
    </row>
    <row r="246" spans="1:15" ht="12.75" customHeight="1">
      <c r="A246" s="30">
        <v>236</v>
      </c>
      <c r="B246" s="216" t="s">
        <v>388</v>
      </c>
      <c r="C246" s="230">
        <v>329.45</v>
      </c>
      <c r="D246" s="231">
        <v>327.7</v>
      </c>
      <c r="E246" s="231">
        <v>323.2</v>
      </c>
      <c r="F246" s="231">
        <v>316.95</v>
      </c>
      <c r="G246" s="231">
        <v>312.45</v>
      </c>
      <c r="H246" s="231">
        <v>333.95</v>
      </c>
      <c r="I246" s="231">
        <v>338.45</v>
      </c>
      <c r="J246" s="231">
        <v>344.7</v>
      </c>
      <c r="K246" s="230">
        <v>332.2</v>
      </c>
      <c r="L246" s="230">
        <v>321.45</v>
      </c>
      <c r="M246" s="230">
        <v>2.7203200000000001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490.7</v>
      </c>
      <c r="D247" s="231">
        <v>492.13333333333327</v>
      </c>
      <c r="E247" s="231">
        <v>487.86666666666656</v>
      </c>
      <c r="F247" s="231">
        <v>485.0333333333333</v>
      </c>
      <c r="G247" s="231">
        <v>480.76666666666659</v>
      </c>
      <c r="H247" s="231">
        <v>494.96666666666653</v>
      </c>
      <c r="I247" s="231">
        <v>499.23333333333329</v>
      </c>
      <c r="J247" s="231">
        <v>502.06666666666649</v>
      </c>
      <c r="K247" s="230">
        <v>496.4</v>
      </c>
      <c r="L247" s="230">
        <v>489.3</v>
      </c>
      <c r="M247" s="230">
        <v>6.1577000000000002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151.4</v>
      </c>
      <c r="D248" s="231">
        <v>152.71666666666667</v>
      </c>
      <c r="E248" s="231">
        <v>149.68333333333334</v>
      </c>
      <c r="F248" s="231">
        <v>147.96666666666667</v>
      </c>
      <c r="G248" s="231">
        <v>144.93333333333334</v>
      </c>
      <c r="H248" s="231">
        <v>154.43333333333334</v>
      </c>
      <c r="I248" s="231">
        <v>157.4666666666667</v>
      </c>
      <c r="J248" s="231">
        <v>159.18333333333334</v>
      </c>
      <c r="K248" s="230">
        <v>155.75</v>
      </c>
      <c r="L248" s="230">
        <v>151</v>
      </c>
      <c r="M248" s="230">
        <v>79.989329999999995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1146.1500000000001</v>
      </c>
      <c r="D249" s="231">
        <v>1148.7833333333335</v>
      </c>
      <c r="E249" s="231">
        <v>1137.666666666667</v>
      </c>
      <c r="F249" s="231">
        <v>1129.1833333333334</v>
      </c>
      <c r="G249" s="231">
        <v>1118.0666666666668</v>
      </c>
      <c r="H249" s="231">
        <v>1157.2666666666671</v>
      </c>
      <c r="I249" s="231">
        <v>1168.3833333333334</v>
      </c>
      <c r="J249" s="231">
        <v>1176.8666666666672</v>
      </c>
      <c r="K249" s="230">
        <v>1159.9000000000001</v>
      </c>
      <c r="L249" s="230">
        <v>1140.3</v>
      </c>
      <c r="M249" s="230">
        <v>18.164200000000001</v>
      </c>
      <c r="N249" s="1"/>
      <c r="O249" s="1"/>
    </row>
    <row r="250" spans="1:15" ht="12.75" customHeight="1">
      <c r="A250" s="30">
        <v>240</v>
      </c>
      <c r="B250" s="216" t="s">
        <v>389</v>
      </c>
      <c r="C250" s="230">
        <v>14.05</v>
      </c>
      <c r="D250" s="231">
        <v>14.083333333333334</v>
      </c>
      <c r="E250" s="231">
        <v>13.816666666666668</v>
      </c>
      <c r="F250" s="231">
        <v>13.583333333333334</v>
      </c>
      <c r="G250" s="231">
        <v>13.316666666666668</v>
      </c>
      <c r="H250" s="231">
        <v>14.316666666666668</v>
      </c>
      <c r="I250" s="231">
        <v>14.583333333333334</v>
      </c>
      <c r="J250" s="231">
        <v>14.816666666666668</v>
      </c>
      <c r="K250" s="230">
        <v>14.35</v>
      </c>
      <c r="L250" s="230">
        <v>13.85</v>
      </c>
      <c r="M250" s="230">
        <v>50.121729999999999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3792.4</v>
      </c>
      <c r="D251" s="231">
        <v>3791.2999999999997</v>
      </c>
      <c r="E251" s="231">
        <v>3773.0999999999995</v>
      </c>
      <c r="F251" s="231">
        <v>3753.7999999999997</v>
      </c>
      <c r="G251" s="231">
        <v>3735.5999999999995</v>
      </c>
      <c r="H251" s="231">
        <v>3810.5999999999995</v>
      </c>
      <c r="I251" s="231">
        <v>3828.7999999999993</v>
      </c>
      <c r="J251" s="231">
        <v>3848.0999999999995</v>
      </c>
      <c r="K251" s="230">
        <v>3809.5</v>
      </c>
      <c r="L251" s="230">
        <v>3772</v>
      </c>
      <c r="M251" s="230">
        <v>1.14442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1269.1500000000001</v>
      </c>
      <c r="D252" s="231">
        <v>1267.9166666666667</v>
      </c>
      <c r="E252" s="231">
        <v>1263.3333333333335</v>
      </c>
      <c r="F252" s="231">
        <v>1257.5166666666667</v>
      </c>
      <c r="G252" s="231">
        <v>1252.9333333333334</v>
      </c>
      <c r="H252" s="231">
        <v>1273.7333333333336</v>
      </c>
      <c r="I252" s="231">
        <v>1278.3166666666671</v>
      </c>
      <c r="J252" s="231">
        <v>1284.1333333333337</v>
      </c>
      <c r="K252" s="230">
        <v>1272.5</v>
      </c>
      <c r="L252" s="230">
        <v>1262.0999999999999</v>
      </c>
      <c r="M252" s="230">
        <v>55.49783</v>
      </c>
      <c r="N252" s="1"/>
      <c r="O252" s="1"/>
    </row>
    <row r="253" spans="1:15" ht="12.75" customHeight="1">
      <c r="A253" s="30">
        <v>243</v>
      </c>
      <c r="B253" s="216" t="s">
        <v>390</v>
      </c>
      <c r="C253" s="230">
        <v>448.45</v>
      </c>
      <c r="D253" s="231">
        <v>447.76666666666665</v>
      </c>
      <c r="E253" s="231">
        <v>444.38333333333333</v>
      </c>
      <c r="F253" s="231">
        <v>440.31666666666666</v>
      </c>
      <c r="G253" s="231">
        <v>436.93333333333334</v>
      </c>
      <c r="H253" s="231">
        <v>451.83333333333331</v>
      </c>
      <c r="I253" s="231">
        <v>455.21666666666664</v>
      </c>
      <c r="J253" s="231">
        <v>459.2833333333333</v>
      </c>
      <c r="K253" s="230">
        <v>451.15</v>
      </c>
      <c r="L253" s="230">
        <v>443.7</v>
      </c>
      <c r="M253" s="230">
        <v>2.4430299999999998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2164.1</v>
      </c>
      <c r="D254" s="231">
        <v>2182.0166666666664</v>
      </c>
      <c r="E254" s="231">
        <v>2127.083333333333</v>
      </c>
      <c r="F254" s="231">
        <v>2090.0666666666666</v>
      </c>
      <c r="G254" s="231">
        <v>2035.1333333333332</v>
      </c>
      <c r="H254" s="231">
        <v>2219.0333333333328</v>
      </c>
      <c r="I254" s="231">
        <v>2273.9666666666662</v>
      </c>
      <c r="J254" s="231">
        <v>2310.9833333333327</v>
      </c>
      <c r="K254" s="230">
        <v>2236.9499999999998</v>
      </c>
      <c r="L254" s="230">
        <v>2145</v>
      </c>
      <c r="M254" s="230">
        <v>41.265169999999998</v>
      </c>
      <c r="N254" s="1"/>
      <c r="O254" s="1"/>
    </row>
    <row r="255" spans="1:15" ht="12.75" customHeight="1">
      <c r="A255" s="30">
        <v>245</v>
      </c>
      <c r="B255" s="216" t="s">
        <v>261</v>
      </c>
      <c r="C255" s="230">
        <v>708</v>
      </c>
      <c r="D255" s="231">
        <v>709.01666666666677</v>
      </c>
      <c r="E255" s="231">
        <v>706.03333333333353</v>
      </c>
      <c r="F255" s="231">
        <v>704.06666666666672</v>
      </c>
      <c r="G255" s="231">
        <v>701.08333333333348</v>
      </c>
      <c r="H255" s="231">
        <v>710.98333333333358</v>
      </c>
      <c r="I255" s="231">
        <v>713.96666666666692</v>
      </c>
      <c r="J255" s="231">
        <v>715.93333333333362</v>
      </c>
      <c r="K255" s="230">
        <v>712</v>
      </c>
      <c r="L255" s="230">
        <v>707.05</v>
      </c>
      <c r="M255" s="230">
        <v>3.3591000000000002</v>
      </c>
      <c r="N255" s="1"/>
      <c r="O255" s="1"/>
    </row>
    <row r="256" spans="1:15" ht="12.75" customHeight="1">
      <c r="A256" s="30">
        <v>246</v>
      </c>
      <c r="B256" s="216" t="s">
        <v>391</v>
      </c>
      <c r="C256" s="230">
        <v>2096.25</v>
      </c>
      <c r="D256" s="231">
        <v>2093.8833333333337</v>
      </c>
      <c r="E256" s="231">
        <v>2077.9166666666674</v>
      </c>
      <c r="F256" s="231">
        <v>2059.5833333333339</v>
      </c>
      <c r="G256" s="231">
        <v>2043.6166666666677</v>
      </c>
      <c r="H256" s="231">
        <v>2112.2166666666672</v>
      </c>
      <c r="I256" s="231">
        <v>2128.1833333333334</v>
      </c>
      <c r="J256" s="231">
        <v>2146.5166666666669</v>
      </c>
      <c r="K256" s="230">
        <v>2109.85</v>
      </c>
      <c r="L256" s="230">
        <v>2075.5500000000002</v>
      </c>
      <c r="M256" s="230">
        <v>0.43397999999999998</v>
      </c>
      <c r="N256" s="1"/>
      <c r="O256" s="1"/>
    </row>
    <row r="257" spans="1:15" ht="12.75" customHeight="1">
      <c r="A257" s="30">
        <v>247</v>
      </c>
      <c r="B257" s="216" t="s">
        <v>392</v>
      </c>
      <c r="C257" s="230">
        <v>2989.75</v>
      </c>
      <c r="D257" s="231">
        <v>2988.2666666666664</v>
      </c>
      <c r="E257" s="231">
        <v>2966.5333333333328</v>
      </c>
      <c r="F257" s="231">
        <v>2943.3166666666666</v>
      </c>
      <c r="G257" s="231">
        <v>2921.583333333333</v>
      </c>
      <c r="H257" s="231">
        <v>3011.4833333333327</v>
      </c>
      <c r="I257" s="231">
        <v>3033.2166666666662</v>
      </c>
      <c r="J257" s="231">
        <v>3056.4333333333325</v>
      </c>
      <c r="K257" s="230">
        <v>3010</v>
      </c>
      <c r="L257" s="230">
        <v>2965.05</v>
      </c>
      <c r="M257" s="230">
        <v>0.49335000000000001</v>
      </c>
      <c r="N257" s="1"/>
      <c r="O257" s="1"/>
    </row>
    <row r="258" spans="1:15" ht="12.75" customHeight="1">
      <c r="A258" s="30">
        <v>248</v>
      </c>
      <c r="B258" s="216" t="s">
        <v>852</v>
      </c>
      <c r="C258" s="230">
        <v>784.15</v>
      </c>
      <c r="D258" s="231">
        <v>789.43333333333339</v>
      </c>
      <c r="E258" s="231">
        <v>773.91666666666674</v>
      </c>
      <c r="F258" s="231">
        <v>763.68333333333339</v>
      </c>
      <c r="G258" s="231">
        <v>748.16666666666674</v>
      </c>
      <c r="H258" s="231">
        <v>799.66666666666674</v>
      </c>
      <c r="I258" s="231">
        <v>815.18333333333339</v>
      </c>
      <c r="J258" s="231">
        <v>825.41666666666674</v>
      </c>
      <c r="K258" s="230">
        <v>804.95</v>
      </c>
      <c r="L258" s="230">
        <v>779.2</v>
      </c>
      <c r="M258" s="230">
        <v>3.5025599999999999</v>
      </c>
      <c r="N258" s="1"/>
      <c r="O258" s="1"/>
    </row>
    <row r="259" spans="1:15" ht="12.75" customHeight="1">
      <c r="A259" s="30">
        <v>249</v>
      </c>
      <c r="B259" s="216" t="s">
        <v>393</v>
      </c>
      <c r="C259" s="230">
        <v>776.65</v>
      </c>
      <c r="D259" s="231">
        <v>777.88333333333333</v>
      </c>
      <c r="E259" s="231">
        <v>769.76666666666665</v>
      </c>
      <c r="F259" s="231">
        <v>762.88333333333333</v>
      </c>
      <c r="G259" s="231">
        <v>754.76666666666665</v>
      </c>
      <c r="H259" s="231">
        <v>784.76666666666665</v>
      </c>
      <c r="I259" s="231">
        <v>792.88333333333321</v>
      </c>
      <c r="J259" s="231">
        <v>799.76666666666665</v>
      </c>
      <c r="K259" s="230">
        <v>786</v>
      </c>
      <c r="L259" s="230">
        <v>771</v>
      </c>
      <c r="M259" s="230">
        <v>0.86160999999999999</v>
      </c>
      <c r="N259" s="1"/>
      <c r="O259" s="1"/>
    </row>
    <row r="260" spans="1:15" ht="12.75" customHeight="1">
      <c r="A260" s="30">
        <v>250</v>
      </c>
      <c r="B260" s="216" t="s">
        <v>394</v>
      </c>
      <c r="C260" s="230">
        <v>382.1</v>
      </c>
      <c r="D260" s="231">
        <v>382.05</v>
      </c>
      <c r="E260" s="231">
        <v>380.55</v>
      </c>
      <c r="F260" s="231">
        <v>379</v>
      </c>
      <c r="G260" s="231">
        <v>377.5</v>
      </c>
      <c r="H260" s="231">
        <v>383.6</v>
      </c>
      <c r="I260" s="231">
        <v>385.1</v>
      </c>
      <c r="J260" s="231">
        <v>386.65000000000003</v>
      </c>
      <c r="K260" s="230">
        <v>383.55</v>
      </c>
      <c r="L260" s="230">
        <v>380.5</v>
      </c>
      <c r="M260" s="230">
        <v>2.6747200000000002</v>
      </c>
      <c r="N260" s="1"/>
      <c r="O260" s="1"/>
    </row>
    <row r="261" spans="1:15" ht="12.75" customHeight="1">
      <c r="A261" s="30">
        <v>251</v>
      </c>
      <c r="B261" s="216" t="s">
        <v>395</v>
      </c>
      <c r="C261" s="230">
        <v>61.7</v>
      </c>
      <c r="D261" s="231">
        <v>61.65</v>
      </c>
      <c r="E261" s="231">
        <v>61</v>
      </c>
      <c r="F261" s="231">
        <v>60.300000000000004</v>
      </c>
      <c r="G261" s="231">
        <v>59.650000000000006</v>
      </c>
      <c r="H261" s="231">
        <v>62.349999999999994</v>
      </c>
      <c r="I261" s="231">
        <v>62.999999999999986</v>
      </c>
      <c r="J261" s="231">
        <v>63.699999999999989</v>
      </c>
      <c r="K261" s="230">
        <v>62.3</v>
      </c>
      <c r="L261" s="230">
        <v>60.95</v>
      </c>
      <c r="M261" s="230">
        <v>18.767099999999999</v>
      </c>
      <c r="N261" s="1"/>
      <c r="O261" s="1"/>
    </row>
    <row r="262" spans="1:15" ht="12.75" customHeight="1">
      <c r="A262" s="30">
        <v>252</v>
      </c>
      <c r="B262" s="216" t="s">
        <v>262</v>
      </c>
      <c r="C262" s="230">
        <v>261.60000000000002</v>
      </c>
      <c r="D262" s="231">
        <v>260.68333333333334</v>
      </c>
      <c r="E262" s="231">
        <v>257.06666666666666</v>
      </c>
      <c r="F262" s="231">
        <v>252.5333333333333</v>
      </c>
      <c r="G262" s="231">
        <v>248.91666666666663</v>
      </c>
      <c r="H262" s="231">
        <v>265.2166666666667</v>
      </c>
      <c r="I262" s="231">
        <v>268.83333333333337</v>
      </c>
      <c r="J262" s="231">
        <v>273.36666666666673</v>
      </c>
      <c r="K262" s="230">
        <v>264.3</v>
      </c>
      <c r="L262" s="230">
        <v>256.14999999999998</v>
      </c>
      <c r="M262" s="230">
        <v>9.5813799999999993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732.45</v>
      </c>
      <c r="D263" s="231">
        <v>731.2833333333333</v>
      </c>
      <c r="E263" s="231">
        <v>727.06666666666661</v>
      </c>
      <c r="F263" s="231">
        <v>721.68333333333328</v>
      </c>
      <c r="G263" s="231">
        <v>717.46666666666658</v>
      </c>
      <c r="H263" s="231">
        <v>736.66666666666663</v>
      </c>
      <c r="I263" s="231">
        <v>740.88333333333333</v>
      </c>
      <c r="J263" s="231">
        <v>746.26666666666665</v>
      </c>
      <c r="K263" s="230">
        <v>735.5</v>
      </c>
      <c r="L263" s="230">
        <v>725.9</v>
      </c>
      <c r="M263" s="230">
        <v>12.159129999999999</v>
      </c>
      <c r="N263" s="1"/>
      <c r="O263" s="1"/>
    </row>
    <row r="264" spans="1:15" ht="12.75" customHeight="1">
      <c r="A264" s="30">
        <v>254</v>
      </c>
      <c r="B264" s="216" t="s">
        <v>396</v>
      </c>
      <c r="C264" s="230">
        <v>104.2</v>
      </c>
      <c r="D264" s="231">
        <v>104.78333333333335</v>
      </c>
      <c r="E264" s="231">
        <v>102.91666666666669</v>
      </c>
      <c r="F264" s="231">
        <v>101.63333333333334</v>
      </c>
      <c r="G264" s="231">
        <v>99.76666666666668</v>
      </c>
      <c r="H264" s="231">
        <v>106.06666666666669</v>
      </c>
      <c r="I264" s="231">
        <v>107.93333333333334</v>
      </c>
      <c r="J264" s="231">
        <v>109.2166666666667</v>
      </c>
      <c r="K264" s="230">
        <v>106.65</v>
      </c>
      <c r="L264" s="230">
        <v>103.5</v>
      </c>
      <c r="M264" s="230">
        <v>34.796680000000002</v>
      </c>
      <c r="N264" s="1"/>
      <c r="O264" s="1"/>
    </row>
    <row r="265" spans="1:15" ht="12.75" customHeight="1">
      <c r="A265" s="30">
        <v>255</v>
      </c>
      <c r="B265" s="216" t="s">
        <v>397</v>
      </c>
      <c r="C265" s="230">
        <v>289.5</v>
      </c>
      <c r="D265" s="231">
        <v>285.36666666666667</v>
      </c>
      <c r="E265" s="231">
        <v>279.23333333333335</v>
      </c>
      <c r="F265" s="231">
        <v>268.9666666666667</v>
      </c>
      <c r="G265" s="231">
        <v>262.83333333333337</v>
      </c>
      <c r="H265" s="231">
        <v>295.63333333333333</v>
      </c>
      <c r="I265" s="231">
        <v>301.76666666666665</v>
      </c>
      <c r="J265" s="231">
        <v>312.0333333333333</v>
      </c>
      <c r="K265" s="230">
        <v>291.5</v>
      </c>
      <c r="L265" s="230">
        <v>275.10000000000002</v>
      </c>
      <c r="M265" s="230">
        <v>6.8077300000000003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588.6</v>
      </c>
      <c r="D266" s="231">
        <v>587.93333333333339</v>
      </c>
      <c r="E266" s="231">
        <v>581.06666666666683</v>
      </c>
      <c r="F266" s="231">
        <v>573.53333333333342</v>
      </c>
      <c r="G266" s="231">
        <v>566.66666666666686</v>
      </c>
      <c r="H266" s="231">
        <v>595.46666666666681</v>
      </c>
      <c r="I266" s="231">
        <v>602.33333333333337</v>
      </c>
      <c r="J266" s="231">
        <v>609.86666666666679</v>
      </c>
      <c r="K266" s="230">
        <v>594.79999999999995</v>
      </c>
      <c r="L266" s="230">
        <v>580.4</v>
      </c>
      <c r="M266" s="230">
        <v>13.76005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458</v>
      </c>
      <c r="D267" s="231">
        <v>460.95</v>
      </c>
      <c r="E267" s="231">
        <v>454.04999999999995</v>
      </c>
      <c r="F267" s="231">
        <v>450.09999999999997</v>
      </c>
      <c r="G267" s="231">
        <v>443.19999999999993</v>
      </c>
      <c r="H267" s="231">
        <v>464.9</v>
      </c>
      <c r="I267" s="231">
        <v>471.79999999999995</v>
      </c>
      <c r="J267" s="231">
        <v>475.75</v>
      </c>
      <c r="K267" s="230">
        <v>467.85</v>
      </c>
      <c r="L267" s="230">
        <v>457</v>
      </c>
      <c r="M267" s="230">
        <v>27.30106</v>
      </c>
      <c r="N267" s="1"/>
      <c r="O267" s="1"/>
    </row>
    <row r="268" spans="1:15" ht="12.75" customHeight="1">
      <c r="A268" s="30">
        <v>258</v>
      </c>
      <c r="B268" s="216" t="s">
        <v>775</v>
      </c>
      <c r="C268" s="230">
        <v>418.5</v>
      </c>
      <c r="D268" s="231">
        <v>417.84999999999997</v>
      </c>
      <c r="E268" s="231">
        <v>415.89999999999992</v>
      </c>
      <c r="F268" s="231">
        <v>413.29999999999995</v>
      </c>
      <c r="G268" s="231">
        <v>411.34999999999991</v>
      </c>
      <c r="H268" s="231">
        <v>420.44999999999993</v>
      </c>
      <c r="I268" s="231">
        <v>422.4</v>
      </c>
      <c r="J268" s="231">
        <v>424.99999999999994</v>
      </c>
      <c r="K268" s="230">
        <v>419.8</v>
      </c>
      <c r="L268" s="230">
        <v>415.25</v>
      </c>
      <c r="M268" s="230">
        <v>2.8840599999999998</v>
      </c>
      <c r="N268" s="1"/>
      <c r="O268" s="1"/>
    </row>
    <row r="269" spans="1:15" ht="12.75" customHeight="1">
      <c r="A269" s="30">
        <v>259</v>
      </c>
      <c r="B269" s="216" t="s">
        <v>776</v>
      </c>
      <c r="C269" s="230">
        <v>311.64999999999998</v>
      </c>
      <c r="D269" s="231">
        <v>311.46666666666664</v>
      </c>
      <c r="E269" s="231">
        <v>309.48333333333329</v>
      </c>
      <c r="F269" s="231">
        <v>307.31666666666666</v>
      </c>
      <c r="G269" s="231">
        <v>305.33333333333331</v>
      </c>
      <c r="H269" s="231">
        <v>313.63333333333327</v>
      </c>
      <c r="I269" s="231">
        <v>315.61666666666662</v>
      </c>
      <c r="J269" s="231">
        <v>317.78333333333325</v>
      </c>
      <c r="K269" s="230">
        <v>313.45</v>
      </c>
      <c r="L269" s="230">
        <v>309.3</v>
      </c>
      <c r="M269" s="230">
        <v>0.49813000000000002</v>
      </c>
      <c r="N269" s="1"/>
      <c r="O269" s="1"/>
    </row>
    <row r="270" spans="1:15" ht="12.75" customHeight="1">
      <c r="A270" s="30">
        <v>260</v>
      </c>
      <c r="B270" s="216" t="s">
        <v>398</v>
      </c>
      <c r="C270" s="230">
        <v>683.85</v>
      </c>
      <c r="D270" s="231">
        <v>690.31666666666661</v>
      </c>
      <c r="E270" s="231">
        <v>674.13333333333321</v>
      </c>
      <c r="F270" s="231">
        <v>664.41666666666663</v>
      </c>
      <c r="G270" s="231">
        <v>648.23333333333323</v>
      </c>
      <c r="H270" s="231">
        <v>700.03333333333319</v>
      </c>
      <c r="I270" s="231">
        <v>716.21666666666658</v>
      </c>
      <c r="J270" s="231">
        <v>725.93333333333317</v>
      </c>
      <c r="K270" s="230">
        <v>706.5</v>
      </c>
      <c r="L270" s="230">
        <v>680.6</v>
      </c>
      <c r="M270" s="230">
        <v>5.3273000000000001</v>
      </c>
      <c r="N270" s="1"/>
      <c r="O270" s="1"/>
    </row>
    <row r="271" spans="1:15" ht="12.75" customHeight="1">
      <c r="A271" s="30">
        <v>261</v>
      </c>
      <c r="B271" s="216" t="s">
        <v>399</v>
      </c>
      <c r="C271" s="230">
        <v>193.75</v>
      </c>
      <c r="D271" s="231">
        <v>195.06666666666669</v>
      </c>
      <c r="E271" s="231">
        <v>190.43333333333339</v>
      </c>
      <c r="F271" s="231">
        <v>187.1166666666667</v>
      </c>
      <c r="G271" s="231">
        <v>182.48333333333341</v>
      </c>
      <c r="H271" s="231">
        <v>198.38333333333338</v>
      </c>
      <c r="I271" s="231">
        <v>203.01666666666665</v>
      </c>
      <c r="J271" s="231">
        <v>206.33333333333337</v>
      </c>
      <c r="K271" s="230">
        <v>199.7</v>
      </c>
      <c r="L271" s="230">
        <v>191.75</v>
      </c>
      <c r="M271" s="230">
        <v>14.968959999999999</v>
      </c>
      <c r="N271" s="1"/>
      <c r="O271" s="1"/>
    </row>
    <row r="272" spans="1:15" ht="12.75" customHeight="1">
      <c r="A272" s="30">
        <v>262</v>
      </c>
      <c r="B272" s="216" t="s">
        <v>400</v>
      </c>
      <c r="C272" s="230">
        <v>590.20000000000005</v>
      </c>
      <c r="D272" s="231">
        <v>594.55000000000007</v>
      </c>
      <c r="E272" s="231">
        <v>579.10000000000014</v>
      </c>
      <c r="F272" s="231">
        <v>568.00000000000011</v>
      </c>
      <c r="G272" s="231">
        <v>552.55000000000018</v>
      </c>
      <c r="H272" s="231">
        <v>605.65000000000009</v>
      </c>
      <c r="I272" s="231">
        <v>621.10000000000014</v>
      </c>
      <c r="J272" s="231">
        <v>632.20000000000005</v>
      </c>
      <c r="K272" s="230">
        <v>610</v>
      </c>
      <c r="L272" s="230">
        <v>583.45000000000005</v>
      </c>
      <c r="M272" s="230">
        <v>2.6727300000000001</v>
      </c>
      <c r="N272" s="1"/>
      <c r="O272" s="1"/>
    </row>
    <row r="273" spans="1:15" ht="12.75" customHeight="1">
      <c r="A273" s="30">
        <v>263</v>
      </c>
      <c r="B273" s="216" t="s">
        <v>401</v>
      </c>
      <c r="C273" s="230">
        <v>1836.15</v>
      </c>
      <c r="D273" s="231">
        <v>1865.55</v>
      </c>
      <c r="E273" s="231">
        <v>1796.1</v>
      </c>
      <c r="F273" s="231">
        <v>1756.05</v>
      </c>
      <c r="G273" s="231">
        <v>1686.6</v>
      </c>
      <c r="H273" s="231">
        <v>1905.6</v>
      </c>
      <c r="I273" s="231">
        <v>1975.0500000000002</v>
      </c>
      <c r="J273" s="231">
        <v>2015.1</v>
      </c>
      <c r="K273" s="230">
        <v>1935</v>
      </c>
      <c r="L273" s="230">
        <v>1825.5</v>
      </c>
      <c r="M273" s="230">
        <v>4.3458199999999998</v>
      </c>
      <c r="N273" s="1"/>
      <c r="O273" s="1"/>
    </row>
    <row r="274" spans="1:15" ht="12.75" customHeight="1">
      <c r="A274" s="30">
        <v>264</v>
      </c>
      <c r="B274" s="216" t="s">
        <v>402</v>
      </c>
      <c r="C274" s="230">
        <v>241.05</v>
      </c>
      <c r="D274" s="231">
        <v>241.43333333333337</v>
      </c>
      <c r="E274" s="231">
        <v>239.96666666666673</v>
      </c>
      <c r="F274" s="231">
        <v>238.88333333333335</v>
      </c>
      <c r="G274" s="231">
        <v>237.41666666666671</v>
      </c>
      <c r="H274" s="231">
        <v>242.51666666666674</v>
      </c>
      <c r="I274" s="231">
        <v>243.98333333333338</v>
      </c>
      <c r="J274" s="231">
        <v>245.06666666666675</v>
      </c>
      <c r="K274" s="230">
        <v>242.9</v>
      </c>
      <c r="L274" s="230">
        <v>240.35</v>
      </c>
      <c r="M274" s="230">
        <v>0.68420000000000003</v>
      </c>
      <c r="N274" s="1"/>
      <c r="O274" s="1"/>
    </row>
    <row r="275" spans="1:15" ht="12.75" customHeight="1">
      <c r="A275" s="30">
        <v>265</v>
      </c>
      <c r="B275" s="216" t="s">
        <v>403</v>
      </c>
      <c r="C275" s="230">
        <v>922.4</v>
      </c>
      <c r="D275" s="231">
        <v>926.4</v>
      </c>
      <c r="E275" s="231">
        <v>914.34999999999991</v>
      </c>
      <c r="F275" s="231">
        <v>906.3</v>
      </c>
      <c r="G275" s="231">
        <v>894.24999999999989</v>
      </c>
      <c r="H275" s="231">
        <v>934.44999999999993</v>
      </c>
      <c r="I275" s="231">
        <v>946.49999999999989</v>
      </c>
      <c r="J275" s="231">
        <v>954.55</v>
      </c>
      <c r="K275" s="230">
        <v>938.45</v>
      </c>
      <c r="L275" s="230">
        <v>918.35</v>
      </c>
      <c r="M275" s="230">
        <v>7.9510399999999999</v>
      </c>
      <c r="N275" s="1"/>
      <c r="O275" s="1"/>
    </row>
    <row r="276" spans="1:15" ht="12.75" customHeight="1">
      <c r="A276" s="30">
        <v>266</v>
      </c>
      <c r="B276" s="216" t="s">
        <v>404</v>
      </c>
      <c r="C276" s="230">
        <v>385.35</v>
      </c>
      <c r="D276" s="231">
        <v>387.38333333333338</v>
      </c>
      <c r="E276" s="231">
        <v>380.96666666666675</v>
      </c>
      <c r="F276" s="231">
        <v>376.58333333333337</v>
      </c>
      <c r="G276" s="231">
        <v>370.16666666666674</v>
      </c>
      <c r="H276" s="231">
        <v>391.76666666666677</v>
      </c>
      <c r="I276" s="231">
        <v>398.18333333333339</v>
      </c>
      <c r="J276" s="231">
        <v>402.56666666666678</v>
      </c>
      <c r="K276" s="230">
        <v>393.8</v>
      </c>
      <c r="L276" s="230">
        <v>383</v>
      </c>
      <c r="M276" s="230">
        <v>2.1290800000000001</v>
      </c>
      <c r="N276" s="1"/>
      <c r="O276" s="1"/>
    </row>
    <row r="277" spans="1:15" ht="12.75" customHeight="1">
      <c r="A277" s="30">
        <v>267</v>
      </c>
      <c r="B277" s="216" t="s">
        <v>405</v>
      </c>
      <c r="C277" s="230">
        <v>1088.4000000000001</v>
      </c>
      <c r="D277" s="231">
        <v>1091.95</v>
      </c>
      <c r="E277" s="231">
        <v>1080.8500000000001</v>
      </c>
      <c r="F277" s="231">
        <v>1073.3000000000002</v>
      </c>
      <c r="G277" s="231">
        <v>1062.2000000000003</v>
      </c>
      <c r="H277" s="231">
        <v>1099.5</v>
      </c>
      <c r="I277" s="231">
        <v>1110.5999999999999</v>
      </c>
      <c r="J277" s="231">
        <v>1118.1499999999999</v>
      </c>
      <c r="K277" s="230">
        <v>1103.05</v>
      </c>
      <c r="L277" s="230">
        <v>1084.4000000000001</v>
      </c>
      <c r="M277" s="230">
        <v>0.41727999999999998</v>
      </c>
      <c r="N277" s="1"/>
      <c r="O277" s="1"/>
    </row>
    <row r="278" spans="1:15" ht="12.75" customHeight="1">
      <c r="A278" s="30">
        <v>268</v>
      </c>
      <c r="B278" s="216" t="s">
        <v>406</v>
      </c>
      <c r="C278" s="230">
        <v>525.15</v>
      </c>
      <c r="D278" s="231">
        <v>526.18333333333328</v>
      </c>
      <c r="E278" s="231">
        <v>519.96666666666658</v>
      </c>
      <c r="F278" s="231">
        <v>514.7833333333333</v>
      </c>
      <c r="G278" s="231">
        <v>508.56666666666661</v>
      </c>
      <c r="H278" s="231">
        <v>531.36666666666656</v>
      </c>
      <c r="I278" s="231">
        <v>537.58333333333326</v>
      </c>
      <c r="J278" s="231">
        <v>542.76666666666654</v>
      </c>
      <c r="K278" s="230">
        <v>532.4</v>
      </c>
      <c r="L278" s="230">
        <v>521</v>
      </c>
      <c r="M278" s="230">
        <v>1.01447</v>
      </c>
      <c r="N278" s="1"/>
      <c r="O278" s="1"/>
    </row>
    <row r="279" spans="1:15" ht="12.75" customHeight="1">
      <c r="A279" s="30">
        <v>269</v>
      </c>
      <c r="B279" s="216" t="s">
        <v>777</v>
      </c>
      <c r="C279" s="230">
        <v>105.05</v>
      </c>
      <c r="D279" s="231">
        <v>105.63333333333333</v>
      </c>
      <c r="E279" s="231">
        <v>104.01666666666665</v>
      </c>
      <c r="F279" s="231">
        <v>102.98333333333332</v>
      </c>
      <c r="G279" s="231">
        <v>101.36666666666665</v>
      </c>
      <c r="H279" s="231">
        <v>106.66666666666666</v>
      </c>
      <c r="I279" s="231">
        <v>108.28333333333333</v>
      </c>
      <c r="J279" s="231">
        <v>109.31666666666666</v>
      </c>
      <c r="K279" s="230">
        <v>107.25</v>
      </c>
      <c r="L279" s="230">
        <v>104.6</v>
      </c>
      <c r="M279" s="230">
        <v>29.059809999999999</v>
      </c>
      <c r="N279" s="1"/>
      <c r="O279" s="1"/>
    </row>
    <row r="280" spans="1:15" ht="12.75" customHeight="1">
      <c r="A280" s="30">
        <v>270</v>
      </c>
      <c r="B280" s="216" t="s">
        <v>407</v>
      </c>
      <c r="C280" s="230">
        <v>390.2</v>
      </c>
      <c r="D280" s="231">
        <v>390.05</v>
      </c>
      <c r="E280" s="231">
        <v>384.5</v>
      </c>
      <c r="F280" s="231">
        <v>378.8</v>
      </c>
      <c r="G280" s="231">
        <v>373.25</v>
      </c>
      <c r="H280" s="231">
        <v>395.75</v>
      </c>
      <c r="I280" s="231">
        <v>401.30000000000007</v>
      </c>
      <c r="J280" s="231">
        <v>407</v>
      </c>
      <c r="K280" s="230">
        <v>395.6</v>
      </c>
      <c r="L280" s="230">
        <v>384.35</v>
      </c>
      <c r="M280" s="230">
        <v>3.7717499999999999</v>
      </c>
      <c r="N280" s="1"/>
      <c r="O280" s="1"/>
    </row>
    <row r="281" spans="1:15" ht="12.75" customHeight="1">
      <c r="A281" s="30">
        <v>271</v>
      </c>
      <c r="B281" s="216" t="s">
        <v>408</v>
      </c>
      <c r="C281" s="230">
        <v>96.75</v>
      </c>
      <c r="D281" s="231">
        <v>96.933333333333337</v>
      </c>
      <c r="E281" s="231">
        <v>96.316666666666677</v>
      </c>
      <c r="F281" s="231">
        <v>95.88333333333334</v>
      </c>
      <c r="G281" s="231">
        <v>95.26666666666668</v>
      </c>
      <c r="H281" s="231">
        <v>97.366666666666674</v>
      </c>
      <c r="I281" s="231">
        <v>97.983333333333348</v>
      </c>
      <c r="J281" s="231">
        <v>98.416666666666671</v>
      </c>
      <c r="K281" s="230">
        <v>97.55</v>
      </c>
      <c r="L281" s="230">
        <v>96.5</v>
      </c>
      <c r="M281" s="230">
        <v>9.7790900000000001</v>
      </c>
      <c r="N281" s="1"/>
      <c r="O281" s="1"/>
    </row>
    <row r="282" spans="1:15" ht="12.75" customHeight="1">
      <c r="A282" s="30">
        <v>272</v>
      </c>
      <c r="B282" s="216" t="s">
        <v>409</v>
      </c>
      <c r="C282" s="230">
        <v>500.85</v>
      </c>
      <c r="D282" s="231">
        <v>500.58333333333331</v>
      </c>
      <c r="E282" s="231">
        <v>492.16666666666663</v>
      </c>
      <c r="F282" s="231">
        <v>483.48333333333329</v>
      </c>
      <c r="G282" s="231">
        <v>475.06666666666661</v>
      </c>
      <c r="H282" s="231">
        <v>509.26666666666665</v>
      </c>
      <c r="I282" s="231">
        <v>517.68333333333328</v>
      </c>
      <c r="J282" s="231">
        <v>526.36666666666667</v>
      </c>
      <c r="K282" s="230">
        <v>509</v>
      </c>
      <c r="L282" s="230">
        <v>491.9</v>
      </c>
      <c r="M282" s="230">
        <v>6.3508899999999997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1930.95</v>
      </c>
      <c r="D283" s="231">
        <v>1925.8333333333333</v>
      </c>
      <c r="E283" s="231">
        <v>1917.8166666666666</v>
      </c>
      <c r="F283" s="231">
        <v>1904.6833333333334</v>
      </c>
      <c r="G283" s="231">
        <v>1896.6666666666667</v>
      </c>
      <c r="H283" s="231">
        <v>1938.9666666666665</v>
      </c>
      <c r="I283" s="231">
        <v>1946.9833333333333</v>
      </c>
      <c r="J283" s="231">
        <v>1960.1166666666663</v>
      </c>
      <c r="K283" s="230">
        <v>1933.85</v>
      </c>
      <c r="L283" s="230">
        <v>1912.7</v>
      </c>
      <c r="M283" s="230">
        <v>34.490070000000003</v>
      </c>
      <c r="N283" s="1"/>
      <c r="O283" s="1"/>
    </row>
    <row r="284" spans="1:15" ht="12.75" customHeight="1">
      <c r="A284" s="30">
        <v>274</v>
      </c>
      <c r="B284" s="216" t="s">
        <v>762</v>
      </c>
      <c r="C284" s="230">
        <v>1495.2</v>
      </c>
      <c r="D284" s="231">
        <v>1496.0166666666667</v>
      </c>
      <c r="E284" s="231">
        <v>1477.1833333333334</v>
      </c>
      <c r="F284" s="231">
        <v>1459.1666666666667</v>
      </c>
      <c r="G284" s="231">
        <v>1440.3333333333335</v>
      </c>
      <c r="H284" s="231">
        <v>1514.0333333333333</v>
      </c>
      <c r="I284" s="231">
        <v>1532.8666666666668</v>
      </c>
      <c r="J284" s="231">
        <v>1550.8833333333332</v>
      </c>
      <c r="K284" s="230">
        <v>1514.85</v>
      </c>
      <c r="L284" s="230">
        <v>1478</v>
      </c>
      <c r="M284" s="230">
        <v>0.16273000000000001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92.65</v>
      </c>
      <c r="D285" s="231">
        <v>92.899999999999991</v>
      </c>
      <c r="E285" s="231">
        <v>91.999999999999986</v>
      </c>
      <c r="F285" s="231">
        <v>91.35</v>
      </c>
      <c r="G285" s="231">
        <v>90.449999999999989</v>
      </c>
      <c r="H285" s="231">
        <v>93.549999999999983</v>
      </c>
      <c r="I285" s="231">
        <v>94.449999999999989</v>
      </c>
      <c r="J285" s="231">
        <v>95.09999999999998</v>
      </c>
      <c r="K285" s="230">
        <v>93.8</v>
      </c>
      <c r="L285" s="230">
        <v>92.25</v>
      </c>
      <c r="M285" s="230">
        <v>39.246270000000003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3723.8</v>
      </c>
      <c r="D286" s="231">
        <v>3745.6</v>
      </c>
      <c r="E286" s="231">
        <v>3693.2</v>
      </c>
      <c r="F286" s="231">
        <v>3662.6</v>
      </c>
      <c r="G286" s="231">
        <v>3610.2</v>
      </c>
      <c r="H286" s="231">
        <v>3776.2</v>
      </c>
      <c r="I286" s="231">
        <v>3828.6000000000004</v>
      </c>
      <c r="J286" s="231">
        <v>3859.2</v>
      </c>
      <c r="K286" s="230">
        <v>3798</v>
      </c>
      <c r="L286" s="230">
        <v>3715</v>
      </c>
      <c r="M286" s="230">
        <v>2.8541300000000001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355.8</v>
      </c>
      <c r="D287" s="231">
        <v>355.7</v>
      </c>
      <c r="E287" s="231">
        <v>352.7</v>
      </c>
      <c r="F287" s="231">
        <v>349.6</v>
      </c>
      <c r="G287" s="231">
        <v>346.6</v>
      </c>
      <c r="H287" s="231">
        <v>358.79999999999995</v>
      </c>
      <c r="I287" s="231">
        <v>361.79999999999995</v>
      </c>
      <c r="J287" s="231">
        <v>364.89999999999992</v>
      </c>
      <c r="K287" s="230">
        <v>358.7</v>
      </c>
      <c r="L287" s="230">
        <v>352.6</v>
      </c>
      <c r="M287" s="230">
        <v>10.73926</v>
      </c>
      <c r="N287" s="1"/>
      <c r="O287" s="1"/>
    </row>
    <row r="288" spans="1:15" ht="12.75" customHeight="1">
      <c r="A288" s="30">
        <v>278</v>
      </c>
      <c r="B288" s="216" t="s">
        <v>864</v>
      </c>
      <c r="C288" s="230">
        <v>4498</v>
      </c>
      <c r="D288" s="231">
        <v>4500.1500000000005</v>
      </c>
      <c r="E288" s="231">
        <v>4456.3000000000011</v>
      </c>
      <c r="F288" s="231">
        <v>4414.6000000000004</v>
      </c>
      <c r="G288" s="231">
        <v>4370.7500000000009</v>
      </c>
      <c r="H288" s="231">
        <v>4541.8500000000013</v>
      </c>
      <c r="I288" s="231">
        <v>4585.7000000000016</v>
      </c>
      <c r="J288" s="231">
        <v>4627.4000000000015</v>
      </c>
      <c r="K288" s="230">
        <v>4544</v>
      </c>
      <c r="L288" s="230">
        <v>4458.45</v>
      </c>
      <c r="M288" s="230">
        <v>4.0487200000000003</v>
      </c>
      <c r="N288" s="1"/>
      <c r="O288" s="1"/>
    </row>
    <row r="289" spans="1:15" ht="12.75" customHeight="1">
      <c r="A289" s="30">
        <v>279</v>
      </c>
      <c r="B289" s="216" t="s">
        <v>410</v>
      </c>
      <c r="C289" s="230">
        <v>11052.3</v>
      </c>
      <c r="D289" s="231">
        <v>11146.75</v>
      </c>
      <c r="E289" s="231">
        <v>10925.55</v>
      </c>
      <c r="F289" s="231">
        <v>10798.8</v>
      </c>
      <c r="G289" s="231">
        <v>10577.599999999999</v>
      </c>
      <c r="H289" s="231">
        <v>11273.5</v>
      </c>
      <c r="I289" s="231">
        <v>11494.7</v>
      </c>
      <c r="J289" s="231">
        <v>11621.45</v>
      </c>
      <c r="K289" s="230">
        <v>11367.95</v>
      </c>
      <c r="L289" s="230">
        <v>11020</v>
      </c>
      <c r="M289" s="230">
        <v>9.8960000000000006E-2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2356.3000000000002</v>
      </c>
      <c r="D290" s="231">
        <v>2364.9333333333334</v>
      </c>
      <c r="E290" s="231">
        <v>2339.8666666666668</v>
      </c>
      <c r="F290" s="231">
        <v>2323.4333333333334</v>
      </c>
      <c r="G290" s="231">
        <v>2298.3666666666668</v>
      </c>
      <c r="H290" s="231">
        <v>2381.3666666666668</v>
      </c>
      <c r="I290" s="231">
        <v>2406.4333333333334</v>
      </c>
      <c r="J290" s="231">
        <v>2422.8666666666668</v>
      </c>
      <c r="K290" s="230">
        <v>2390</v>
      </c>
      <c r="L290" s="230">
        <v>2348.5</v>
      </c>
      <c r="M290" s="230">
        <v>9.9823500000000003</v>
      </c>
      <c r="N290" s="1"/>
      <c r="O290" s="1"/>
    </row>
    <row r="291" spans="1:15" ht="12.75" customHeight="1">
      <c r="A291" s="30">
        <v>281</v>
      </c>
      <c r="B291" s="216" t="s">
        <v>818</v>
      </c>
      <c r="C291" s="230">
        <v>358.3</v>
      </c>
      <c r="D291" s="231">
        <v>360.31666666666666</v>
      </c>
      <c r="E291" s="231">
        <v>354.68333333333334</v>
      </c>
      <c r="F291" s="231">
        <v>351.06666666666666</v>
      </c>
      <c r="G291" s="231">
        <v>345.43333333333334</v>
      </c>
      <c r="H291" s="231">
        <v>363.93333333333334</v>
      </c>
      <c r="I291" s="231">
        <v>369.56666666666666</v>
      </c>
      <c r="J291" s="231">
        <v>373.18333333333334</v>
      </c>
      <c r="K291" s="230">
        <v>365.95</v>
      </c>
      <c r="L291" s="230">
        <v>356.7</v>
      </c>
      <c r="M291" s="230">
        <v>1.87856</v>
      </c>
      <c r="N291" s="1"/>
      <c r="O291" s="1"/>
    </row>
    <row r="292" spans="1:15" ht="12.75" customHeight="1">
      <c r="A292" s="30">
        <v>282</v>
      </c>
      <c r="B292" s="216" t="s">
        <v>263</v>
      </c>
      <c r="C292" s="230">
        <v>321</v>
      </c>
      <c r="D292" s="231">
        <v>318.36666666666667</v>
      </c>
      <c r="E292" s="231">
        <v>313.78333333333336</v>
      </c>
      <c r="F292" s="231">
        <v>306.56666666666666</v>
      </c>
      <c r="G292" s="231">
        <v>301.98333333333335</v>
      </c>
      <c r="H292" s="231">
        <v>325.58333333333337</v>
      </c>
      <c r="I292" s="231">
        <v>330.16666666666663</v>
      </c>
      <c r="J292" s="231">
        <v>337.38333333333338</v>
      </c>
      <c r="K292" s="230">
        <v>322.95</v>
      </c>
      <c r="L292" s="230">
        <v>311.14999999999998</v>
      </c>
      <c r="M292" s="230">
        <v>31.429929999999999</v>
      </c>
      <c r="N292" s="1"/>
      <c r="O292" s="1"/>
    </row>
    <row r="293" spans="1:15" ht="12.75" customHeight="1">
      <c r="A293" s="30">
        <v>283</v>
      </c>
      <c r="B293" s="216" t="s">
        <v>779</v>
      </c>
      <c r="C293" s="230">
        <v>278.60000000000002</v>
      </c>
      <c r="D293" s="231">
        <v>279.45</v>
      </c>
      <c r="E293" s="231">
        <v>276.14999999999998</v>
      </c>
      <c r="F293" s="231">
        <v>273.7</v>
      </c>
      <c r="G293" s="231">
        <v>270.39999999999998</v>
      </c>
      <c r="H293" s="231">
        <v>281.89999999999998</v>
      </c>
      <c r="I293" s="231">
        <v>285.20000000000005</v>
      </c>
      <c r="J293" s="231">
        <v>287.64999999999998</v>
      </c>
      <c r="K293" s="230">
        <v>282.75</v>
      </c>
      <c r="L293" s="230">
        <v>277</v>
      </c>
      <c r="M293" s="230">
        <v>3.8308599999999999</v>
      </c>
      <c r="N293" s="1"/>
      <c r="O293" s="1"/>
    </row>
    <row r="294" spans="1:15" ht="12.75" customHeight="1">
      <c r="A294" s="30">
        <v>284</v>
      </c>
      <c r="B294" s="216" t="s">
        <v>871</v>
      </c>
      <c r="C294" s="230">
        <v>90.55</v>
      </c>
      <c r="D294" s="231">
        <v>89.966666666666654</v>
      </c>
      <c r="E294" s="231">
        <v>88.383333333333312</v>
      </c>
      <c r="F294" s="231">
        <v>86.216666666666654</v>
      </c>
      <c r="G294" s="231">
        <v>84.633333333333312</v>
      </c>
      <c r="H294" s="231">
        <v>92.133333333333312</v>
      </c>
      <c r="I294" s="231">
        <v>93.716666666666654</v>
      </c>
      <c r="J294" s="231">
        <v>95.883333333333312</v>
      </c>
      <c r="K294" s="230">
        <v>91.55</v>
      </c>
      <c r="L294" s="230">
        <v>87.8</v>
      </c>
      <c r="M294" s="230">
        <v>123.49043</v>
      </c>
      <c r="N294" s="1"/>
      <c r="O294" s="1"/>
    </row>
    <row r="295" spans="1:15" ht="12.75" customHeight="1">
      <c r="A295" s="30">
        <v>285</v>
      </c>
      <c r="B295" s="216" t="s">
        <v>844</v>
      </c>
      <c r="C295" s="230">
        <v>551.35</v>
      </c>
      <c r="D295" s="231">
        <v>551.41666666666663</v>
      </c>
      <c r="E295" s="231">
        <v>549.93333333333328</v>
      </c>
      <c r="F295" s="231">
        <v>548.51666666666665</v>
      </c>
      <c r="G295" s="231">
        <v>547.0333333333333</v>
      </c>
      <c r="H295" s="231">
        <v>552.83333333333326</v>
      </c>
      <c r="I295" s="231">
        <v>554.31666666666661</v>
      </c>
      <c r="J295" s="231">
        <v>555.73333333333323</v>
      </c>
      <c r="K295" s="230">
        <v>552.9</v>
      </c>
      <c r="L295" s="230">
        <v>550</v>
      </c>
      <c r="M295" s="230">
        <v>8.5668900000000008</v>
      </c>
      <c r="N295" s="1"/>
      <c r="O295" s="1"/>
    </row>
    <row r="296" spans="1:15" ht="12.75" customHeight="1">
      <c r="A296" s="30">
        <v>286</v>
      </c>
      <c r="B296" s="216" t="s">
        <v>411</v>
      </c>
      <c r="C296" s="230">
        <v>4027.8</v>
      </c>
      <c r="D296" s="231">
        <v>4015.25</v>
      </c>
      <c r="E296" s="231">
        <v>3992.55</v>
      </c>
      <c r="F296" s="231">
        <v>3957.3</v>
      </c>
      <c r="G296" s="231">
        <v>3934.6000000000004</v>
      </c>
      <c r="H296" s="231">
        <v>4050.5</v>
      </c>
      <c r="I296" s="231">
        <v>4073.2</v>
      </c>
      <c r="J296" s="231">
        <v>4108.45</v>
      </c>
      <c r="K296" s="230">
        <v>4037.95</v>
      </c>
      <c r="L296" s="230">
        <v>3980</v>
      </c>
      <c r="M296" s="230">
        <v>0.42326000000000003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709.65</v>
      </c>
      <c r="D297" s="231">
        <v>709.55000000000007</v>
      </c>
      <c r="E297" s="231">
        <v>705.10000000000014</v>
      </c>
      <c r="F297" s="231">
        <v>700.55000000000007</v>
      </c>
      <c r="G297" s="231">
        <v>696.10000000000014</v>
      </c>
      <c r="H297" s="231">
        <v>714.10000000000014</v>
      </c>
      <c r="I297" s="231">
        <v>718.55000000000018</v>
      </c>
      <c r="J297" s="231">
        <v>723.10000000000014</v>
      </c>
      <c r="K297" s="230">
        <v>714</v>
      </c>
      <c r="L297" s="230">
        <v>705</v>
      </c>
      <c r="M297" s="230">
        <v>3.1185</v>
      </c>
      <c r="N297" s="1"/>
      <c r="O297" s="1"/>
    </row>
    <row r="298" spans="1:15" ht="12.75" customHeight="1">
      <c r="A298" s="30">
        <v>288</v>
      </c>
      <c r="B298" s="216" t="s">
        <v>412</v>
      </c>
      <c r="C298" s="230">
        <v>1430.4</v>
      </c>
      <c r="D298" s="231">
        <v>1432.3166666666668</v>
      </c>
      <c r="E298" s="231">
        <v>1400.9333333333336</v>
      </c>
      <c r="F298" s="231">
        <v>1371.4666666666667</v>
      </c>
      <c r="G298" s="231">
        <v>1340.0833333333335</v>
      </c>
      <c r="H298" s="231">
        <v>1461.7833333333338</v>
      </c>
      <c r="I298" s="231">
        <v>1493.166666666667</v>
      </c>
      <c r="J298" s="231">
        <v>1522.6333333333339</v>
      </c>
      <c r="K298" s="230">
        <v>1463.7</v>
      </c>
      <c r="L298" s="230">
        <v>1402.85</v>
      </c>
      <c r="M298" s="230">
        <v>0.96625000000000005</v>
      </c>
      <c r="N298" s="1"/>
      <c r="O298" s="1"/>
    </row>
    <row r="299" spans="1:15" ht="12.75" customHeight="1">
      <c r="A299" s="30">
        <v>289</v>
      </c>
      <c r="B299" s="216" t="s">
        <v>413</v>
      </c>
      <c r="C299" s="230">
        <v>28.65</v>
      </c>
      <c r="D299" s="231">
        <v>28.816666666666666</v>
      </c>
      <c r="E299" s="231">
        <v>28.083333333333332</v>
      </c>
      <c r="F299" s="231">
        <v>27.516666666666666</v>
      </c>
      <c r="G299" s="231">
        <v>26.783333333333331</v>
      </c>
      <c r="H299" s="231">
        <v>29.383333333333333</v>
      </c>
      <c r="I299" s="231">
        <v>30.116666666666667</v>
      </c>
      <c r="J299" s="231">
        <v>30.683333333333334</v>
      </c>
      <c r="K299" s="230">
        <v>29.55</v>
      </c>
      <c r="L299" s="230">
        <v>28.25</v>
      </c>
      <c r="M299" s="230">
        <v>41.720080000000003</v>
      </c>
      <c r="N299" s="1"/>
      <c r="O299" s="1"/>
    </row>
    <row r="300" spans="1:15" ht="12.75" customHeight="1">
      <c r="A300" s="30">
        <v>290</v>
      </c>
      <c r="B300" s="216" t="s">
        <v>414</v>
      </c>
      <c r="C300" s="230">
        <v>159.30000000000001</v>
      </c>
      <c r="D300" s="231">
        <v>158.88333333333335</v>
      </c>
      <c r="E300" s="231">
        <v>157.8666666666667</v>
      </c>
      <c r="F300" s="231">
        <v>156.43333333333334</v>
      </c>
      <c r="G300" s="231">
        <v>155.41666666666669</v>
      </c>
      <c r="H300" s="231">
        <v>160.31666666666672</v>
      </c>
      <c r="I300" s="231">
        <v>161.33333333333337</v>
      </c>
      <c r="J300" s="231">
        <v>162.76666666666674</v>
      </c>
      <c r="K300" s="230">
        <v>159.9</v>
      </c>
      <c r="L300" s="230">
        <v>157.44999999999999</v>
      </c>
      <c r="M300" s="230">
        <v>1.1393800000000001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93559.8</v>
      </c>
      <c r="D301" s="231">
        <v>92089.55</v>
      </c>
      <c r="E301" s="231">
        <v>89789.1</v>
      </c>
      <c r="F301" s="231">
        <v>86018.400000000009</v>
      </c>
      <c r="G301" s="231">
        <v>83717.950000000012</v>
      </c>
      <c r="H301" s="231">
        <v>95860.25</v>
      </c>
      <c r="I301" s="231">
        <v>98160.699999999983</v>
      </c>
      <c r="J301" s="231">
        <v>101931.4</v>
      </c>
      <c r="K301" s="230">
        <v>94390</v>
      </c>
      <c r="L301" s="230">
        <v>88318.85</v>
      </c>
      <c r="M301" s="230">
        <v>0.47192000000000001</v>
      </c>
      <c r="N301" s="1"/>
      <c r="O301" s="1"/>
    </row>
    <row r="302" spans="1:15" ht="12.75" customHeight="1">
      <c r="A302" s="30">
        <v>292</v>
      </c>
      <c r="B302" s="216" t="s">
        <v>819</v>
      </c>
      <c r="C302" s="230">
        <v>1868.5</v>
      </c>
      <c r="D302" s="231">
        <v>1880.4833333333333</v>
      </c>
      <c r="E302" s="231">
        <v>1843.0166666666667</v>
      </c>
      <c r="F302" s="231">
        <v>1817.5333333333333</v>
      </c>
      <c r="G302" s="231">
        <v>1780.0666666666666</v>
      </c>
      <c r="H302" s="231">
        <v>1905.9666666666667</v>
      </c>
      <c r="I302" s="231">
        <v>1943.4333333333334</v>
      </c>
      <c r="J302" s="231">
        <v>1968.9166666666667</v>
      </c>
      <c r="K302" s="230">
        <v>1917.95</v>
      </c>
      <c r="L302" s="230">
        <v>1855</v>
      </c>
      <c r="M302" s="230">
        <v>2.4102999999999999</v>
      </c>
      <c r="N302" s="1"/>
      <c r="O302" s="1"/>
    </row>
    <row r="303" spans="1:15" ht="12.75" customHeight="1">
      <c r="A303" s="30">
        <v>293</v>
      </c>
      <c r="B303" s="216" t="s">
        <v>778</v>
      </c>
      <c r="C303" s="230">
        <v>910.15</v>
      </c>
      <c r="D303" s="231">
        <v>912.9666666666667</v>
      </c>
      <c r="E303" s="231">
        <v>902.28333333333342</v>
      </c>
      <c r="F303" s="231">
        <v>894.41666666666674</v>
      </c>
      <c r="G303" s="231">
        <v>883.73333333333346</v>
      </c>
      <c r="H303" s="231">
        <v>920.83333333333337</v>
      </c>
      <c r="I303" s="231">
        <v>931.51666666666677</v>
      </c>
      <c r="J303" s="231">
        <v>939.38333333333333</v>
      </c>
      <c r="K303" s="230">
        <v>923.65</v>
      </c>
      <c r="L303" s="230">
        <v>905.1</v>
      </c>
      <c r="M303" s="230">
        <v>3.7037399999999998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1001.65</v>
      </c>
      <c r="D304" s="231">
        <v>1004.9333333333334</v>
      </c>
      <c r="E304" s="231">
        <v>995.01666666666677</v>
      </c>
      <c r="F304" s="231">
        <v>988.38333333333333</v>
      </c>
      <c r="G304" s="231">
        <v>978.4666666666667</v>
      </c>
      <c r="H304" s="231">
        <v>1011.5666666666668</v>
      </c>
      <c r="I304" s="231">
        <v>1021.4833333333333</v>
      </c>
      <c r="J304" s="231">
        <v>1028.1166666666668</v>
      </c>
      <c r="K304" s="230">
        <v>1014.85</v>
      </c>
      <c r="L304" s="230">
        <v>998.3</v>
      </c>
      <c r="M304" s="230">
        <v>2.2792699999999999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271.5</v>
      </c>
      <c r="D305" s="231">
        <v>268.56666666666666</v>
      </c>
      <c r="E305" s="231">
        <v>264.73333333333335</v>
      </c>
      <c r="F305" s="231">
        <v>257.9666666666667</v>
      </c>
      <c r="G305" s="231">
        <v>254.13333333333338</v>
      </c>
      <c r="H305" s="231">
        <v>275.33333333333331</v>
      </c>
      <c r="I305" s="231">
        <v>279.16666666666669</v>
      </c>
      <c r="J305" s="231">
        <v>285.93333333333328</v>
      </c>
      <c r="K305" s="230">
        <v>272.39999999999998</v>
      </c>
      <c r="L305" s="230">
        <v>261.8</v>
      </c>
      <c r="M305" s="230">
        <v>110.13256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1235.45</v>
      </c>
      <c r="D306" s="231">
        <v>1235.8499999999999</v>
      </c>
      <c r="E306" s="231">
        <v>1229.6999999999998</v>
      </c>
      <c r="F306" s="231">
        <v>1223.9499999999998</v>
      </c>
      <c r="G306" s="231">
        <v>1217.7999999999997</v>
      </c>
      <c r="H306" s="231">
        <v>1241.5999999999999</v>
      </c>
      <c r="I306" s="231">
        <v>1247.75</v>
      </c>
      <c r="J306" s="231">
        <v>1253.5</v>
      </c>
      <c r="K306" s="230">
        <v>1242</v>
      </c>
      <c r="L306" s="230">
        <v>1230.0999999999999</v>
      </c>
      <c r="M306" s="230">
        <v>13.073040000000001</v>
      </c>
      <c r="N306" s="1"/>
      <c r="O306" s="1"/>
    </row>
    <row r="307" spans="1:15" ht="12.75" customHeight="1">
      <c r="A307" s="30">
        <v>297</v>
      </c>
      <c r="B307" s="216" t="s">
        <v>415</v>
      </c>
      <c r="C307" s="230">
        <v>417.85</v>
      </c>
      <c r="D307" s="231">
        <v>411.61666666666662</v>
      </c>
      <c r="E307" s="231">
        <v>403.23333333333323</v>
      </c>
      <c r="F307" s="231">
        <v>388.61666666666662</v>
      </c>
      <c r="G307" s="231">
        <v>380.23333333333323</v>
      </c>
      <c r="H307" s="231">
        <v>426.23333333333323</v>
      </c>
      <c r="I307" s="231">
        <v>434.61666666666656</v>
      </c>
      <c r="J307" s="231">
        <v>449.23333333333323</v>
      </c>
      <c r="K307" s="230">
        <v>420</v>
      </c>
      <c r="L307" s="230">
        <v>397</v>
      </c>
      <c r="M307" s="230">
        <v>32.214939999999999</v>
      </c>
      <c r="N307" s="1"/>
      <c r="O307" s="1"/>
    </row>
    <row r="308" spans="1:15" ht="12.75" customHeight="1">
      <c r="A308" s="30">
        <v>298</v>
      </c>
      <c r="B308" s="216" t="s">
        <v>416</v>
      </c>
      <c r="C308" s="230">
        <v>301</v>
      </c>
      <c r="D308" s="231">
        <v>299.93333333333334</v>
      </c>
      <c r="E308" s="231">
        <v>295.66666666666669</v>
      </c>
      <c r="F308" s="231">
        <v>290.33333333333337</v>
      </c>
      <c r="G308" s="231">
        <v>286.06666666666672</v>
      </c>
      <c r="H308" s="231">
        <v>305.26666666666665</v>
      </c>
      <c r="I308" s="231">
        <v>309.5333333333333</v>
      </c>
      <c r="J308" s="231">
        <v>314.86666666666662</v>
      </c>
      <c r="K308" s="230">
        <v>304.2</v>
      </c>
      <c r="L308" s="230">
        <v>294.60000000000002</v>
      </c>
      <c r="M308" s="230">
        <v>6.0420800000000003</v>
      </c>
      <c r="N308" s="1"/>
      <c r="O308" s="1"/>
    </row>
    <row r="309" spans="1:15" ht="12.75" customHeight="1">
      <c r="A309" s="30">
        <v>299</v>
      </c>
      <c r="B309" s="216" t="s">
        <v>853</v>
      </c>
      <c r="C309" s="230">
        <v>377.15</v>
      </c>
      <c r="D309" s="231">
        <v>377.06666666666666</v>
      </c>
      <c r="E309" s="231">
        <v>373.13333333333333</v>
      </c>
      <c r="F309" s="231">
        <v>369.11666666666667</v>
      </c>
      <c r="G309" s="231">
        <v>365.18333333333334</v>
      </c>
      <c r="H309" s="231">
        <v>381.08333333333331</v>
      </c>
      <c r="I309" s="231">
        <v>385.01666666666659</v>
      </c>
      <c r="J309" s="231">
        <v>389.0333333333333</v>
      </c>
      <c r="K309" s="230">
        <v>381</v>
      </c>
      <c r="L309" s="230">
        <v>373.05</v>
      </c>
      <c r="M309" s="230">
        <v>0.82077</v>
      </c>
      <c r="N309" s="1"/>
      <c r="O309" s="1"/>
    </row>
    <row r="310" spans="1:15" ht="12.75" customHeight="1">
      <c r="A310" s="30">
        <v>300</v>
      </c>
      <c r="B310" s="216" t="s">
        <v>417</v>
      </c>
      <c r="C310" s="230">
        <v>371.75</v>
      </c>
      <c r="D310" s="231">
        <v>372.08333333333331</v>
      </c>
      <c r="E310" s="231">
        <v>369.71666666666664</v>
      </c>
      <c r="F310" s="231">
        <v>367.68333333333334</v>
      </c>
      <c r="G310" s="231">
        <v>365.31666666666666</v>
      </c>
      <c r="H310" s="231">
        <v>374.11666666666662</v>
      </c>
      <c r="I310" s="231">
        <v>376.48333333333329</v>
      </c>
      <c r="J310" s="231">
        <v>378.51666666666659</v>
      </c>
      <c r="K310" s="230">
        <v>374.45</v>
      </c>
      <c r="L310" s="230">
        <v>370.05</v>
      </c>
      <c r="M310" s="230">
        <v>0.30537999999999998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113.95</v>
      </c>
      <c r="D311" s="231">
        <v>118.41666666666667</v>
      </c>
      <c r="E311" s="231">
        <v>107.13333333333335</v>
      </c>
      <c r="F311" s="231">
        <v>100.31666666666668</v>
      </c>
      <c r="G311" s="231">
        <v>89.03333333333336</v>
      </c>
      <c r="H311" s="231">
        <v>125.23333333333335</v>
      </c>
      <c r="I311" s="231">
        <v>136.51666666666668</v>
      </c>
      <c r="J311" s="231">
        <v>143.33333333333334</v>
      </c>
      <c r="K311" s="230">
        <v>129.69999999999999</v>
      </c>
      <c r="L311" s="230">
        <v>111.6</v>
      </c>
      <c r="M311" s="230">
        <v>610.1558</v>
      </c>
      <c r="N311" s="1"/>
      <c r="O311" s="1"/>
    </row>
    <row r="312" spans="1:15" ht="12.75" customHeight="1">
      <c r="A312" s="30">
        <v>302</v>
      </c>
      <c r="B312" s="216" t="s">
        <v>418</v>
      </c>
      <c r="C312" s="230">
        <v>61.45</v>
      </c>
      <c r="D312" s="231">
        <v>61.633333333333326</v>
      </c>
      <c r="E312" s="231">
        <v>60.116666666666653</v>
      </c>
      <c r="F312" s="231">
        <v>58.783333333333324</v>
      </c>
      <c r="G312" s="231">
        <v>57.266666666666652</v>
      </c>
      <c r="H312" s="231">
        <v>62.966666666666654</v>
      </c>
      <c r="I312" s="231">
        <v>64.483333333333334</v>
      </c>
      <c r="J312" s="231">
        <v>65.816666666666663</v>
      </c>
      <c r="K312" s="230">
        <v>63.15</v>
      </c>
      <c r="L312" s="230">
        <v>60.3</v>
      </c>
      <c r="M312" s="230">
        <v>89.398660000000007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502.5</v>
      </c>
      <c r="D313" s="231">
        <v>500.61666666666662</v>
      </c>
      <c r="E313" s="231">
        <v>496.88333333333321</v>
      </c>
      <c r="F313" s="231">
        <v>491.26666666666659</v>
      </c>
      <c r="G313" s="231">
        <v>487.53333333333319</v>
      </c>
      <c r="H313" s="231">
        <v>506.23333333333323</v>
      </c>
      <c r="I313" s="231">
        <v>509.9666666666667</v>
      </c>
      <c r="J313" s="231">
        <v>515.58333333333326</v>
      </c>
      <c r="K313" s="230">
        <v>504.35</v>
      </c>
      <c r="L313" s="230">
        <v>495</v>
      </c>
      <c r="M313" s="230">
        <v>8.0238899999999997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8797.2999999999993</v>
      </c>
      <c r="D314" s="231">
        <v>8780.1166666666668</v>
      </c>
      <c r="E314" s="231">
        <v>8732.2333333333336</v>
      </c>
      <c r="F314" s="231">
        <v>8667.1666666666661</v>
      </c>
      <c r="G314" s="231">
        <v>8619.2833333333328</v>
      </c>
      <c r="H314" s="231">
        <v>8845.1833333333343</v>
      </c>
      <c r="I314" s="231">
        <v>8893.0666666666693</v>
      </c>
      <c r="J314" s="231">
        <v>8958.133333333335</v>
      </c>
      <c r="K314" s="230">
        <v>8828</v>
      </c>
      <c r="L314" s="230">
        <v>8715.0499999999993</v>
      </c>
      <c r="M314" s="230">
        <v>5.3700799999999997</v>
      </c>
      <c r="N314" s="1"/>
      <c r="O314" s="1"/>
    </row>
    <row r="315" spans="1:15" ht="12.75" customHeight="1">
      <c r="A315" s="30">
        <v>305</v>
      </c>
      <c r="B315" s="216" t="s">
        <v>780</v>
      </c>
      <c r="C315" s="230">
        <v>1738.75</v>
      </c>
      <c r="D315" s="231">
        <v>1743.1833333333334</v>
      </c>
      <c r="E315" s="231">
        <v>1722.8666666666668</v>
      </c>
      <c r="F315" s="231">
        <v>1706.9833333333333</v>
      </c>
      <c r="G315" s="231">
        <v>1686.6666666666667</v>
      </c>
      <c r="H315" s="231">
        <v>1759.0666666666668</v>
      </c>
      <c r="I315" s="231">
        <v>1779.3833333333334</v>
      </c>
      <c r="J315" s="231">
        <v>1795.2666666666669</v>
      </c>
      <c r="K315" s="230">
        <v>1763.5</v>
      </c>
      <c r="L315" s="230">
        <v>1727.3</v>
      </c>
      <c r="M315" s="230">
        <v>0.73612999999999995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638.75</v>
      </c>
      <c r="D316" s="231">
        <v>642.2833333333333</v>
      </c>
      <c r="E316" s="231">
        <v>631.56666666666661</v>
      </c>
      <c r="F316" s="231">
        <v>624.38333333333333</v>
      </c>
      <c r="G316" s="231">
        <v>613.66666666666663</v>
      </c>
      <c r="H316" s="231">
        <v>649.46666666666658</v>
      </c>
      <c r="I316" s="231">
        <v>660.18333333333328</v>
      </c>
      <c r="J316" s="231">
        <v>667.36666666666656</v>
      </c>
      <c r="K316" s="230">
        <v>653</v>
      </c>
      <c r="L316" s="230">
        <v>635.1</v>
      </c>
      <c r="M316" s="230">
        <v>4.9936400000000001</v>
      </c>
      <c r="N316" s="1"/>
      <c r="O316" s="1"/>
    </row>
    <row r="317" spans="1:15" ht="12.75" customHeight="1">
      <c r="A317" s="30">
        <v>307</v>
      </c>
      <c r="B317" s="216" t="s">
        <v>419</v>
      </c>
      <c r="C317" s="230">
        <v>476.05</v>
      </c>
      <c r="D317" s="231">
        <v>475.56666666666666</v>
      </c>
      <c r="E317" s="231">
        <v>468.73333333333335</v>
      </c>
      <c r="F317" s="231">
        <v>461.41666666666669</v>
      </c>
      <c r="G317" s="231">
        <v>454.58333333333337</v>
      </c>
      <c r="H317" s="231">
        <v>482.88333333333333</v>
      </c>
      <c r="I317" s="231">
        <v>489.7166666666667</v>
      </c>
      <c r="J317" s="231">
        <v>497.0333333333333</v>
      </c>
      <c r="K317" s="230">
        <v>482.4</v>
      </c>
      <c r="L317" s="230">
        <v>468.25</v>
      </c>
      <c r="M317" s="230">
        <v>28.04318</v>
      </c>
      <c r="N317" s="1"/>
      <c r="O317" s="1"/>
    </row>
    <row r="318" spans="1:15" ht="12.75" customHeight="1">
      <c r="A318" s="30">
        <v>308</v>
      </c>
      <c r="B318" s="216" t="s">
        <v>420</v>
      </c>
      <c r="C318" s="230">
        <v>782.8</v>
      </c>
      <c r="D318" s="231">
        <v>786.16666666666663</v>
      </c>
      <c r="E318" s="231">
        <v>770.43333333333328</v>
      </c>
      <c r="F318" s="231">
        <v>758.06666666666661</v>
      </c>
      <c r="G318" s="231">
        <v>742.33333333333326</v>
      </c>
      <c r="H318" s="231">
        <v>798.5333333333333</v>
      </c>
      <c r="I318" s="231">
        <v>814.26666666666665</v>
      </c>
      <c r="J318" s="231">
        <v>826.63333333333333</v>
      </c>
      <c r="K318" s="230">
        <v>801.9</v>
      </c>
      <c r="L318" s="230">
        <v>773.8</v>
      </c>
      <c r="M318" s="230">
        <v>22.84741</v>
      </c>
      <c r="N318" s="1"/>
      <c r="O318" s="1"/>
    </row>
    <row r="319" spans="1:15" ht="12.75" customHeight="1">
      <c r="A319" s="30">
        <v>309</v>
      </c>
      <c r="B319" s="216" t="s">
        <v>820</v>
      </c>
      <c r="C319" s="230">
        <v>721.95</v>
      </c>
      <c r="D319" s="231">
        <v>722.81666666666661</v>
      </c>
      <c r="E319" s="231">
        <v>710.83333333333326</v>
      </c>
      <c r="F319" s="231">
        <v>699.7166666666667</v>
      </c>
      <c r="G319" s="231">
        <v>687.73333333333335</v>
      </c>
      <c r="H319" s="231">
        <v>733.93333333333317</v>
      </c>
      <c r="I319" s="231">
        <v>745.91666666666652</v>
      </c>
      <c r="J319" s="231">
        <v>757.03333333333308</v>
      </c>
      <c r="K319" s="230">
        <v>734.8</v>
      </c>
      <c r="L319" s="230">
        <v>711.7</v>
      </c>
      <c r="M319" s="230">
        <v>0.21399000000000001</v>
      </c>
      <c r="N319" s="1"/>
      <c r="O319" s="1"/>
    </row>
    <row r="320" spans="1:15" ht="12.75" customHeight="1">
      <c r="A320" s="30">
        <v>310</v>
      </c>
      <c r="B320" s="216" t="s">
        <v>821</v>
      </c>
      <c r="C320" s="230">
        <v>900.4</v>
      </c>
      <c r="D320" s="231">
        <v>894.7833333333333</v>
      </c>
      <c r="E320" s="231">
        <v>885.61666666666656</v>
      </c>
      <c r="F320" s="231">
        <v>870.83333333333326</v>
      </c>
      <c r="G320" s="231">
        <v>861.66666666666652</v>
      </c>
      <c r="H320" s="231">
        <v>909.56666666666661</v>
      </c>
      <c r="I320" s="231">
        <v>918.73333333333335</v>
      </c>
      <c r="J320" s="231">
        <v>933.51666666666665</v>
      </c>
      <c r="K320" s="230">
        <v>903.95</v>
      </c>
      <c r="L320" s="230">
        <v>880</v>
      </c>
      <c r="M320" s="230">
        <v>1.2108099999999999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1239.5</v>
      </c>
      <c r="D321" s="231">
        <v>1249.8333333333333</v>
      </c>
      <c r="E321" s="231">
        <v>1224.6666666666665</v>
      </c>
      <c r="F321" s="231">
        <v>1209.8333333333333</v>
      </c>
      <c r="G321" s="231">
        <v>1184.6666666666665</v>
      </c>
      <c r="H321" s="231">
        <v>1264.6666666666665</v>
      </c>
      <c r="I321" s="231">
        <v>1289.833333333333</v>
      </c>
      <c r="J321" s="231">
        <v>1304.6666666666665</v>
      </c>
      <c r="K321" s="230">
        <v>1275</v>
      </c>
      <c r="L321" s="230">
        <v>1235</v>
      </c>
      <c r="M321" s="230">
        <v>1.6251</v>
      </c>
      <c r="N321" s="1"/>
      <c r="O321" s="1"/>
    </row>
    <row r="322" spans="1:15" ht="12.75" customHeight="1">
      <c r="A322" s="30">
        <v>312</v>
      </c>
      <c r="B322" s="216" t="s">
        <v>845</v>
      </c>
      <c r="C322" s="230">
        <v>53.2</v>
      </c>
      <c r="D322" s="231">
        <v>53.016666666666673</v>
      </c>
      <c r="E322" s="231">
        <v>52.483333333333348</v>
      </c>
      <c r="F322" s="231">
        <v>51.766666666666673</v>
      </c>
      <c r="G322" s="231">
        <v>51.233333333333348</v>
      </c>
      <c r="H322" s="231">
        <v>53.733333333333348</v>
      </c>
      <c r="I322" s="231">
        <v>54.266666666666666</v>
      </c>
      <c r="J322" s="231">
        <v>54.983333333333348</v>
      </c>
      <c r="K322" s="230">
        <v>53.55</v>
      </c>
      <c r="L322" s="230">
        <v>52.3</v>
      </c>
      <c r="M322" s="230">
        <v>151.92142000000001</v>
      </c>
      <c r="N322" s="1"/>
      <c r="O322" s="1"/>
    </row>
    <row r="323" spans="1:15" ht="12.75" customHeight="1">
      <c r="A323" s="30">
        <v>313</v>
      </c>
      <c r="B323" s="216" t="s">
        <v>422</v>
      </c>
      <c r="C323" s="230">
        <v>608</v>
      </c>
      <c r="D323" s="231">
        <v>607.73333333333335</v>
      </c>
      <c r="E323" s="231">
        <v>605.31666666666672</v>
      </c>
      <c r="F323" s="231">
        <v>602.63333333333333</v>
      </c>
      <c r="G323" s="231">
        <v>600.2166666666667</v>
      </c>
      <c r="H323" s="231">
        <v>610.41666666666674</v>
      </c>
      <c r="I323" s="231">
        <v>612.83333333333326</v>
      </c>
      <c r="J323" s="231">
        <v>615.51666666666677</v>
      </c>
      <c r="K323" s="230">
        <v>610.15</v>
      </c>
      <c r="L323" s="230">
        <v>605.04999999999995</v>
      </c>
      <c r="M323" s="230">
        <v>0.47217999999999999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1852.4</v>
      </c>
      <c r="D324" s="231">
        <v>1839.1666666666667</v>
      </c>
      <c r="E324" s="231">
        <v>1819.8333333333335</v>
      </c>
      <c r="F324" s="231">
        <v>1787.2666666666667</v>
      </c>
      <c r="G324" s="231">
        <v>1767.9333333333334</v>
      </c>
      <c r="H324" s="231">
        <v>1871.7333333333336</v>
      </c>
      <c r="I324" s="231">
        <v>1891.0666666666671</v>
      </c>
      <c r="J324" s="231">
        <v>1923.6333333333337</v>
      </c>
      <c r="K324" s="230">
        <v>1858.5</v>
      </c>
      <c r="L324" s="230">
        <v>1806.6</v>
      </c>
      <c r="M324" s="230">
        <v>4.1456600000000003</v>
      </c>
      <c r="N324" s="1"/>
      <c r="O324" s="1"/>
    </row>
    <row r="325" spans="1:15" ht="12.75" customHeight="1">
      <c r="A325" s="30">
        <v>315</v>
      </c>
      <c r="B325" s="216" t="s">
        <v>423</v>
      </c>
      <c r="C325" s="230">
        <v>1372.5</v>
      </c>
      <c r="D325" s="231">
        <v>1380.0666666666666</v>
      </c>
      <c r="E325" s="231">
        <v>1359.4333333333332</v>
      </c>
      <c r="F325" s="231">
        <v>1346.3666666666666</v>
      </c>
      <c r="G325" s="231">
        <v>1325.7333333333331</v>
      </c>
      <c r="H325" s="231">
        <v>1393.1333333333332</v>
      </c>
      <c r="I325" s="231">
        <v>1413.7666666666664</v>
      </c>
      <c r="J325" s="231">
        <v>1426.8333333333333</v>
      </c>
      <c r="K325" s="230">
        <v>1400.7</v>
      </c>
      <c r="L325" s="230">
        <v>1367</v>
      </c>
      <c r="M325" s="230">
        <v>3.5630999999999999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1019.1</v>
      </c>
      <c r="D326" s="231">
        <v>1019.15</v>
      </c>
      <c r="E326" s="231">
        <v>1011.95</v>
      </c>
      <c r="F326" s="231">
        <v>1004.8000000000001</v>
      </c>
      <c r="G326" s="231">
        <v>997.60000000000014</v>
      </c>
      <c r="H326" s="231">
        <v>1026.3</v>
      </c>
      <c r="I326" s="231">
        <v>1033.5</v>
      </c>
      <c r="J326" s="231">
        <v>1040.6499999999999</v>
      </c>
      <c r="K326" s="230">
        <v>1026.3499999999999</v>
      </c>
      <c r="L326" s="230">
        <v>1012</v>
      </c>
      <c r="M326" s="230">
        <v>3.9127299999999998</v>
      </c>
      <c r="N326" s="1"/>
      <c r="O326" s="1"/>
    </row>
    <row r="327" spans="1:15" ht="12.75" customHeight="1">
      <c r="A327" s="30">
        <v>317</v>
      </c>
      <c r="B327" s="216" t="s">
        <v>264</v>
      </c>
      <c r="C327" s="230">
        <v>584.65</v>
      </c>
      <c r="D327" s="231">
        <v>583.28333333333342</v>
      </c>
      <c r="E327" s="231">
        <v>581.56666666666683</v>
      </c>
      <c r="F327" s="231">
        <v>578.48333333333346</v>
      </c>
      <c r="G327" s="231">
        <v>576.76666666666688</v>
      </c>
      <c r="H327" s="231">
        <v>586.36666666666679</v>
      </c>
      <c r="I327" s="231">
        <v>588.08333333333326</v>
      </c>
      <c r="J327" s="231">
        <v>591.16666666666674</v>
      </c>
      <c r="K327" s="230">
        <v>585</v>
      </c>
      <c r="L327" s="230">
        <v>580.20000000000005</v>
      </c>
      <c r="M327" s="230">
        <v>4.4224600000000001</v>
      </c>
      <c r="N327" s="1"/>
      <c r="O327" s="1"/>
    </row>
    <row r="328" spans="1:15" ht="12.75" customHeight="1">
      <c r="A328" s="30">
        <v>318</v>
      </c>
      <c r="B328" s="216" t="s">
        <v>424</v>
      </c>
      <c r="C328" s="230">
        <v>40.549999999999997</v>
      </c>
      <c r="D328" s="231">
        <v>40.550000000000004</v>
      </c>
      <c r="E328" s="231">
        <v>39.650000000000006</v>
      </c>
      <c r="F328" s="231">
        <v>38.75</v>
      </c>
      <c r="G328" s="231">
        <v>37.85</v>
      </c>
      <c r="H328" s="231">
        <v>41.45000000000001</v>
      </c>
      <c r="I328" s="231">
        <v>42.35</v>
      </c>
      <c r="J328" s="231">
        <v>43.250000000000014</v>
      </c>
      <c r="K328" s="230">
        <v>41.45</v>
      </c>
      <c r="L328" s="230">
        <v>39.65</v>
      </c>
      <c r="M328" s="230">
        <v>131.17762999999999</v>
      </c>
      <c r="N328" s="1"/>
      <c r="O328" s="1"/>
    </row>
    <row r="329" spans="1:15" ht="12.75" customHeight="1">
      <c r="A329" s="30">
        <v>319</v>
      </c>
      <c r="B329" s="216" t="s">
        <v>425</v>
      </c>
      <c r="C329" s="230">
        <v>123.05</v>
      </c>
      <c r="D329" s="231">
        <v>124.06666666666666</v>
      </c>
      <c r="E329" s="231">
        <v>121.23333333333332</v>
      </c>
      <c r="F329" s="231">
        <v>119.41666666666666</v>
      </c>
      <c r="G329" s="231">
        <v>116.58333333333331</v>
      </c>
      <c r="H329" s="231">
        <v>125.88333333333333</v>
      </c>
      <c r="I329" s="231">
        <v>128.71666666666667</v>
      </c>
      <c r="J329" s="231">
        <v>130.53333333333333</v>
      </c>
      <c r="K329" s="230">
        <v>126.9</v>
      </c>
      <c r="L329" s="230">
        <v>122.25</v>
      </c>
      <c r="M329" s="230">
        <v>63.952210000000001</v>
      </c>
      <c r="N329" s="1"/>
      <c r="O329" s="1"/>
    </row>
    <row r="330" spans="1:15" ht="12.75" customHeight="1">
      <c r="A330" s="30">
        <v>320</v>
      </c>
      <c r="B330" s="216" t="s">
        <v>426</v>
      </c>
      <c r="C330" s="230">
        <v>45.65</v>
      </c>
      <c r="D330" s="231">
        <v>45.266666666666673</v>
      </c>
      <c r="E330" s="231">
        <v>44.433333333333344</v>
      </c>
      <c r="F330" s="231">
        <v>43.216666666666669</v>
      </c>
      <c r="G330" s="231">
        <v>42.38333333333334</v>
      </c>
      <c r="H330" s="231">
        <v>46.483333333333348</v>
      </c>
      <c r="I330" s="231">
        <v>47.316666666666677</v>
      </c>
      <c r="J330" s="231">
        <v>48.533333333333353</v>
      </c>
      <c r="K330" s="230">
        <v>46.1</v>
      </c>
      <c r="L330" s="230">
        <v>44.05</v>
      </c>
      <c r="M330" s="230">
        <v>184.16614999999999</v>
      </c>
      <c r="N330" s="1"/>
      <c r="O330" s="1"/>
    </row>
    <row r="331" spans="1:15" ht="12.75" customHeight="1">
      <c r="A331" s="30">
        <v>321</v>
      </c>
      <c r="B331" s="216" t="s">
        <v>427</v>
      </c>
      <c r="C331" s="230">
        <v>87.55</v>
      </c>
      <c r="D331" s="231">
        <v>86.066666666666663</v>
      </c>
      <c r="E331" s="231">
        <v>83.533333333333331</v>
      </c>
      <c r="F331" s="231">
        <v>79.516666666666666</v>
      </c>
      <c r="G331" s="231">
        <v>76.983333333333334</v>
      </c>
      <c r="H331" s="231">
        <v>90.083333333333329</v>
      </c>
      <c r="I331" s="231">
        <v>92.61666666666666</v>
      </c>
      <c r="J331" s="231">
        <v>96.633333333333326</v>
      </c>
      <c r="K331" s="230">
        <v>88.6</v>
      </c>
      <c r="L331" s="230">
        <v>82.05</v>
      </c>
      <c r="M331" s="230">
        <v>118.17666</v>
      </c>
      <c r="N331" s="1"/>
      <c r="O331" s="1"/>
    </row>
    <row r="332" spans="1:15" ht="12.75" customHeight="1">
      <c r="A332" s="30">
        <v>322</v>
      </c>
      <c r="B332" s="216" t="s">
        <v>428</v>
      </c>
      <c r="C332" s="230">
        <v>221</v>
      </c>
      <c r="D332" s="231">
        <v>221.51666666666665</v>
      </c>
      <c r="E332" s="231">
        <v>218.58333333333331</v>
      </c>
      <c r="F332" s="231">
        <v>216.16666666666666</v>
      </c>
      <c r="G332" s="231">
        <v>213.23333333333332</v>
      </c>
      <c r="H332" s="231">
        <v>223.93333333333331</v>
      </c>
      <c r="I332" s="231">
        <v>226.86666666666665</v>
      </c>
      <c r="J332" s="231">
        <v>229.2833333333333</v>
      </c>
      <c r="K332" s="230">
        <v>224.45</v>
      </c>
      <c r="L332" s="230">
        <v>219.1</v>
      </c>
      <c r="M332" s="230">
        <v>4.46692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176.35</v>
      </c>
      <c r="D333" s="231">
        <v>176.70000000000002</v>
      </c>
      <c r="E333" s="231">
        <v>174.75000000000003</v>
      </c>
      <c r="F333" s="231">
        <v>173.15</v>
      </c>
      <c r="G333" s="231">
        <v>171.20000000000002</v>
      </c>
      <c r="H333" s="231">
        <v>178.30000000000004</v>
      </c>
      <c r="I333" s="231">
        <v>180.25000000000003</v>
      </c>
      <c r="J333" s="231">
        <v>181.85000000000005</v>
      </c>
      <c r="K333" s="230">
        <v>178.65</v>
      </c>
      <c r="L333" s="230">
        <v>175.1</v>
      </c>
      <c r="M333" s="230">
        <v>111.94149</v>
      </c>
      <c r="N333" s="1"/>
      <c r="O333" s="1"/>
    </row>
    <row r="334" spans="1:15" ht="12.75" customHeight="1">
      <c r="A334" s="30">
        <v>324</v>
      </c>
      <c r="B334" s="216" t="s">
        <v>429</v>
      </c>
      <c r="C334" s="230">
        <v>757.85</v>
      </c>
      <c r="D334" s="231">
        <v>757.86666666666667</v>
      </c>
      <c r="E334" s="231">
        <v>751.98333333333335</v>
      </c>
      <c r="F334" s="231">
        <v>746.11666666666667</v>
      </c>
      <c r="G334" s="231">
        <v>740.23333333333335</v>
      </c>
      <c r="H334" s="231">
        <v>763.73333333333335</v>
      </c>
      <c r="I334" s="231">
        <v>769.61666666666679</v>
      </c>
      <c r="J334" s="231">
        <v>775.48333333333335</v>
      </c>
      <c r="K334" s="230">
        <v>763.75</v>
      </c>
      <c r="L334" s="230">
        <v>752</v>
      </c>
      <c r="M334" s="230">
        <v>1.2540800000000001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82.15</v>
      </c>
      <c r="D335" s="231">
        <v>82.333333333333329</v>
      </c>
      <c r="E335" s="231">
        <v>81.666666666666657</v>
      </c>
      <c r="F335" s="231">
        <v>81.183333333333323</v>
      </c>
      <c r="G335" s="231">
        <v>80.516666666666652</v>
      </c>
      <c r="H335" s="231">
        <v>82.816666666666663</v>
      </c>
      <c r="I335" s="231">
        <v>83.48333333333332</v>
      </c>
      <c r="J335" s="231">
        <v>83.966666666666669</v>
      </c>
      <c r="K335" s="230">
        <v>83</v>
      </c>
      <c r="L335" s="230">
        <v>81.849999999999994</v>
      </c>
      <c r="M335" s="230">
        <v>56.658900000000003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4799.5</v>
      </c>
      <c r="D336" s="231">
        <v>4797.75</v>
      </c>
      <c r="E336" s="231">
        <v>4770.55</v>
      </c>
      <c r="F336" s="231">
        <v>4741.6000000000004</v>
      </c>
      <c r="G336" s="231">
        <v>4714.4000000000005</v>
      </c>
      <c r="H336" s="231">
        <v>4826.7</v>
      </c>
      <c r="I336" s="231">
        <v>4853.9000000000005</v>
      </c>
      <c r="J336" s="231">
        <v>4882.8499999999995</v>
      </c>
      <c r="K336" s="230">
        <v>4824.95</v>
      </c>
      <c r="L336" s="230">
        <v>4768.8</v>
      </c>
      <c r="M336" s="230">
        <v>0.54071000000000002</v>
      </c>
      <c r="N336" s="1"/>
      <c r="O336" s="1"/>
    </row>
    <row r="337" spans="1:15" ht="12.75" customHeight="1">
      <c r="A337" s="30">
        <v>327</v>
      </c>
      <c r="B337" s="216" t="s">
        <v>781</v>
      </c>
      <c r="C337" s="230">
        <v>561.85</v>
      </c>
      <c r="D337" s="231">
        <v>561.61666666666667</v>
      </c>
      <c r="E337" s="231">
        <v>552.23333333333335</v>
      </c>
      <c r="F337" s="231">
        <v>542.61666666666667</v>
      </c>
      <c r="G337" s="231">
        <v>533.23333333333335</v>
      </c>
      <c r="H337" s="231">
        <v>571.23333333333335</v>
      </c>
      <c r="I337" s="231">
        <v>580.61666666666679</v>
      </c>
      <c r="J337" s="231">
        <v>590.23333333333335</v>
      </c>
      <c r="K337" s="230">
        <v>571</v>
      </c>
      <c r="L337" s="230">
        <v>552</v>
      </c>
      <c r="M337" s="230">
        <v>2.45865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21875.7</v>
      </c>
      <c r="D338" s="231">
        <v>21799.983333333334</v>
      </c>
      <c r="E338" s="231">
        <v>21654.116666666669</v>
      </c>
      <c r="F338" s="231">
        <v>21432.533333333336</v>
      </c>
      <c r="G338" s="231">
        <v>21286.666666666672</v>
      </c>
      <c r="H338" s="231">
        <v>22021.566666666666</v>
      </c>
      <c r="I338" s="231">
        <v>22167.433333333327</v>
      </c>
      <c r="J338" s="231">
        <v>22389.016666666663</v>
      </c>
      <c r="K338" s="230">
        <v>21945.85</v>
      </c>
      <c r="L338" s="230">
        <v>21578.400000000001</v>
      </c>
      <c r="M338" s="230">
        <v>0.57013000000000003</v>
      </c>
      <c r="N338" s="1"/>
      <c r="O338" s="1"/>
    </row>
    <row r="339" spans="1:15" ht="12.75" customHeight="1">
      <c r="A339" s="30">
        <v>329</v>
      </c>
      <c r="B339" s="216" t="s">
        <v>430</v>
      </c>
      <c r="C339" s="230">
        <v>58.35</v>
      </c>
      <c r="D339" s="231">
        <v>58.800000000000004</v>
      </c>
      <c r="E339" s="231">
        <v>57.250000000000007</v>
      </c>
      <c r="F339" s="231">
        <v>56.150000000000006</v>
      </c>
      <c r="G339" s="231">
        <v>54.600000000000009</v>
      </c>
      <c r="H339" s="231">
        <v>59.900000000000006</v>
      </c>
      <c r="I339" s="231">
        <v>61.45</v>
      </c>
      <c r="J339" s="231">
        <v>62.550000000000004</v>
      </c>
      <c r="K339" s="230">
        <v>60.35</v>
      </c>
      <c r="L339" s="230">
        <v>57.7</v>
      </c>
      <c r="M339" s="230">
        <v>14.519640000000001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238.9</v>
      </c>
      <c r="D340" s="231">
        <v>240.08333333333334</v>
      </c>
      <c r="E340" s="231">
        <v>236.06666666666669</v>
      </c>
      <c r="F340" s="231">
        <v>233.23333333333335</v>
      </c>
      <c r="G340" s="231">
        <v>229.2166666666667</v>
      </c>
      <c r="H340" s="231">
        <v>242.91666666666669</v>
      </c>
      <c r="I340" s="231">
        <v>246.93333333333334</v>
      </c>
      <c r="J340" s="231">
        <v>249.76666666666668</v>
      </c>
      <c r="K340" s="230">
        <v>244.1</v>
      </c>
      <c r="L340" s="230">
        <v>237.25</v>
      </c>
      <c r="M340" s="230">
        <v>3.10886</v>
      </c>
      <c r="N340" s="1"/>
      <c r="O340" s="1"/>
    </row>
    <row r="341" spans="1:15" ht="12.75" customHeight="1">
      <c r="A341" s="30">
        <v>331</v>
      </c>
      <c r="B341" s="216" t="s">
        <v>822</v>
      </c>
      <c r="C341" s="230">
        <v>330</v>
      </c>
      <c r="D341" s="231">
        <v>329.91666666666669</v>
      </c>
      <c r="E341" s="231">
        <v>327.33333333333337</v>
      </c>
      <c r="F341" s="231">
        <v>324.66666666666669</v>
      </c>
      <c r="G341" s="231">
        <v>322.08333333333337</v>
      </c>
      <c r="H341" s="231">
        <v>332.58333333333337</v>
      </c>
      <c r="I341" s="231">
        <v>335.16666666666674</v>
      </c>
      <c r="J341" s="231">
        <v>337.83333333333337</v>
      </c>
      <c r="K341" s="230">
        <v>332.5</v>
      </c>
      <c r="L341" s="230">
        <v>327.25</v>
      </c>
      <c r="M341" s="230">
        <v>6.2345800000000002</v>
      </c>
      <c r="N341" s="1"/>
      <c r="O341" s="1"/>
    </row>
    <row r="342" spans="1:15" ht="12.75" customHeight="1">
      <c r="A342" s="30">
        <v>332</v>
      </c>
      <c r="B342" s="216" t="s">
        <v>265</v>
      </c>
      <c r="C342" s="230">
        <v>923.5</v>
      </c>
      <c r="D342" s="231">
        <v>920.31666666666661</v>
      </c>
      <c r="E342" s="231">
        <v>909.43333333333317</v>
      </c>
      <c r="F342" s="231">
        <v>895.36666666666656</v>
      </c>
      <c r="G342" s="231">
        <v>884.48333333333312</v>
      </c>
      <c r="H342" s="231">
        <v>934.38333333333321</v>
      </c>
      <c r="I342" s="231">
        <v>945.26666666666665</v>
      </c>
      <c r="J342" s="231">
        <v>959.33333333333326</v>
      </c>
      <c r="K342" s="230">
        <v>931.2</v>
      </c>
      <c r="L342" s="230">
        <v>906.25</v>
      </c>
      <c r="M342" s="230">
        <v>5.5455199999999998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161.15</v>
      </c>
      <c r="D343" s="231">
        <v>161.78333333333333</v>
      </c>
      <c r="E343" s="231">
        <v>160.21666666666667</v>
      </c>
      <c r="F343" s="231">
        <v>159.28333333333333</v>
      </c>
      <c r="G343" s="231">
        <v>157.71666666666667</v>
      </c>
      <c r="H343" s="231">
        <v>162.71666666666667</v>
      </c>
      <c r="I343" s="231">
        <v>164.28333333333333</v>
      </c>
      <c r="J343" s="231">
        <v>165.21666666666667</v>
      </c>
      <c r="K343" s="230">
        <v>163.35</v>
      </c>
      <c r="L343" s="230">
        <v>160.85</v>
      </c>
      <c r="M343" s="230">
        <v>80.294349999999994</v>
      </c>
      <c r="N343" s="1"/>
      <c r="O343" s="1"/>
    </row>
    <row r="344" spans="1:15" ht="12.75" customHeight="1">
      <c r="A344" s="30">
        <v>334</v>
      </c>
      <c r="B344" s="216" t="s">
        <v>266</v>
      </c>
      <c r="C344" s="230">
        <v>257.05</v>
      </c>
      <c r="D344" s="231">
        <v>257.78333333333336</v>
      </c>
      <c r="E344" s="231">
        <v>254.61666666666673</v>
      </c>
      <c r="F344" s="231">
        <v>252.18333333333337</v>
      </c>
      <c r="G344" s="231">
        <v>249.01666666666674</v>
      </c>
      <c r="H344" s="231">
        <v>260.2166666666667</v>
      </c>
      <c r="I344" s="231">
        <v>263.38333333333333</v>
      </c>
      <c r="J344" s="231">
        <v>265.81666666666672</v>
      </c>
      <c r="K344" s="230">
        <v>260.95</v>
      </c>
      <c r="L344" s="230">
        <v>255.35</v>
      </c>
      <c r="M344" s="230">
        <v>13.78199</v>
      </c>
      <c r="N344" s="1"/>
      <c r="O344" s="1"/>
    </row>
    <row r="345" spans="1:15" ht="12.75" customHeight="1">
      <c r="A345" s="30">
        <v>335</v>
      </c>
      <c r="B345" s="216" t="s">
        <v>854</v>
      </c>
      <c r="C345" s="230">
        <v>651</v>
      </c>
      <c r="D345" s="231">
        <v>656.41666666666663</v>
      </c>
      <c r="E345" s="231">
        <v>642.93333333333328</v>
      </c>
      <c r="F345" s="231">
        <v>634.86666666666667</v>
      </c>
      <c r="G345" s="231">
        <v>621.38333333333333</v>
      </c>
      <c r="H345" s="231">
        <v>664.48333333333323</v>
      </c>
      <c r="I345" s="231">
        <v>677.96666666666658</v>
      </c>
      <c r="J345" s="231">
        <v>686.03333333333319</v>
      </c>
      <c r="K345" s="230">
        <v>669.9</v>
      </c>
      <c r="L345" s="230">
        <v>648.35</v>
      </c>
      <c r="M345" s="230">
        <v>5.1944699999999999</v>
      </c>
      <c r="N345" s="1"/>
      <c r="O345" s="1"/>
    </row>
    <row r="346" spans="1:15" ht="12.75" customHeight="1">
      <c r="A346" s="30">
        <v>336</v>
      </c>
      <c r="B346" s="216" t="s">
        <v>804</v>
      </c>
      <c r="C346" s="230">
        <v>662.15</v>
      </c>
      <c r="D346" s="231">
        <v>663.38333333333333</v>
      </c>
      <c r="E346" s="231">
        <v>653.76666666666665</v>
      </c>
      <c r="F346" s="231">
        <v>645.38333333333333</v>
      </c>
      <c r="G346" s="231">
        <v>635.76666666666665</v>
      </c>
      <c r="H346" s="231">
        <v>671.76666666666665</v>
      </c>
      <c r="I346" s="231">
        <v>681.38333333333321</v>
      </c>
      <c r="J346" s="231">
        <v>689.76666666666665</v>
      </c>
      <c r="K346" s="230">
        <v>673</v>
      </c>
      <c r="L346" s="230">
        <v>655</v>
      </c>
      <c r="M346" s="230">
        <v>22.70112</v>
      </c>
      <c r="N346" s="1"/>
      <c r="O346" s="1"/>
    </row>
    <row r="347" spans="1:15" ht="12.75" customHeight="1">
      <c r="A347" s="30">
        <v>337</v>
      </c>
      <c r="B347" s="216" t="s">
        <v>431</v>
      </c>
      <c r="C347" s="230">
        <v>3646.8</v>
      </c>
      <c r="D347" s="231">
        <v>3642.1166666666668</v>
      </c>
      <c r="E347" s="231">
        <v>3619.9333333333334</v>
      </c>
      <c r="F347" s="231">
        <v>3593.0666666666666</v>
      </c>
      <c r="G347" s="231">
        <v>3570.8833333333332</v>
      </c>
      <c r="H347" s="231">
        <v>3668.9833333333336</v>
      </c>
      <c r="I347" s="231">
        <v>3691.166666666667</v>
      </c>
      <c r="J347" s="231">
        <v>3718.0333333333338</v>
      </c>
      <c r="K347" s="230">
        <v>3664.3</v>
      </c>
      <c r="L347" s="230">
        <v>3615.25</v>
      </c>
      <c r="M347" s="230">
        <v>1.32572</v>
      </c>
      <c r="N347" s="1"/>
      <c r="O347" s="1"/>
    </row>
    <row r="348" spans="1:15" ht="12.75" customHeight="1">
      <c r="A348" s="30">
        <v>338</v>
      </c>
      <c r="B348" s="216" t="s">
        <v>432</v>
      </c>
      <c r="C348" s="230">
        <v>222.35</v>
      </c>
      <c r="D348" s="231">
        <v>223.36666666666667</v>
      </c>
      <c r="E348" s="231">
        <v>220.88333333333335</v>
      </c>
      <c r="F348" s="231">
        <v>219.41666666666669</v>
      </c>
      <c r="G348" s="231">
        <v>216.93333333333337</v>
      </c>
      <c r="H348" s="231">
        <v>224.83333333333334</v>
      </c>
      <c r="I348" s="231">
        <v>227.31666666666669</v>
      </c>
      <c r="J348" s="231">
        <v>228.78333333333333</v>
      </c>
      <c r="K348" s="230">
        <v>225.85</v>
      </c>
      <c r="L348" s="230">
        <v>221.9</v>
      </c>
      <c r="M348" s="230">
        <v>1.47844</v>
      </c>
      <c r="N348" s="1"/>
      <c r="O348" s="1"/>
    </row>
    <row r="349" spans="1:15" ht="12.75" customHeight="1">
      <c r="A349" s="30">
        <v>339</v>
      </c>
      <c r="B349" s="216" t="s">
        <v>805</v>
      </c>
      <c r="C349" s="230">
        <v>598.25</v>
      </c>
      <c r="D349" s="231">
        <v>595.33333333333337</v>
      </c>
      <c r="E349" s="231">
        <v>589.01666666666677</v>
      </c>
      <c r="F349" s="231">
        <v>579.78333333333342</v>
      </c>
      <c r="G349" s="231">
        <v>573.46666666666681</v>
      </c>
      <c r="H349" s="231">
        <v>604.56666666666672</v>
      </c>
      <c r="I349" s="231">
        <v>610.88333333333333</v>
      </c>
      <c r="J349" s="231">
        <v>620.11666666666667</v>
      </c>
      <c r="K349" s="230">
        <v>601.65</v>
      </c>
      <c r="L349" s="230">
        <v>586.1</v>
      </c>
      <c r="M349" s="230">
        <v>7.0317699999999999</v>
      </c>
      <c r="N349" s="1"/>
      <c r="O349" s="1"/>
    </row>
    <row r="350" spans="1:15" ht="12.75" customHeight="1">
      <c r="A350" s="30">
        <v>340</v>
      </c>
      <c r="B350" s="216" t="s">
        <v>794</v>
      </c>
      <c r="C350" s="230">
        <v>126.15</v>
      </c>
      <c r="D350" s="231">
        <v>126.5</v>
      </c>
      <c r="E350" s="231">
        <v>124.85</v>
      </c>
      <c r="F350" s="231">
        <v>123.55</v>
      </c>
      <c r="G350" s="231">
        <v>121.89999999999999</v>
      </c>
      <c r="H350" s="231">
        <v>127.8</v>
      </c>
      <c r="I350" s="231">
        <v>129.44999999999999</v>
      </c>
      <c r="J350" s="231">
        <v>130.75</v>
      </c>
      <c r="K350" s="230">
        <v>128.15</v>
      </c>
      <c r="L350" s="230">
        <v>125.2</v>
      </c>
      <c r="M350" s="230">
        <v>5.8305600000000002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3425.7</v>
      </c>
      <c r="D351" s="231">
        <v>3412.4</v>
      </c>
      <c r="E351" s="231">
        <v>3389.8</v>
      </c>
      <c r="F351" s="231">
        <v>3353.9</v>
      </c>
      <c r="G351" s="231">
        <v>3331.3</v>
      </c>
      <c r="H351" s="231">
        <v>3448.3</v>
      </c>
      <c r="I351" s="231">
        <v>3470.8999999999996</v>
      </c>
      <c r="J351" s="231">
        <v>3506.8</v>
      </c>
      <c r="K351" s="230">
        <v>3435</v>
      </c>
      <c r="L351" s="230">
        <v>3376.5</v>
      </c>
      <c r="M351" s="230">
        <v>2.7734100000000002</v>
      </c>
      <c r="N351" s="1"/>
      <c r="O351" s="1"/>
    </row>
    <row r="352" spans="1:15" ht="12.75" customHeight="1">
      <c r="A352" s="30">
        <v>342</v>
      </c>
      <c r="B352" s="216" t="s">
        <v>434</v>
      </c>
      <c r="C352" s="230">
        <v>485.25</v>
      </c>
      <c r="D352" s="231">
        <v>476.93333333333334</v>
      </c>
      <c r="E352" s="231">
        <v>462.36666666666667</v>
      </c>
      <c r="F352" s="231">
        <v>439.48333333333335</v>
      </c>
      <c r="G352" s="231">
        <v>424.91666666666669</v>
      </c>
      <c r="H352" s="231">
        <v>499.81666666666666</v>
      </c>
      <c r="I352" s="231">
        <v>514.38333333333344</v>
      </c>
      <c r="J352" s="231">
        <v>537.26666666666665</v>
      </c>
      <c r="K352" s="230">
        <v>491.5</v>
      </c>
      <c r="L352" s="230">
        <v>454.05</v>
      </c>
      <c r="M352" s="230">
        <v>15.396369999999999</v>
      </c>
      <c r="N352" s="1"/>
      <c r="O352" s="1"/>
    </row>
    <row r="353" spans="1:15" ht="12.75" customHeight="1">
      <c r="A353" s="30">
        <v>343</v>
      </c>
      <c r="B353" s="216" t="s">
        <v>435</v>
      </c>
      <c r="C353" s="230">
        <v>293.10000000000002</v>
      </c>
      <c r="D353" s="231">
        <v>289.13333333333333</v>
      </c>
      <c r="E353" s="231">
        <v>283.36666666666667</v>
      </c>
      <c r="F353" s="231">
        <v>273.63333333333333</v>
      </c>
      <c r="G353" s="231">
        <v>267.86666666666667</v>
      </c>
      <c r="H353" s="231">
        <v>298.86666666666667</v>
      </c>
      <c r="I353" s="231">
        <v>304.63333333333333</v>
      </c>
      <c r="J353" s="231">
        <v>314.36666666666667</v>
      </c>
      <c r="K353" s="230">
        <v>294.89999999999998</v>
      </c>
      <c r="L353" s="230">
        <v>279.39999999999998</v>
      </c>
      <c r="M353" s="230">
        <v>6.70791</v>
      </c>
      <c r="N353" s="1"/>
      <c r="O353" s="1"/>
    </row>
    <row r="354" spans="1:15" ht="12.75" customHeight="1">
      <c r="A354" s="30">
        <v>344</v>
      </c>
      <c r="B354" s="216" t="s">
        <v>179</v>
      </c>
      <c r="C354" s="230">
        <v>1484.8</v>
      </c>
      <c r="D354" s="231">
        <v>1482.3333333333333</v>
      </c>
      <c r="E354" s="231">
        <v>1471.0666666666666</v>
      </c>
      <c r="F354" s="231">
        <v>1457.3333333333333</v>
      </c>
      <c r="G354" s="231">
        <v>1446.0666666666666</v>
      </c>
      <c r="H354" s="231">
        <v>1496.0666666666666</v>
      </c>
      <c r="I354" s="231">
        <v>1507.3333333333335</v>
      </c>
      <c r="J354" s="231">
        <v>1521.0666666666666</v>
      </c>
      <c r="K354" s="230">
        <v>1493.6</v>
      </c>
      <c r="L354" s="230">
        <v>1468.6</v>
      </c>
      <c r="M354" s="230">
        <v>8.2283200000000001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40448.1</v>
      </c>
      <c r="D355" s="231">
        <v>40317.183333333334</v>
      </c>
      <c r="E355" s="231">
        <v>39994.366666666669</v>
      </c>
      <c r="F355" s="231">
        <v>39540.633333333331</v>
      </c>
      <c r="G355" s="231">
        <v>39217.816666666666</v>
      </c>
      <c r="H355" s="231">
        <v>40770.916666666672</v>
      </c>
      <c r="I355" s="231">
        <v>41093.733333333337</v>
      </c>
      <c r="J355" s="231">
        <v>41547.466666666674</v>
      </c>
      <c r="K355" s="230">
        <v>40640</v>
      </c>
      <c r="L355" s="230">
        <v>39863.449999999997</v>
      </c>
      <c r="M355" s="230">
        <v>0.12350999999999999</v>
      </c>
      <c r="N355" s="1"/>
      <c r="O355" s="1"/>
    </row>
    <row r="356" spans="1:15" ht="12.75" customHeight="1">
      <c r="A356" s="30">
        <v>346</v>
      </c>
      <c r="B356" s="216" t="s">
        <v>846</v>
      </c>
      <c r="C356" s="230">
        <v>938.7</v>
      </c>
      <c r="D356" s="231">
        <v>937.73333333333323</v>
      </c>
      <c r="E356" s="231">
        <v>929.96666666666647</v>
      </c>
      <c r="F356" s="231">
        <v>921.23333333333323</v>
      </c>
      <c r="G356" s="231">
        <v>913.46666666666647</v>
      </c>
      <c r="H356" s="231">
        <v>946.46666666666647</v>
      </c>
      <c r="I356" s="231">
        <v>954.23333333333312</v>
      </c>
      <c r="J356" s="231">
        <v>962.96666666666647</v>
      </c>
      <c r="K356" s="230">
        <v>945.5</v>
      </c>
      <c r="L356" s="230">
        <v>929</v>
      </c>
      <c r="M356" s="230">
        <v>0.80491999999999997</v>
      </c>
      <c r="N356" s="1"/>
      <c r="O356" s="1"/>
    </row>
    <row r="357" spans="1:15" ht="12.75" customHeight="1">
      <c r="A357" s="30">
        <v>347</v>
      </c>
      <c r="B357" s="216" t="s">
        <v>436</v>
      </c>
      <c r="C357" s="230">
        <v>4677.95</v>
      </c>
      <c r="D357" s="231">
        <v>4699.45</v>
      </c>
      <c r="E357" s="231">
        <v>4649.5</v>
      </c>
      <c r="F357" s="231">
        <v>4621.05</v>
      </c>
      <c r="G357" s="231">
        <v>4571.1000000000004</v>
      </c>
      <c r="H357" s="231">
        <v>4727.8999999999996</v>
      </c>
      <c r="I357" s="231">
        <v>4777.8499999999985</v>
      </c>
      <c r="J357" s="231">
        <v>4806.2999999999993</v>
      </c>
      <c r="K357" s="230">
        <v>4749.3999999999996</v>
      </c>
      <c r="L357" s="230">
        <v>4671</v>
      </c>
      <c r="M357" s="230">
        <v>2.7955899999999998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236.7</v>
      </c>
      <c r="D358" s="231">
        <v>238.18333333333331</v>
      </c>
      <c r="E358" s="231">
        <v>233.96666666666661</v>
      </c>
      <c r="F358" s="231">
        <v>231.23333333333329</v>
      </c>
      <c r="G358" s="231">
        <v>227.01666666666659</v>
      </c>
      <c r="H358" s="231">
        <v>240.91666666666663</v>
      </c>
      <c r="I358" s="231">
        <v>245.13333333333333</v>
      </c>
      <c r="J358" s="231">
        <v>247.86666666666665</v>
      </c>
      <c r="K358" s="230">
        <v>242.4</v>
      </c>
      <c r="L358" s="230">
        <v>235.45</v>
      </c>
      <c r="M358" s="230">
        <v>34.471310000000003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3788.65</v>
      </c>
      <c r="D359" s="231">
        <v>3783.2166666666667</v>
      </c>
      <c r="E359" s="231">
        <v>3766.4333333333334</v>
      </c>
      <c r="F359" s="231">
        <v>3744.2166666666667</v>
      </c>
      <c r="G359" s="231">
        <v>3727.4333333333334</v>
      </c>
      <c r="H359" s="231">
        <v>3805.4333333333334</v>
      </c>
      <c r="I359" s="231">
        <v>3822.2166666666672</v>
      </c>
      <c r="J359" s="231">
        <v>3844.4333333333334</v>
      </c>
      <c r="K359" s="230">
        <v>3800</v>
      </c>
      <c r="L359" s="230">
        <v>3761</v>
      </c>
      <c r="M359" s="230">
        <v>8.7330000000000005E-2</v>
      </c>
      <c r="N359" s="1"/>
      <c r="O359" s="1"/>
    </row>
    <row r="360" spans="1:15" ht="12.75" customHeight="1">
      <c r="A360" s="30">
        <v>350</v>
      </c>
      <c r="B360" s="216" t="s">
        <v>438</v>
      </c>
      <c r="C360" s="230">
        <v>1436.85</v>
      </c>
      <c r="D360" s="231">
        <v>1442.5833333333333</v>
      </c>
      <c r="E360" s="231">
        <v>1422.3666666666666</v>
      </c>
      <c r="F360" s="231">
        <v>1407.8833333333332</v>
      </c>
      <c r="G360" s="231">
        <v>1387.6666666666665</v>
      </c>
      <c r="H360" s="231">
        <v>1457.0666666666666</v>
      </c>
      <c r="I360" s="231">
        <v>1477.2833333333333</v>
      </c>
      <c r="J360" s="231">
        <v>1491.7666666666667</v>
      </c>
      <c r="K360" s="230">
        <v>1462.8</v>
      </c>
      <c r="L360" s="230">
        <v>1428.1</v>
      </c>
      <c r="M360" s="230">
        <v>1.0503499999999999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2463.9499999999998</v>
      </c>
      <c r="D361" s="231">
        <v>2449.1</v>
      </c>
      <c r="E361" s="231">
        <v>2428.5</v>
      </c>
      <c r="F361" s="231">
        <v>2393.0500000000002</v>
      </c>
      <c r="G361" s="231">
        <v>2372.4500000000003</v>
      </c>
      <c r="H361" s="231">
        <v>2484.5499999999997</v>
      </c>
      <c r="I361" s="231">
        <v>2505.1499999999992</v>
      </c>
      <c r="J361" s="231">
        <v>2540.5999999999995</v>
      </c>
      <c r="K361" s="230">
        <v>2469.6999999999998</v>
      </c>
      <c r="L361" s="230">
        <v>2413.65</v>
      </c>
      <c r="M361" s="230">
        <v>5.36625</v>
      </c>
      <c r="N361" s="1"/>
      <c r="O361" s="1"/>
    </row>
    <row r="362" spans="1:15" ht="12.75" customHeight="1">
      <c r="A362" s="30">
        <v>352</v>
      </c>
      <c r="B362" s="216" t="s">
        <v>872</v>
      </c>
      <c r="C362" s="230">
        <v>71.150000000000006</v>
      </c>
      <c r="D362" s="231">
        <v>71.516666666666666</v>
      </c>
      <c r="E362" s="231">
        <v>70.383333333333326</v>
      </c>
      <c r="F362" s="231">
        <v>69.61666666666666</v>
      </c>
      <c r="G362" s="231">
        <v>68.48333333333332</v>
      </c>
      <c r="H362" s="231">
        <v>72.283333333333331</v>
      </c>
      <c r="I362" s="231">
        <v>73.416666666666686</v>
      </c>
      <c r="J362" s="231">
        <v>74.183333333333337</v>
      </c>
      <c r="K362" s="230">
        <v>72.650000000000006</v>
      </c>
      <c r="L362" s="230">
        <v>70.75</v>
      </c>
      <c r="M362" s="230">
        <v>21.208539999999999</v>
      </c>
      <c r="N362" s="1"/>
      <c r="O362" s="1"/>
    </row>
    <row r="363" spans="1:15" ht="12.75" customHeight="1">
      <c r="A363" s="30">
        <v>353</v>
      </c>
      <c r="B363" s="216" t="s">
        <v>439</v>
      </c>
      <c r="C363" s="230">
        <v>983.05</v>
      </c>
      <c r="D363" s="231">
        <v>982.1</v>
      </c>
      <c r="E363" s="231">
        <v>974.35</v>
      </c>
      <c r="F363" s="231">
        <v>965.65</v>
      </c>
      <c r="G363" s="231">
        <v>957.9</v>
      </c>
      <c r="H363" s="231">
        <v>990.80000000000007</v>
      </c>
      <c r="I363" s="231">
        <v>998.55000000000007</v>
      </c>
      <c r="J363" s="231">
        <v>1007.2500000000001</v>
      </c>
      <c r="K363" s="230">
        <v>989.85</v>
      </c>
      <c r="L363" s="230">
        <v>973.4</v>
      </c>
      <c r="M363" s="230">
        <v>0.21751999999999999</v>
      </c>
      <c r="N363" s="1"/>
      <c r="O363" s="1"/>
    </row>
    <row r="364" spans="1:15" ht="12.75" customHeight="1">
      <c r="A364" s="30">
        <v>354</v>
      </c>
      <c r="B364" s="216" t="s">
        <v>267</v>
      </c>
      <c r="C364" s="230">
        <v>3291.65</v>
      </c>
      <c r="D364" s="231">
        <v>3280.5666666666671</v>
      </c>
      <c r="E364" s="231">
        <v>3244.1333333333341</v>
      </c>
      <c r="F364" s="231">
        <v>3196.6166666666672</v>
      </c>
      <c r="G364" s="231">
        <v>3160.1833333333343</v>
      </c>
      <c r="H364" s="231">
        <v>3328.0833333333339</v>
      </c>
      <c r="I364" s="231">
        <v>3364.5166666666673</v>
      </c>
      <c r="J364" s="231">
        <v>3412.0333333333338</v>
      </c>
      <c r="K364" s="230">
        <v>3317</v>
      </c>
      <c r="L364" s="230">
        <v>3233.05</v>
      </c>
      <c r="M364" s="230">
        <v>3.3111600000000001</v>
      </c>
      <c r="N364" s="1"/>
      <c r="O364" s="1"/>
    </row>
    <row r="365" spans="1:15" ht="12.75" customHeight="1">
      <c r="A365" s="30">
        <v>355</v>
      </c>
      <c r="B365" s="216" t="s">
        <v>440</v>
      </c>
      <c r="C365" s="230">
        <v>1375.6</v>
      </c>
      <c r="D365" s="231">
        <v>1369.0833333333333</v>
      </c>
      <c r="E365" s="231">
        <v>1342.1666666666665</v>
      </c>
      <c r="F365" s="231">
        <v>1308.7333333333333</v>
      </c>
      <c r="G365" s="231">
        <v>1281.8166666666666</v>
      </c>
      <c r="H365" s="231">
        <v>1402.5166666666664</v>
      </c>
      <c r="I365" s="231">
        <v>1429.4333333333329</v>
      </c>
      <c r="J365" s="231">
        <v>1462.8666666666663</v>
      </c>
      <c r="K365" s="230">
        <v>1396</v>
      </c>
      <c r="L365" s="230">
        <v>1335.65</v>
      </c>
      <c r="M365" s="230">
        <v>2.2353999999999998</v>
      </c>
      <c r="N365" s="1"/>
      <c r="O365" s="1"/>
    </row>
    <row r="366" spans="1:15" ht="12.75" customHeight="1">
      <c r="A366" s="30">
        <v>356</v>
      </c>
      <c r="B366" s="216" t="s">
        <v>782</v>
      </c>
      <c r="C366" s="230">
        <v>325.39999999999998</v>
      </c>
      <c r="D366" s="231">
        <v>324.81666666666666</v>
      </c>
      <c r="E366" s="231">
        <v>319.13333333333333</v>
      </c>
      <c r="F366" s="231">
        <v>312.86666666666667</v>
      </c>
      <c r="G366" s="231">
        <v>307.18333333333334</v>
      </c>
      <c r="H366" s="231">
        <v>331.08333333333331</v>
      </c>
      <c r="I366" s="231">
        <v>336.76666666666659</v>
      </c>
      <c r="J366" s="231">
        <v>343.0333333333333</v>
      </c>
      <c r="K366" s="230">
        <v>330.5</v>
      </c>
      <c r="L366" s="230">
        <v>318.55</v>
      </c>
      <c r="M366" s="230">
        <v>34.94097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170.45</v>
      </c>
      <c r="D367" s="231">
        <v>171.91666666666666</v>
      </c>
      <c r="E367" s="231">
        <v>168.58333333333331</v>
      </c>
      <c r="F367" s="231">
        <v>166.71666666666667</v>
      </c>
      <c r="G367" s="231">
        <v>163.38333333333333</v>
      </c>
      <c r="H367" s="231">
        <v>173.7833333333333</v>
      </c>
      <c r="I367" s="231">
        <v>177.11666666666662</v>
      </c>
      <c r="J367" s="231">
        <v>178.98333333333329</v>
      </c>
      <c r="K367" s="230">
        <v>175.25</v>
      </c>
      <c r="L367" s="230">
        <v>170.05</v>
      </c>
      <c r="M367" s="230">
        <v>104.13965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239.7</v>
      </c>
      <c r="D368" s="231">
        <v>240.16666666666666</v>
      </c>
      <c r="E368" s="231">
        <v>238.33333333333331</v>
      </c>
      <c r="F368" s="231">
        <v>236.96666666666667</v>
      </c>
      <c r="G368" s="231">
        <v>235.13333333333333</v>
      </c>
      <c r="H368" s="231">
        <v>241.5333333333333</v>
      </c>
      <c r="I368" s="231">
        <v>243.36666666666662</v>
      </c>
      <c r="J368" s="231">
        <v>244.73333333333329</v>
      </c>
      <c r="K368" s="230">
        <v>242</v>
      </c>
      <c r="L368" s="230">
        <v>238.8</v>
      </c>
      <c r="M368" s="230">
        <v>35.919130000000003</v>
      </c>
      <c r="N368" s="1"/>
      <c r="O368" s="1"/>
    </row>
    <row r="369" spans="1:15" ht="12.75" customHeight="1">
      <c r="A369" s="30">
        <v>359</v>
      </c>
      <c r="B369" s="216" t="s">
        <v>783</v>
      </c>
      <c r="C369" s="230">
        <v>361.3</v>
      </c>
      <c r="D369" s="231">
        <v>360.23333333333329</v>
      </c>
      <c r="E369" s="231">
        <v>356.46666666666658</v>
      </c>
      <c r="F369" s="231">
        <v>351.63333333333327</v>
      </c>
      <c r="G369" s="231">
        <v>347.86666666666656</v>
      </c>
      <c r="H369" s="231">
        <v>365.06666666666661</v>
      </c>
      <c r="I369" s="231">
        <v>368.83333333333337</v>
      </c>
      <c r="J369" s="231">
        <v>373.66666666666663</v>
      </c>
      <c r="K369" s="230">
        <v>364</v>
      </c>
      <c r="L369" s="230">
        <v>355.4</v>
      </c>
      <c r="M369" s="230">
        <v>4.7797700000000001</v>
      </c>
      <c r="N369" s="1"/>
      <c r="O369" s="1"/>
    </row>
    <row r="370" spans="1:15" ht="12.75" customHeight="1">
      <c r="A370" s="30">
        <v>360</v>
      </c>
      <c r="B370" s="216" t="s">
        <v>268</v>
      </c>
      <c r="C370" s="230">
        <v>488.25</v>
      </c>
      <c r="D370" s="231">
        <v>487.41666666666669</v>
      </c>
      <c r="E370" s="231">
        <v>483.83333333333337</v>
      </c>
      <c r="F370" s="231">
        <v>479.41666666666669</v>
      </c>
      <c r="G370" s="231">
        <v>475.83333333333337</v>
      </c>
      <c r="H370" s="231">
        <v>491.83333333333337</v>
      </c>
      <c r="I370" s="231">
        <v>495.41666666666674</v>
      </c>
      <c r="J370" s="231">
        <v>499.83333333333337</v>
      </c>
      <c r="K370" s="230">
        <v>491</v>
      </c>
      <c r="L370" s="230">
        <v>483</v>
      </c>
      <c r="M370" s="230">
        <v>2.37724</v>
      </c>
      <c r="N370" s="1"/>
      <c r="O370" s="1"/>
    </row>
    <row r="371" spans="1:15" ht="12.75" customHeight="1">
      <c r="A371" s="30">
        <v>361</v>
      </c>
      <c r="B371" s="216" t="s">
        <v>441</v>
      </c>
      <c r="C371" s="230">
        <v>606.29999999999995</v>
      </c>
      <c r="D371" s="231">
        <v>606.4</v>
      </c>
      <c r="E371" s="231">
        <v>601.9</v>
      </c>
      <c r="F371" s="231">
        <v>597.5</v>
      </c>
      <c r="G371" s="231">
        <v>593</v>
      </c>
      <c r="H371" s="231">
        <v>610.79999999999995</v>
      </c>
      <c r="I371" s="231">
        <v>615.29999999999995</v>
      </c>
      <c r="J371" s="231">
        <v>619.69999999999993</v>
      </c>
      <c r="K371" s="230">
        <v>610.9</v>
      </c>
      <c r="L371" s="230">
        <v>602</v>
      </c>
      <c r="M371" s="230">
        <v>1.01728</v>
      </c>
      <c r="N371" s="1"/>
      <c r="O371" s="1"/>
    </row>
    <row r="372" spans="1:15" ht="12.75" customHeight="1">
      <c r="A372" s="30">
        <v>362</v>
      </c>
      <c r="B372" s="216" t="s">
        <v>442</v>
      </c>
      <c r="C372" s="230">
        <v>121.05</v>
      </c>
      <c r="D372" s="231">
        <v>121.75</v>
      </c>
      <c r="E372" s="231">
        <v>119.85</v>
      </c>
      <c r="F372" s="231">
        <v>118.64999999999999</v>
      </c>
      <c r="G372" s="231">
        <v>116.74999999999999</v>
      </c>
      <c r="H372" s="231">
        <v>122.95</v>
      </c>
      <c r="I372" s="231">
        <v>124.85000000000001</v>
      </c>
      <c r="J372" s="231">
        <v>126.05000000000001</v>
      </c>
      <c r="K372" s="230">
        <v>123.65</v>
      </c>
      <c r="L372" s="230">
        <v>120.55</v>
      </c>
      <c r="M372" s="230">
        <v>1.38168</v>
      </c>
      <c r="N372" s="1"/>
      <c r="O372" s="1"/>
    </row>
    <row r="373" spans="1:15" ht="12.75" customHeight="1">
      <c r="A373" s="30">
        <v>363</v>
      </c>
      <c r="B373" s="216" t="s">
        <v>823</v>
      </c>
      <c r="C373" s="230">
        <v>1087.75</v>
      </c>
      <c r="D373" s="231">
        <v>1092.6666666666667</v>
      </c>
      <c r="E373" s="231">
        <v>1066.6833333333334</v>
      </c>
      <c r="F373" s="231">
        <v>1045.6166666666666</v>
      </c>
      <c r="G373" s="231">
        <v>1019.6333333333332</v>
      </c>
      <c r="H373" s="231">
        <v>1113.7333333333336</v>
      </c>
      <c r="I373" s="231">
        <v>1139.7166666666667</v>
      </c>
      <c r="J373" s="231">
        <v>1160.7833333333338</v>
      </c>
      <c r="K373" s="230">
        <v>1118.6500000000001</v>
      </c>
      <c r="L373" s="230">
        <v>1071.5999999999999</v>
      </c>
      <c r="M373" s="230">
        <v>0.25863999999999998</v>
      </c>
      <c r="N373" s="1"/>
      <c r="O373" s="1"/>
    </row>
    <row r="374" spans="1:15" ht="12.75" customHeight="1">
      <c r="A374" s="30">
        <v>364</v>
      </c>
      <c r="B374" s="216" t="s">
        <v>443</v>
      </c>
      <c r="C374" s="230">
        <v>4700.3999999999996</v>
      </c>
      <c r="D374" s="231">
        <v>4701.8</v>
      </c>
      <c r="E374" s="231">
        <v>4658.6000000000004</v>
      </c>
      <c r="F374" s="231">
        <v>4616.8</v>
      </c>
      <c r="G374" s="231">
        <v>4573.6000000000004</v>
      </c>
      <c r="H374" s="231">
        <v>4743.6000000000004</v>
      </c>
      <c r="I374" s="231">
        <v>4786.7999999999993</v>
      </c>
      <c r="J374" s="231">
        <v>4828.6000000000004</v>
      </c>
      <c r="K374" s="230">
        <v>4745</v>
      </c>
      <c r="L374" s="230">
        <v>4660</v>
      </c>
      <c r="M374" s="230">
        <v>5.4530000000000002E-2</v>
      </c>
      <c r="N374" s="1"/>
      <c r="O374" s="1"/>
    </row>
    <row r="375" spans="1:15" ht="12.75" customHeight="1">
      <c r="A375" s="30">
        <v>365</v>
      </c>
      <c r="B375" s="216" t="s">
        <v>269</v>
      </c>
      <c r="C375" s="230">
        <v>13941.6</v>
      </c>
      <c r="D375" s="231">
        <v>13937.933333333334</v>
      </c>
      <c r="E375" s="231">
        <v>13836.866666666669</v>
      </c>
      <c r="F375" s="231">
        <v>13732.133333333335</v>
      </c>
      <c r="G375" s="231">
        <v>13631.066666666669</v>
      </c>
      <c r="H375" s="231">
        <v>14042.666666666668</v>
      </c>
      <c r="I375" s="231">
        <v>14143.733333333334</v>
      </c>
      <c r="J375" s="231">
        <v>14248.466666666667</v>
      </c>
      <c r="K375" s="230">
        <v>14039</v>
      </c>
      <c r="L375" s="230">
        <v>13833.2</v>
      </c>
      <c r="M375" s="230">
        <v>1.823E-2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52.55</v>
      </c>
      <c r="D376" s="231">
        <v>52.433333333333337</v>
      </c>
      <c r="E376" s="231">
        <v>51.916666666666671</v>
      </c>
      <c r="F376" s="231">
        <v>51.283333333333331</v>
      </c>
      <c r="G376" s="231">
        <v>50.766666666666666</v>
      </c>
      <c r="H376" s="231">
        <v>53.066666666666677</v>
      </c>
      <c r="I376" s="231">
        <v>53.583333333333343</v>
      </c>
      <c r="J376" s="231">
        <v>54.216666666666683</v>
      </c>
      <c r="K376" s="230">
        <v>52.95</v>
      </c>
      <c r="L376" s="230">
        <v>51.8</v>
      </c>
      <c r="M376" s="230">
        <v>309.99961999999999</v>
      </c>
      <c r="N376" s="1"/>
      <c r="O376" s="1"/>
    </row>
    <row r="377" spans="1:15" ht="12.75" customHeight="1">
      <c r="A377" s="30">
        <v>367</v>
      </c>
      <c r="B377" s="216" t="s">
        <v>444</v>
      </c>
      <c r="C377" s="230">
        <v>360.25</v>
      </c>
      <c r="D377" s="231">
        <v>362.11666666666662</v>
      </c>
      <c r="E377" s="231">
        <v>357.53333333333325</v>
      </c>
      <c r="F377" s="231">
        <v>354.81666666666661</v>
      </c>
      <c r="G377" s="231">
        <v>350.23333333333323</v>
      </c>
      <c r="H377" s="231">
        <v>364.83333333333326</v>
      </c>
      <c r="I377" s="231">
        <v>369.41666666666663</v>
      </c>
      <c r="J377" s="231">
        <v>372.13333333333327</v>
      </c>
      <c r="K377" s="230">
        <v>366.7</v>
      </c>
      <c r="L377" s="230">
        <v>359.4</v>
      </c>
      <c r="M377" s="230">
        <v>1.6125499999999999</v>
      </c>
      <c r="N377" s="1"/>
      <c r="O377" s="1"/>
    </row>
    <row r="378" spans="1:15" ht="12.75" customHeight="1">
      <c r="A378" s="30">
        <v>368</v>
      </c>
      <c r="B378" s="216" t="s">
        <v>181</v>
      </c>
      <c r="C378" s="230">
        <v>154.85</v>
      </c>
      <c r="D378" s="231">
        <v>154.46666666666667</v>
      </c>
      <c r="E378" s="231">
        <v>151.98333333333335</v>
      </c>
      <c r="F378" s="231">
        <v>149.11666666666667</v>
      </c>
      <c r="G378" s="231">
        <v>146.63333333333335</v>
      </c>
      <c r="H378" s="231">
        <v>157.33333333333334</v>
      </c>
      <c r="I378" s="231">
        <v>159.81666666666663</v>
      </c>
      <c r="J378" s="231">
        <v>162.68333333333334</v>
      </c>
      <c r="K378" s="230">
        <v>156.94999999999999</v>
      </c>
      <c r="L378" s="230">
        <v>151.6</v>
      </c>
      <c r="M378" s="230">
        <v>98.638620000000003</v>
      </c>
      <c r="N378" s="1"/>
      <c r="O378" s="1"/>
    </row>
    <row r="379" spans="1:15" ht="12.75" customHeight="1">
      <c r="A379" s="30">
        <v>369</v>
      </c>
      <c r="B379" s="216" t="s">
        <v>182</v>
      </c>
      <c r="C379" s="230">
        <v>136.15</v>
      </c>
      <c r="D379" s="231">
        <v>136.83333333333334</v>
      </c>
      <c r="E379" s="231">
        <v>135.06666666666669</v>
      </c>
      <c r="F379" s="231">
        <v>133.98333333333335</v>
      </c>
      <c r="G379" s="231">
        <v>132.2166666666667</v>
      </c>
      <c r="H379" s="231">
        <v>137.91666666666669</v>
      </c>
      <c r="I379" s="231">
        <v>139.68333333333334</v>
      </c>
      <c r="J379" s="231">
        <v>140.76666666666668</v>
      </c>
      <c r="K379" s="230">
        <v>138.6</v>
      </c>
      <c r="L379" s="230">
        <v>135.75</v>
      </c>
      <c r="M379" s="230">
        <v>100.32855000000001</v>
      </c>
      <c r="N379" s="1"/>
      <c r="O379" s="1"/>
    </row>
    <row r="380" spans="1:15" ht="12.75" customHeight="1">
      <c r="A380" s="30">
        <v>370</v>
      </c>
      <c r="B380" s="216" t="s">
        <v>784</v>
      </c>
      <c r="C380" s="230">
        <v>679.5</v>
      </c>
      <c r="D380" s="231">
        <v>669.83333333333337</v>
      </c>
      <c r="E380" s="231">
        <v>650.66666666666674</v>
      </c>
      <c r="F380" s="231">
        <v>621.83333333333337</v>
      </c>
      <c r="G380" s="231">
        <v>602.66666666666674</v>
      </c>
      <c r="H380" s="231">
        <v>698.66666666666674</v>
      </c>
      <c r="I380" s="231">
        <v>717.83333333333348</v>
      </c>
      <c r="J380" s="231">
        <v>746.66666666666674</v>
      </c>
      <c r="K380" s="230">
        <v>689</v>
      </c>
      <c r="L380" s="230">
        <v>641</v>
      </c>
      <c r="M380" s="230">
        <v>5.11876</v>
      </c>
      <c r="N380" s="1"/>
      <c r="O380" s="1"/>
    </row>
    <row r="381" spans="1:15" ht="12.75" customHeight="1">
      <c r="A381" s="30">
        <v>371</v>
      </c>
      <c r="B381" s="216" t="s">
        <v>445</v>
      </c>
      <c r="C381" s="230">
        <v>408.5</v>
      </c>
      <c r="D381" s="231">
        <v>411.15000000000003</v>
      </c>
      <c r="E381" s="231">
        <v>403.15000000000009</v>
      </c>
      <c r="F381" s="231">
        <v>397.80000000000007</v>
      </c>
      <c r="G381" s="231">
        <v>389.80000000000013</v>
      </c>
      <c r="H381" s="231">
        <v>416.50000000000006</v>
      </c>
      <c r="I381" s="231">
        <v>424.49999999999994</v>
      </c>
      <c r="J381" s="231">
        <v>429.85</v>
      </c>
      <c r="K381" s="230">
        <v>419.15</v>
      </c>
      <c r="L381" s="230">
        <v>405.8</v>
      </c>
      <c r="M381" s="230">
        <v>19.200849999999999</v>
      </c>
      <c r="N381" s="1"/>
      <c r="O381" s="1"/>
    </row>
    <row r="382" spans="1:15" ht="12.75" customHeight="1">
      <c r="A382" s="30">
        <v>372</v>
      </c>
      <c r="B382" s="216" t="s">
        <v>446</v>
      </c>
      <c r="C382" s="230">
        <v>1101.1500000000001</v>
      </c>
      <c r="D382" s="231">
        <v>1104.0666666666668</v>
      </c>
      <c r="E382" s="231">
        <v>1092.1833333333336</v>
      </c>
      <c r="F382" s="231">
        <v>1083.2166666666667</v>
      </c>
      <c r="G382" s="231">
        <v>1071.3333333333335</v>
      </c>
      <c r="H382" s="231">
        <v>1113.0333333333338</v>
      </c>
      <c r="I382" s="231">
        <v>1124.916666666667</v>
      </c>
      <c r="J382" s="231">
        <v>1133.8833333333339</v>
      </c>
      <c r="K382" s="230">
        <v>1115.95</v>
      </c>
      <c r="L382" s="230">
        <v>1095.0999999999999</v>
      </c>
      <c r="M382" s="230">
        <v>1.72136</v>
      </c>
      <c r="N382" s="1"/>
      <c r="O382" s="1"/>
    </row>
    <row r="383" spans="1:15" ht="12.75" customHeight="1">
      <c r="A383" s="30">
        <v>373</v>
      </c>
      <c r="B383" s="216" t="s">
        <v>447</v>
      </c>
      <c r="C383" s="230">
        <v>130.1</v>
      </c>
      <c r="D383" s="231">
        <v>127.25</v>
      </c>
      <c r="E383" s="231">
        <v>124.4</v>
      </c>
      <c r="F383" s="231">
        <v>118.7</v>
      </c>
      <c r="G383" s="231">
        <v>115.85000000000001</v>
      </c>
      <c r="H383" s="231">
        <v>132.94999999999999</v>
      </c>
      <c r="I383" s="231">
        <v>135.80000000000001</v>
      </c>
      <c r="J383" s="231">
        <v>141.5</v>
      </c>
      <c r="K383" s="230">
        <v>130.1</v>
      </c>
      <c r="L383" s="230">
        <v>121.55</v>
      </c>
      <c r="M383" s="230">
        <v>1410.4316699999999</v>
      </c>
      <c r="N383" s="1"/>
      <c r="O383" s="1"/>
    </row>
    <row r="384" spans="1:15" ht="12.75" customHeight="1">
      <c r="A384" s="30">
        <v>374</v>
      </c>
      <c r="B384" s="216" t="s">
        <v>448</v>
      </c>
      <c r="C384" s="230">
        <v>162.30000000000001</v>
      </c>
      <c r="D384" s="231">
        <v>162.51666666666668</v>
      </c>
      <c r="E384" s="231">
        <v>160.78333333333336</v>
      </c>
      <c r="F384" s="231">
        <v>159.26666666666668</v>
      </c>
      <c r="G384" s="231">
        <v>157.53333333333336</v>
      </c>
      <c r="H384" s="231">
        <v>164.03333333333336</v>
      </c>
      <c r="I384" s="231">
        <v>165.76666666666665</v>
      </c>
      <c r="J384" s="231">
        <v>167.28333333333336</v>
      </c>
      <c r="K384" s="230">
        <v>164.25</v>
      </c>
      <c r="L384" s="230">
        <v>161</v>
      </c>
      <c r="M384" s="230">
        <v>6.7696300000000003</v>
      </c>
      <c r="N384" s="1"/>
      <c r="O384" s="1"/>
    </row>
    <row r="385" spans="1:15" ht="12.75" customHeight="1">
      <c r="A385" s="30">
        <v>375</v>
      </c>
      <c r="B385" s="216" t="s">
        <v>873</v>
      </c>
      <c r="C385" s="230">
        <v>798.2</v>
      </c>
      <c r="D385" s="231">
        <v>796.80000000000007</v>
      </c>
      <c r="E385" s="231">
        <v>785.60000000000014</v>
      </c>
      <c r="F385" s="231">
        <v>773.00000000000011</v>
      </c>
      <c r="G385" s="231">
        <v>761.80000000000018</v>
      </c>
      <c r="H385" s="231">
        <v>809.40000000000009</v>
      </c>
      <c r="I385" s="231">
        <v>820.60000000000014</v>
      </c>
      <c r="J385" s="231">
        <v>833.2</v>
      </c>
      <c r="K385" s="230">
        <v>808</v>
      </c>
      <c r="L385" s="230">
        <v>784.2</v>
      </c>
      <c r="M385" s="230">
        <v>2.4573399999999999</v>
      </c>
      <c r="N385" s="1"/>
      <c r="O385" s="1"/>
    </row>
    <row r="386" spans="1:15" ht="12.75" customHeight="1">
      <c r="A386" s="30">
        <v>376</v>
      </c>
      <c r="B386" s="216" t="s">
        <v>449</v>
      </c>
      <c r="C386" s="230">
        <v>545.9</v>
      </c>
      <c r="D386" s="231">
        <v>548.98333333333323</v>
      </c>
      <c r="E386" s="231">
        <v>539.26666666666642</v>
      </c>
      <c r="F386" s="231">
        <v>532.63333333333321</v>
      </c>
      <c r="G386" s="231">
        <v>522.9166666666664</v>
      </c>
      <c r="H386" s="231">
        <v>555.61666666666645</v>
      </c>
      <c r="I386" s="231">
        <v>565.33333333333337</v>
      </c>
      <c r="J386" s="231">
        <v>571.96666666666647</v>
      </c>
      <c r="K386" s="230">
        <v>558.70000000000005</v>
      </c>
      <c r="L386" s="230">
        <v>542.35</v>
      </c>
      <c r="M386" s="230">
        <v>4.8779000000000003</v>
      </c>
      <c r="N386" s="1"/>
      <c r="O386" s="1"/>
    </row>
    <row r="387" spans="1:15" ht="12.75" customHeight="1">
      <c r="A387" s="30">
        <v>377</v>
      </c>
      <c r="B387" s="216" t="s">
        <v>450</v>
      </c>
      <c r="C387" s="230">
        <v>188.95</v>
      </c>
      <c r="D387" s="231">
        <v>189.18333333333331</v>
      </c>
      <c r="E387" s="231">
        <v>188.16666666666663</v>
      </c>
      <c r="F387" s="231">
        <v>187.38333333333333</v>
      </c>
      <c r="G387" s="231">
        <v>186.36666666666665</v>
      </c>
      <c r="H387" s="231">
        <v>189.96666666666661</v>
      </c>
      <c r="I387" s="231">
        <v>190.98333333333332</v>
      </c>
      <c r="J387" s="231">
        <v>191.76666666666659</v>
      </c>
      <c r="K387" s="230">
        <v>190.2</v>
      </c>
      <c r="L387" s="230">
        <v>188.4</v>
      </c>
      <c r="M387" s="230">
        <v>3.3316300000000001</v>
      </c>
      <c r="N387" s="1"/>
      <c r="O387" s="1"/>
    </row>
    <row r="388" spans="1:15" ht="12.75" customHeight="1">
      <c r="A388" s="30">
        <v>378</v>
      </c>
      <c r="B388" s="216" t="s">
        <v>451</v>
      </c>
      <c r="C388" s="230">
        <v>110.3</v>
      </c>
      <c r="D388" s="231">
        <v>110.58333333333333</v>
      </c>
      <c r="E388" s="231">
        <v>108.71666666666665</v>
      </c>
      <c r="F388" s="231">
        <v>107.13333333333333</v>
      </c>
      <c r="G388" s="231">
        <v>105.26666666666665</v>
      </c>
      <c r="H388" s="231">
        <v>112.16666666666666</v>
      </c>
      <c r="I388" s="231">
        <v>114.03333333333333</v>
      </c>
      <c r="J388" s="231">
        <v>115.61666666666666</v>
      </c>
      <c r="K388" s="230">
        <v>112.45</v>
      </c>
      <c r="L388" s="230">
        <v>109</v>
      </c>
      <c r="M388" s="230">
        <v>55.506889999999999</v>
      </c>
      <c r="N388" s="1"/>
      <c r="O388" s="1"/>
    </row>
    <row r="389" spans="1:15" ht="12.75" customHeight="1">
      <c r="A389" s="30">
        <v>379</v>
      </c>
      <c r="B389" s="216" t="s">
        <v>452</v>
      </c>
      <c r="C389" s="230">
        <v>2196.15</v>
      </c>
      <c r="D389" s="231">
        <v>2189.3833333333332</v>
      </c>
      <c r="E389" s="231">
        <v>2156.7666666666664</v>
      </c>
      <c r="F389" s="231">
        <v>2117.3833333333332</v>
      </c>
      <c r="G389" s="231">
        <v>2084.7666666666664</v>
      </c>
      <c r="H389" s="231">
        <v>2228.7666666666664</v>
      </c>
      <c r="I389" s="231">
        <v>2261.3833333333332</v>
      </c>
      <c r="J389" s="231">
        <v>2300.7666666666664</v>
      </c>
      <c r="K389" s="230">
        <v>2222</v>
      </c>
      <c r="L389" s="230">
        <v>2150</v>
      </c>
      <c r="M389" s="230">
        <v>0.18817</v>
      </c>
      <c r="N389" s="1"/>
      <c r="O389" s="1"/>
    </row>
    <row r="390" spans="1:15" ht="12.75" customHeight="1">
      <c r="A390" s="30">
        <v>380</v>
      </c>
      <c r="B390" s="216" t="s">
        <v>824</v>
      </c>
      <c r="C390" s="230">
        <v>39.799999999999997</v>
      </c>
      <c r="D390" s="231">
        <v>39.883333333333333</v>
      </c>
      <c r="E390" s="231">
        <v>39.466666666666669</v>
      </c>
      <c r="F390" s="231">
        <v>39.133333333333333</v>
      </c>
      <c r="G390" s="231">
        <v>38.716666666666669</v>
      </c>
      <c r="H390" s="231">
        <v>40.216666666666669</v>
      </c>
      <c r="I390" s="231">
        <v>40.63333333333334</v>
      </c>
      <c r="J390" s="231">
        <v>40.966666666666669</v>
      </c>
      <c r="K390" s="230">
        <v>40.299999999999997</v>
      </c>
      <c r="L390" s="230">
        <v>39.549999999999997</v>
      </c>
      <c r="M390" s="230">
        <v>6.5454400000000001</v>
      </c>
      <c r="N390" s="1"/>
      <c r="O390" s="1"/>
    </row>
    <row r="391" spans="1:15" ht="12.75" customHeight="1">
      <c r="A391" s="30">
        <v>381</v>
      </c>
      <c r="B391" s="216" t="s">
        <v>855</v>
      </c>
      <c r="C391" s="230">
        <v>1583.4</v>
      </c>
      <c r="D391" s="231">
        <v>1590.7333333333333</v>
      </c>
      <c r="E391" s="231">
        <v>1567.4666666666667</v>
      </c>
      <c r="F391" s="231">
        <v>1551.5333333333333</v>
      </c>
      <c r="G391" s="231">
        <v>1528.2666666666667</v>
      </c>
      <c r="H391" s="231">
        <v>1606.6666666666667</v>
      </c>
      <c r="I391" s="231">
        <v>1629.9333333333336</v>
      </c>
      <c r="J391" s="231">
        <v>1645.8666666666668</v>
      </c>
      <c r="K391" s="230">
        <v>1614</v>
      </c>
      <c r="L391" s="230">
        <v>1574.8</v>
      </c>
      <c r="M391" s="230">
        <v>1.7169399999999999</v>
      </c>
      <c r="N391" s="1"/>
      <c r="O391" s="1"/>
    </row>
    <row r="392" spans="1:15" ht="12.75" customHeight="1">
      <c r="A392" s="30">
        <v>382</v>
      </c>
      <c r="B392" s="216" t="s">
        <v>453</v>
      </c>
      <c r="C392" s="230">
        <v>172.95</v>
      </c>
      <c r="D392" s="231">
        <v>172.48333333333335</v>
      </c>
      <c r="E392" s="231">
        <v>171.4666666666667</v>
      </c>
      <c r="F392" s="231">
        <v>169.98333333333335</v>
      </c>
      <c r="G392" s="231">
        <v>168.9666666666667</v>
      </c>
      <c r="H392" s="231">
        <v>173.9666666666667</v>
      </c>
      <c r="I392" s="231">
        <v>174.98333333333335</v>
      </c>
      <c r="J392" s="231">
        <v>176.4666666666667</v>
      </c>
      <c r="K392" s="230">
        <v>173.5</v>
      </c>
      <c r="L392" s="230">
        <v>171</v>
      </c>
      <c r="M392" s="230">
        <v>9.8670600000000004</v>
      </c>
      <c r="N392" s="1"/>
      <c r="O392" s="1"/>
    </row>
    <row r="393" spans="1:15" ht="12.75" customHeight="1">
      <c r="A393" s="30">
        <v>383</v>
      </c>
      <c r="B393" s="216" t="s">
        <v>454</v>
      </c>
      <c r="C393" s="230">
        <v>843.35</v>
      </c>
      <c r="D393" s="231">
        <v>845.5</v>
      </c>
      <c r="E393" s="231">
        <v>837.85</v>
      </c>
      <c r="F393" s="231">
        <v>832.35</v>
      </c>
      <c r="G393" s="231">
        <v>824.7</v>
      </c>
      <c r="H393" s="231">
        <v>851</v>
      </c>
      <c r="I393" s="231">
        <v>858.65000000000009</v>
      </c>
      <c r="J393" s="231">
        <v>864.15</v>
      </c>
      <c r="K393" s="230">
        <v>853.15</v>
      </c>
      <c r="L393" s="230">
        <v>840</v>
      </c>
      <c r="M393" s="230">
        <v>0.49092000000000002</v>
      </c>
      <c r="N393" s="1"/>
      <c r="O393" s="1"/>
    </row>
    <row r="394" spans="1:15" ht="12.75" customHeight="1">
      <c r="A394" s="30">
        <v>384</v>
      </c>
      <c r="B394" s="216" t="s">
        <v>183</v>
      </c>
      <c r="C394" s="230">
        <v>2420.1</v>
      </c>
      <c r="D394" s="231">
        <v>2426.0500000000002</v>
      </c>
      <c r="E394" s="231">
        <v>2407.1000000000004</v>
      </c>
      <c r="F394" s="231">
        <v>2394.1000000000004</v>
      </c>
      <c r="G394" s="231">
        <v>2375.1500000000005</v>
      </c>
      <c r="H394" s="231">
        <v>2439.0500000000002</v>
      </c>
      <c r="I394" s="231">
        <v>2458</v>
      </c>
      <c r="J394" s="231">
        <v>2471</v>
      </c>
      <c r="K394" s="230">
        <v>2445</v>
      </c>
      <c r="L394" s="230">
        <v>2413.0500000000002</v>
      </c>
      <c r="M394" s="230">
        <v>32.590530000000001</v>
      </c>
      <c r="N394" s="1"/>
      <c r="O394" s="1"/>
    </row>
    <row r="395" spans="1:15" ht="12.75" customHeight="1">
      <c r="A395" s="30">
        <v>385</v>
      </c>
      <c r="B395" s="216" t="s">
        <v>795</v>
      </c>
      <c r="C395" s="230">
        <v>100.05</v>
      </c>
      <c r="D395" s="231">
        <v>100.73333333333333</v>
      </c>
      <c r="E395" s="231">
        <v>99.016666666666666</v>
      </c>
      <c r="F395" s="231">
        <v>97.983333333333334</v>
      </c>
      <c r="G395" s="231">
        <v>96.266666666666666</v>
      </c>
      <c r="H395" s="231">
        <v>101.76666666666667</v>
      </c>
      <c r="I395" s="231">
        <v>103.48333333333333</v>
      </c>
      <c r="J395" s="231">
        <v>104.51666666666667</v>
      </c>
      <c r="K395" s="230">
        <v>102.45</v>
      </c>
      <c r="L395" s="230">
        <v>99.7</v>
      </c>
      <c r="M395" s="230">
        <v>3.2239499999999999</v>
      </c>
      <c r="N395" s="1"/>
      <c r="O395" s="1"/>
    </row>
    <row r="396" spans="1:15" ht="12.75" customHeight="1">
      <c r="A396" s="30">
        <v>386</v>
      </c>
      <c r="B396" s="216" t="s">
        <v>455</v>
      </c>
      <c r="C396" s="230">
        <v>688.65</v>
      </c>
      <c r="D396" s="231">
        <v>694.38333333333321</v>
      </c>
      <c r="E396" s="231">
        <v>673.81666666666638</v>
      </c>
      <c r="F396" s="231">
        <v>658.98333333333312</v>
      </c>
      <c r="G396" s="231">
        <v>638.41666666666629</v>
      </c>
      <c r="H396" s="231">
        <v>709.21666666666647</v>
      </c>
      <c r="I396" s="231">
        <v>729.7833333333333</v>
      </c>
      <c r="J396" s="231">
        <v>744.61666666666656</v>
      </c>
      <c r="K396" s="230">
        <v>714.95</v>
      </c>
      <c r="L396" s="230">
        <v>679.55</v>
      </c>
      <c r="M396" s="230">
        <v>1.51267</v>
      </c>
      <c r="N396" s="1"/>
      <c r="O396" s="1"/>
    </row>
    <row r="397" spans="1:15" ht="12.75" customHeight="1">
      <c r="A397" s="30">
        <v>387</v>
      </c>
      <c r="B397" s="216" t="s">
        <v>456</v>
      </c>
      <c r="C397" s="230">
        <v>1259.5</v>
      </c>
      <c r="D397" s="231">
        <v>1268.3333333333333</v>
      </c>
      <c r="E397" s="231">
        <v>1244.1666666666665</v>
      </c>
      <c r="F397" s="231">
        <v>1228.8333333333333</v>
      </c>
      <c r="G397" s="231">
        <v>1204.6666666666665</v>
      </c>
      <c r="H397" s="231">
        <v>1283.6666666666665</v>
      </c>
      <c r="I397" s="231">
        <v>1307.833333333333</v>
      </c>
      <c r="J397" s="231">
        <v>1323.1666666666665</v>
      </c>
      <c r="K397" s="230">
        <v>1292.5</v>
      </c>
      <c r="L397" s="230">
        <v>1253</v>
      </c>
      <c r="M397" s="230">
        <v>1.0962799999999999</v>
      </c>
      <c r="N397" s="1"/>
      <c r="O397" s="1"/>
    </row>
    <row r="398" spans="1:15" ht="12.75" customHeight="1">
      <c r="A398" s="30">
        <v>388</v>
      </c>
      <c r="B398" s="216" t="s">
        <v>270</v>
      </c>
      <c r="C398" s="230">
        <v>786.7</v>
      </c>
      <c r="D398" s="231">
        <v>782.86666666666667</v>
      </c>
      <c r="E398" s="231">
        <v>774.73333333333335</v>
      </c>
      <c r="F398" s="231">
        <v>762.76666666666665</v>
      </c>
      <c r="G398" s="231">
        <v>754.63333333333333</v>
      </c>
      <c r="H398" s="231">
        <v>794.83333333333337</v>
      </c>
      <c r="I398" s="231">
        <v>802.96666666666681</v>
      </c>
      <c r="J398" s="231">
        <v>814.93333333333339</v>
      </c>
      <c r="K398" s="230">
        <v>791</v>
      </c>
      <c r="L398" s="230">
        <v>770.9</v>
      </c>
      <c r="M398" s="230">
        <v>11.59947</v>
      </c>
      <c r="N398" s="1"/>
      <c r="O398" s="1"/>
    </row>
    <row r="399" spans="1:15" ht="12.75" customHeight="1">
      <c r="A399" s="30">
        <v>389</v>
      </c>
      <c r="B399" s="216" t="s">
        <v>185</v>
      </c>
      <c r="C399" s="230">
        <v>1136.9000000000001</v>
      </c>
      <c r="D399" s="231">
        <v>1140.4333333333334</v>
      </c>
      <c r="E399" s="231">
        <v>1130.7666666666669</v>
      </c>
      <c r="F399" s="231">
        <v>1124.6333333333334</v>
      </c>
      <c r="G399" s="231">
        <v>1114.9666666666669</v>
      </c>
      <c r="H399" s="231">
        <v>1146.5666666666668</v>
      </c>
      <c r="I399" s="231">
        <v>1156.2333333333333</v>
      </c>
      <c r="J399" s="231">
        <v>1162.3666666666668</v>
      </c>
      <c r="K399" s="230">
        <v>1150.0999999999999</v>
      </c>
      <c r="L399" s="230">
        <v>1134.3</v>
      </c>
      <c r="M399" s="230">
        <v>6.2343999999999999</v>
      </c>
      <c r="N399" s="1"/>
      <c r="O399" s="1"/>
    </row>
    <row r="400" spans="1:15" ht="12.75" customHeight="1">
      <c r="A400" s="30">
        <v>390</v>
      </c>
      <c r="B400" s="216" t="s">
        <v>457</v>
      </c>
      <c r="C400" s="230">
        <v>384.9</v>
      </c>
      <c r="D400" s="231">
        <v>384.3</v>
      </c>
      <c r="E400" s="231">
        <v>380.6</v>
      </c>
      <c r="F400" s="231">
        <v>376.3</v>
      </c>
      <c r="G400" s="231">
        <v>372.6</v>
      </c>
      <c r="H400" s="231">
        <v>388.6</v>
      </c>
      <c r="I400" s="231">
        <v>392.29999999999995</v>
      </c>
      <c r="J400" s="231">
        <v>396.6</v>
      </c>
      <c r="K400" s="230">
        <v>388</v>
      </c>
      <c r="L400" s="230">
        <v>380</v>
      </c>
      <c r="M400" s="230">
        <v>0.40044000000000002</v>
      </c>
      <c r="N400" s="1"/>
      <c r="O400" s="1"/>
    </row>
    <row r="401" spans="1:15" ht="12.75" customHeight="1">
      <c r="A401" s="30">
        <v>391</v>
      </c>
      <c r="B401" s="216" t="s">
        <v>458</v>
      </c>
      <c r="C401" s="230">
        <v>38.200000000000003</v>
      </c>
      <c r="D401" s="231">
        <v>37.233333333333327</v>
      </c>
      <c r="E401" s="231">
        <v>36.066666666666656</v>
      </c>
      <c r="F401" s="231">
        <v>33.93333333333333</v>
      </c>
      <c r="G401" s="231">
        <v>32.766666666666659</v>
      </c>
      <c r="H401" s="231">
        <v>39.366666666666653</v>
      </c>
      <c r="I401" s="231">
        <v>40.533333333333324</v>
      </c>
      <c r="J401" s="231">
        <v>42.66666666666665</v>
      </c>
      <c r="K401" s="230">
        <v>38.4</v>
      </c>
      <c r="L401" s="230">
        <v>35.1</v>
      </c>
      <c r="M401" s="230">
        <v>226.08506</v>
      </c>
      <c r="N401" s="1"/>
      <c r="O401" s="1"/>
    </row>
    <row r="402" spans="1:15" ht="12.75" customHeight="1">
      <c r="A402" s="30">
        <v>392</v>
      </c>
      <c r="B402" s="216" t="s">
        <v>459</v>
      </c>
      <c r="C402" s="230">
        <v>4131.8</v>
      </c>
      <c r="D402" s="231">
        <v>4148.7333333333336</v>
      </c>
      <c r="E402" s="231">
        <v>4103.0666666666675</v>
      </c>
      <c r="F402" s="231">
        <v>4074.3333333333339</v>
      </c>
      <c r="G402" s="231">
        <v>4028.6666666666679</v>
      </c>
      <c r="H402" s="231">
        <v>4177.4666666666672</v>
      </c>
      <c r="I402" s="231">
        <v>4223.1333333333332</v>
      </c>
      <c r="J402" s="231">
        <v>4251.8666666666668</v>
      </c>
      <c r="K402" s="230">
        <v>4194.3999999999996</v>
      </c>
      <c r="L402" s="230">
        <v>4120</v>
      </c>
      <c r="M402" s="230">
        <v>0.48531999999999997</v>
      </c>
      <c r="N402" s="1"/>
      <c r="O402" s="1"/>
    </row>
    <row r="403" spans="1:15" ht="12.75" customHeight="1">
      <c r="A403" s="30">
        <v>393</v>
      </c>
      <c r="B403" s="216" t="s">
        <v>189</v>
      </c>
      <c r="C403" s="230">
        <v>2568.75</v>
      </c>
      <c r="D403" s="231">
        <v>2560.7833333333333</v>
      </c>
      <c r="E403" s="231">
        <v>2547.5666666666666</v>
      </c>
      <c r="F403" s="231">
        <v>2526.3833333333332</v>
      </c>
      <c r="G403" s="231">
        <v>2513.1666666666665</v>
      </c>
      <c r="H403" s="231">
        <v>2581.9666666666667</v>
      </c>
      <c r="I403" s="231">
        <v>2595.1833333333329</v>
      </c>
      <c r="J403" s="231">
        <v>2616.3666666666668</v>
      </c>
      <c r="K403" s="230">
        <v>2574</v>
      </c>
      <c r="L403" s="230">
        <v>2539.6</v>
      </c>
      <c r="M403" s="230">
        <v>2.58866</v>
      </c>
      <c r="N403" s="1"/>
      <c r="O403" s="1"/>
    </row>
    <row r="404" spans="1:15" ht="12.75" customHeight="1">
      <c r="A404" s="30">
        <v>394</v>
      </c>
      <c r="B404" s="216" t="s">
        <v>801</v>
      </c>
      <c r="C404" s="230">
        <v>74.75</v>
      </c>
      <c r="D404" s="231">
        <v>74.899999999999991</v>
      </c>
      <c r="E404" s="231">
        <v>74.34999999999998</v>
      </c>
      <c r="F404" s="231">
        <v>73.949999999999989</v>
      </c>
      <c r="G404" s="231">
        <v>73.399999999999977</v>
      </c>
      <c r="H404" s="231">
        <v>75.299999999999983</v>
      </c>
      <c r="I404" s="231">
        <v>75.849999999999994</v>
      </c>
      <c r="J404" s="231">
        <v>76.249999999999986</v>
      </c>
      <c r="K404" s="230">
        <v>75.45</v>
      </c>
      <c r="L404" s="230">
        <v>74.5</v>
      </c>
      <c r="M404" s="230">
        <v>67.631600000000006</v>
      </c>
      <c r="N404" s="1"/>
      <c r="O404" s="1"/>
    </row>
    <row r="405" spans="1:15" ht="12.75" customHeight="1">
      <c r="A405" s="30">
        <v>395</v>
      </c>
      <c r="B405" s="216" t="s">
        <v>271</v>
      </c>
      <c r="C405" s="230">
        <v>5418.15</v>
      </c>
      <c r="D405" s="231">
        <v>5423.3666666666659</v>
      </c>
      <c r="E405" s="231">
        <v>5396.7833333333319</v>
      </c>
      <c r="F405" s="231">
        <v>5375.4166666666661</v>
      </c>
      <c r="G405" s="231">
        <v>5348.8333333333321</v>
      </c>
      <c r="H405" s="231">
        <v>5444.7333333333318</v>
      </c>
      <c r="I405" s="231">
        <v>5471.3166666666657</v>
      </c>
      <c r="J405" s="231">
        <v>5492.6833333333316</v>
      </c>
      <c r="K405" s="230">
        <v>5449.95</v>
      </c>
      <c r="L405" s="230">
        <v>5402</v>
      </c>
      <c r="M405" s="230">
        <v>0.30102000000000001</v>
      </c>
      <c r="N405" s="1"/>
      <c r="O405" s="1"/>
    </row>
    <row r="406" spans="1:15" ht="12.75" customHeight="1">
      <c r="A406" s="30">
        <v>396</v>
      </c>
      <c r="B406" s="216" t="s">
        <v>825</v>
      </c>
      <c r="C406" s="230">
        <v>1307.25</v>
      </c>
      <c r="D406" s="231">
        <v>1288.8833333333334</v>
      </c>
      <c r="E406" s="231">
        <v>1258.7666666666669</v>
      </c>
      <c r="F406" s="231">
        <v>1210.2833333333335</v>
      </c>
      <c r="G406" s="231">
        <v>1180.166666666667</v>
      </c>
      <c r="H406" s="231">
        <v>1337.3666666666668</v>
      </c>
      <c r="I406" s="231">
        <v>1367.4833333333331</v>
      </c>
      <c r="J406" s="231">
        <v>1415.9666666666667</v>
      </c>
      <c r="K406" s="230">
        <v>1319</v>
      </c>
      <c r="L406" s="230">
        <v>1240.4000000000001</v>
      </c>
      <c r="M406" s="230">
        <v>2.90103</v>
      </c>
      <c r="N406" s="1"/>
      <c r="O406" s="1"/>
    </row>
    <row r="407" spans="1:15" ht="12.75" customHeight="1">
      <c r="A407" s="30">
        <v>397</v>
      </c>
      <c r="B407" s="216" t="s">
        <v>460</v>
      </c>
      <c r="C407" s="230">
        <v>2780.15</v>
      </c>
      <c r="D407" s="231">
        <v>2773.8166666666671</v>
      </c>
      <c r="E407" s="231">
        <v>2759.6333333333341</v>
      </c>
      <c r="F407" s="231">
        <v>2739.1166666666672</v>
      </c>
      <c r="G407" s="231">
        <v>2724.9333333333343</v>
      </c>
      <c r="H407" s="231">
        <v>2794.3333333333339</v>
      </c>
      <c r="I407" s="231">
        <v>2808.5166666666673</v>
      </c>
      <c r="J407" s="231">
        <v>2829.0333333333338</v>
      </c>
      <c r="K407" s="230">
        <v>2788</v>
      </c>
      <c r="L407" s="230">
        <v>2753.3</v>
      </c>
      <c r="M407" s="230">
        <v>1.1313200000000001</v>
      </c>
      <c r="N407" s="1"/>
      <c r="O407" s="1"/>
    </row>
    <row r="408" spans="1:15" ht="12.75" customHeight="1">
      <c r="A408" s="30">
        <v>398</v>
      </c>
      <c r="B408" s="216" t="s">
        <v>856</v>
      </c>
      <c r="C408" s="230">
        <v>471.15</v>
      </c>
      <c r="D408" s="231">
        <v>473.01666666666671</v>
      </c>
      <c r="E408" s="231">
        <v>468.23333333333341</v>
      </c>
      <c r="F408" s="231">
        <v>465.31666666666672</v>
      </c>
      <c r="G408" s="231">
        <v>460.53333333333342</v>
      </c>
      <c r="H408" s="231">
        <v>475.93333333333339</v>
      </c>
      <c r="I408" s="231">
        <v>480.7166666666667</v>
      </c>
      <c r="J408" s="231">
        <v>483.63333333333338</v>
      </c>
      <c r="K408" s="230">
        <v>477.8</v>
      </c>
      <c r="L408" s="230">
        <v>470.1</v>
      </c>
      <c r="M408" s="230">
        <v>0.42148000000000002</v>
      </c>
      <c r="N408" s="1"/>
      <c r="O408" s="1"/>
    </row>
    <row r="409" spans="1:15" ht="12.75" customHeight="1">
      <c r="A409" s="30">
        <v>399</v>
      </c>
      <c r="B409" s="216" t="s">
        <v>461</v>
      </c>
      <c r="C409" s="230">
        <v>1047.3499999999999</v>
      </c>
      <c r="D409" s="231">
        <v>1052.3333333333333</v>
      </c>
      <c r="E409" s="231">
        <v>1040.0166666666664</v>
      </c>
      <c r="F409" s="231">
        <v>1032.6833333333332</v>
      </c>
      <c r="G409" s="231">
        <v>1020.3666666666663</v>
      </c>
      <c r="H409" s="231">
        <v>1059.6666666666665</v>
      </c>
      <c r="I409" s="231">
        <v>1071.9833333333336</v>
      </c>
      <c r="J409" s="231">
        <v>1079.3166666666666</v>
      </c>
      <c r="K409" s="230">
        <v>1064.6500000000001</v>
      </c>
      <c r="L409" s="230">
        <v>1045</v>
      </c>
      <c r="M409" s="230">
        <v>0.64370000000000005</v>
      </c>
      <c r="N409" s="1"/>
      <c r="O409" s="1"/>
    </row>
    <row r="410" spans="1:15" ht="12.75" customHeight="1">
      <c r="A410" s="30">
        <v>400</v>
      </c>
      <c r="B410" s="216" t="s">
        <v>462</v>
      </c>
      <c r="C410" s="230">
        <v>258.75</v>
      </c>
      <c r="D410" s="231">
        <v>259.43333333333334</v>
      </c>
      <c r="E410" s="231">
        <v>255.4666666666667</v>
      </c>
      <c r="F410" s="231">
        <v>252.18333333333334</v>
      </c>
      <c r="G410" s="231">
        <v>248.2166666666667</v>
      </c>
      <c r="H410" s="231">
        <v>262.7166666666667</v>
      </c>
      <c r="I410" s="231">
        <v>266.68333333333328</v>
      </c>
      <c r="J410" s="231">
        <v>269.9666666666667</v>
      </c>
      <c r="K410" s="230">
        <v>263.39999999999998</v>
      </c>
      <c r="L410" s="230">
        <v>256.14999999999998</v>
      </c>
      <c r="M410" s="230">
        <v>3.1686200000000002</v>
      </c>
      <c r="N410" s="1"/>
      <c r="O410" s="1"/>
    </row>
    <row r="411" spans="1:15" ht="12.75" customHeight="1">
      <c r="A411" s="30">
        <v>401</v>
      </c>
      <c r="B411" s="216" t="s">
        <v>857</v>
      </c>
      <c r="C411" s="230">
        <v>674.75</v>
      </c>
      <c r="D411" s="231">
        <v>679.31666666666661</v>
      </c>
      <c r="E411" s="231">
        <v>665.03333333333319</v>
      </c>
      <c r="F411" s="231">
        <v>655.31666666666661</v>
      </c>
      <c r="G411" s="231">
        <v>641.03333333333319</v>
      </c>
      <c r="H411" s="231">
        <v>689.03333333333319</v>
      </c>
      <c r="I411" s="231">
        <v>703.31666666666649</v>
      </c>
      <c r="J411" s="231">
        <v>713.03333333333319</v>
      </c>
      <c r="K411" s="230">
        <v>693.6</v>
      </c>
      <c r="L411" s="230">
        <v>669.6</v>
      </c>
      <c r="M411" s="230">
        <v>1.4103600000000001</v>
      </c>
      <c r="N411" s="1"/>
      <c r="O411" s="1"/>
    </row>
    <row r="412" spans="1:15" ht="12.75" customHeight="1">
      <c r="A412" s="30">
        <v>402</v>
      </c>
      <c r="B412" s="216" t="s">
        <v>187</v>
      </c>
      <c r="C412" s="230">
        <v>24258.55</v>
      </c>
      <c r="D412" s="231">
        <v>24178.25</v>
      </c>
      <c r="E412" s="231">
        <v>24031.5</v>
      </c>
      <c r="F412" s="231">
        <v>23804.45</v>
      </c>
      <c r="G412" s="231">
        <v>23657.7</v>
      </c>
      <c r="H412" s="231">
        <v>24405.3</v>
      </c>
      <c r="I412" s="231">
        <v>24552.05</v>
      </c>
      <c r="J412" s="231">
        <v>24779.1</v>
      </c>
      <c r="K412" s="230">
        <v>24325</v>
      </c>
      <c r="L412" s="230">
        <v>23951.200000000001</v>
      </c>
      <c r="M412" s="230">
        <v>0.28201999999999999</v>
      </c>
      <c r="N412" s="1"/>
      <c r="O412" s="1"/>
    </row>
    <row r="413" spans="1:15" ht="12.75" customHeight="1">
      <c r="A413" s="30">
        <v>403</v>
      </c>
      <c r="B413" s="216" t="s">
        <v>826</v>
      </c>
      <c r="C413" s="230">
        <v>47.85</v>
      </c>
      <c r="D413" s="231">
        <v>47.916666666666664</v>
      </c>
      <c r="E413" s="231">
        <v>46.983333333333327</v>
      </c>
      <c r="F413" s="231">
        <v>46.11666666666666</v>
      </c>
      <c r="G413" s="231">
        <v>45.183333333333323</v>
      </c>
      <c r="H413" s="231">
        <v>48.783333333333331</v>
      </c>
      <c r="I413" s="231">
        <v>49.716666666666669</v>
      </c>
      <c r="J413" s="231">
        <v>50.583333333333336</v>
      </c>
      <c r="K413" s="230">
        <v>48.85</v>
      </c>
      <c r="L413" s="230">
        <v>47.05</v>
      </c>
      <c r="M413" s="230">
        <v>126.15288</v>
      </c>
      <c r="N413" s="1"/>
      <c r="O413" s="1"/>
    </row>
    <row r="414" spans="1:15" ht="12.75" customHeight="1">
      <c r="A414" s="30">
        <v>404</v>
      </c>
      <c r="B414" s="216" t="s">
        <v>865</v>
      </c>
      <c r="C414" s="230">
        <v>1319.05</v>
      </c>
      <c r="D414" s="231">
        <v>1323.6666666666667</v>
      </c>
      <c r="E414" s="231">
        <v>1311.6333333333334</v>
      </c>
      <c r="F414" s="231">
        <v>1304.2166666666667</v>
      </c>
      <c r="G414" s="231">
        <v>1292.1833333333334</v>
      </c>
      <c r="H414" s="231">
        <v>1331.0833333333335</v>
      </c>
      <c r="I414" s="231">
        <v>1343.1166666666668</v>
      </c>
      <c r="J414" s="231">
        <v>1350.5333333333335</v>
      </c>
      <c r="K414" s="230">
        <v>1335.7</v>
      </c>
      <c r="L414" s="230">
        <v>1316.25</v>
      </c>
      <c r="M414" s="230">
        <v>4.8088100000000003</v>
      </c>
      <c r="N414" s="1"/>
      <c r="O414" s="1"/>
    </row>
    <row r="415" spans="1:15" ht="12.75" customHeight="1">
      <c r="A415" s="30">
        <v>405</v>
      </c>
      <c r="B415" t="s">
        <v>827</v>
      </c>
      <c r="C415" s="275">
        <v>292.85000000000002</v>
      </c>
      <c r="D415" s="276">
        <v>293.61666666666662</v>
      </c>
      <c r="E415" s="276">
        <v>291.28333333333325</v>
      </c>
      <c r="F415" s="276">
        <v>289.71666666666664</v>
      </c>
      <c r="G415" s="276">
        <v>287.38333333333327</v>
      </c>
      <c r="H415" s="276">
        <v>295.18333333333322</v>
      </c>
      <c r="I415" s="276">
        <v>297.51666666666659</v>
      </c>
      <c r="J415" s="276">
        <v>299.0833333333332</v>
      </c>
      <c r="K415" s="275">
        <v>295.95</v>
      </c>
      <c r="L415" s="275">
        <v>292.05</v>
      </c>
      <c r="M415" s="275">
        <v>0.41182999999999997</v>
      </c>
      <c r="N415" s="1"/>
      <c r="O415" s="1"/>
    </row>
    <row r="416" spans="1:15" ht="12.75" customHeight="1">
      <c r="A416" s="30">
        <v>406</v>
      </c>
      <c r="B416" s="216" t="s">
        <v>188</v>
      </c>
      <c r="C416" s="230">
        <v>3540.9</v>
      </c>
      <c r="D416" s="231">
        <v>3519.9333333333329</v>
      </c>
      <c r="E416" s="231">
        <v>3491.3666666666659</v>
      </c>
      <c r="F416" s="231">
        <v>3441.833333333333</v>
      </c>
      <c r="G416" s="231">
        <v>3413.266666666666</v>
      </c>
      <c r="H416" s="231">
        <v>3569.4666666666658</v>
      </c>
      <c r="I416" s="231">
        <v>3598.0333333333324</v>
      </c>
      <c r="J416" s="231">
        <v>3647.5666666666657</v>
      </c>
      <c r="K416" s="230">
        <v>3548.5</v>
      </c>
      <c r="L416" s="230">
        <v>3470.4</v>
      </c>
      <c r="M416" s="230">
        <v>3.4708000000000001</v>
      </c>
      <c r="N416" s="1"/>
      <c r="O416" s="1"/>
    </row>
    <row r="417" spans="1:15" ht="12.75" customHeight="1">
      <c r="A417" s="30">
        <v>407</v>
      </c>
      <c r="B417" s="216" t="s">
        <v>463</v>
      </c>
      <c r="C417" s="230">
        <v>470.05</v>
      </c>
      <c r="D417" s="231">
        <v>470.48333333333335</v>
      </c>
      <c r="E417" s="231">
        <v>464.66666666666669</v>
      </c>
      <c r="F417" s="231">
        <v>459.28333333333336</v>
      </c>
      <c r="G417" s="231">
        <v>453.4666666666667</v>
      </c>
      <c r="H417" s="231">
        <v>475.86666666666667</v>
      </c>
      <c r="I417" s="231">
        <v>481.68333333333328</v>
      </c>
      <c r="J417" s="231">
        <v>487.06666666666666</v>
      </c>
      <c r="K417" s="230">
        <v>476.3</v>
      </c>
      <c r="L417" s="230">
        <v>465.1</v>
      </c>
      <c r="M417" s="230">
        <v>3.1958199999999999</v>
      </c>
      <c r="N417" s="1"/>
      <c r="O417" s="1"/>
    </row>
    <row r="418" spans="1:15" ht="12.75" customHeight="1">
      <c r="A418" s="30">
        <v>408</v>
      </c>
      <c r="B418" s="216" t="s">
        <v>464</v>
      </c>
      <c r="C418" s="230">
        <v>3825.75</v>
      </c>
      <c r="D418" s="231">
        <v>3846.9166666666665</v>
      </c>
      <c r="E418" s="231">
        <v>3779.833333333333</v>
      </c>
      <c r="F418" s="231">
        <v>3733.9166666666665</v>
      </c>
      <c r="G418" s="231">
        <v>3666.833333333333</v>
      </c>
      <c r="H418" s="231">
        <v>3892.833333333333</v>
      </c>
      <c r="I418" s="231">
        <v>3959.9166666666661</v>
      </c>
      <c r="J418" s="231">
        <v>4005.833333333333</v>
      </c>
      <c r="K418" s="230">
        <v>3914</v>
      </c>
      <c r="L418" s="230">
        <v>3801</v>
      </c>
      <c r="M418" s="230">
        <v>1.05274</v>
      </c>
      <c r="N418" s="1"/>
      <c r="O418" s="1"/>
    </row>
    <row r="419" spans="1:15" ht="12.75" customHeight="1">
      <c r="A419" s="30">
        <v>409</v>
      </c>
      <c r="B419" s="216" t="s">
        <v>796</v>
      </c>
      <c r="C419" s="230">
        <v>489.5</v>
      </c>
      <c r="D419" s="231">
        <v>490.25</v>
      </c>
      <c r="E419" s="231">
        <v>481.8</v>
      </c>
      <c r="F419" s="231">
        <v>474.1</v>
      </c>
      <c r="G419" s="231">
        <v>465.65000000000003</v>
      </c>
      <c r="H419" s="231">
        <v>497.95</v>
      </c>
      <c r="I419" s="231">
        <v>506.40000000000003</v>
      </c>
      <c r="J419" s="231">
        <v>514.09999999999991</v>
      </c>
      <c r="K419" s="230">
        <v>498.7</v>
      </c>
      <c r="L419" s="230">
        <v>482.55</v>
      </c>
      <c r="M419" s="230">
        <v>11.85103</v>
      </c>
      <c r="N419" s="1"/>
      <c r="O419" s="1"/>
    </row>
    <row r="420" spans="1:15" ht="12.75" customHeight="1">
      <c r="A420" s="30">
        <v>410</v>
      </c>
      <c r="B420" s="216" t="s">
        <v>465</v>
      </c>
      <c r="C420" s="230">
        <v>850.45</v>
      </c>
      <c r="D420" s="231">
        <v>851.7166666666667</v>
      </c>
      <c r="E420" s="231">
        <v>844.93333333333339</v>
      </c>
      <c r="F420" s="231">
        <v>839.41666666666674</v>
      </c>
      <c r="G420" s="231">
        <v>832.63333333333344</v>
      </c>
      <c r="H420" s="231">
        <v>857.23333333333335</v>
      </c>
      <c r="I420" s="231">
        <v>864.01666666666665</v>
      </c>
      <c r="J420" s="231">
        <v>869.5333333333333</v>
      </c>
      <c r="K420" s="230">
        <v>858.5</v>
      </c>
      <c r="L420" s="230">
        <v>846.2</v>
      </c>
      <c r="M420" s="230">
        <v>1.1776</v>
      </c>
      <c r="N420" s="1"/>
      <c r="O420" s="1"/>
    </row>
    <row r="421" spans="1:15" ht="12.75" customHeight="1">
      <c r="A421" s="30">
        <v>411</v>
      </c>
      <c r="B421" s="216" t="s">
        <v>828</v>
      </c>
      <c r="C421" s="230">
        <v>604.9</v>
      </c>
      <c r="D421" s="231">
        <v>605.30000000000007</v>
      </c>
      <c r="E421" s="231">
        <v>593.60000000000014</v>
      </c>
      <c r="F421" s="231">
        <v>582.30000000000007</v>
      </c>
      <c r="G421" s="231">
        <v>570.60000000000014</v>
      </c>
      <c r="H421" s="231">
        <v>616.60000000000014</v>
      </c>
      <c r="I421" s="231">
        <v>628.30000000000018</v>
      </c>
      <c r="J421" s="231">
        <v>639.60000000000014</v>
      </c>
      <c r="K421" s="230">
        <v>617</v>
      </c>
      <c r="L421" s="230">
        <v>594</v>
      </c>
      <c r="M421" s="230">
        <v>2.31189</v>
      </c>
      <c r="N421" s="1"/>
      <c r="O421" s="1"/>
    </row>
    <row r="422" spans="1:15" ht="12.75" customHeight="1">
      <c r="A422" s="30">
        <v>412</v>
      </c>
      <c r="B422" s="216" t="s">
        <v>186</v>
      </c>
      <c r="C422" s="230">
        <v>570.5</v>
      </c>
      <c r="D422" s="231">
        <v>571.5</v>
      </c>
      <c r="E422" s="231">
        <v>568</v>
      </c>
      <c r="F422" s="231">
        <v>565.5</v>
      </c>
      <c r="G422" s="231">
        <v>562</v>
      </c>
      <c r="H422" s="231">
        <v>574</v>
      </c>
      <c r="I422" s="231">
        <v>577.5</v>
      </c>
      <c r="J422" s="231">
        <v>580</v>
      </c>
      <c r="K422" s="230">
        <v>575</v>
      </c>
      <c r="L422" s="230">
        <v>569</v>
      </c>
      <c r="M422" s="230">
        <v>96.995270000000005</v>
      </c>
      <c r="N422" s="1"/>
      <c r="O422" s="1"/>
    </row>
    <row r="423" spans="1:15" ht="12.75" customHeight="1">
      <c r="A423" s="30">
        <v>413</v>
      </c>
      <c r="B423" s="216" t="s">
        <v>184</v>
      </c>
      <c r="C423" s="230">
        <v>85.15</v>
      </c>
      <c r="D423" s="231">
        <v>84.866666666666674</v>
      </c>
      <c r="E423" s="231">
        <v>84.283333333333346</v>
      </c>
      <c r="F423" s="231">
        <v>83.416666666666671</v>
      </c>
      <c r="G423" s="231">
        <v>82.833333333333343</v>
      </c>
      <c r="H423" s="231">
        <v>85.733333333333348</v>
      </c>
      <c r="I423" s="231">
        <v>86.316666666666663</v>
      </c>
      <c r="J423" s="231">
        <v>87.183333333333351</v>
      </c>
      <c r="K423" s="230">
        <v>85.45</v>
      </c>
      <c r="L423" s="230">
        <v>84</v>
      </c>
      <c r="M423" s="230">
        <v>149.93567999999999</v>
      </c>
      <c r="N423" s="1"/>
      <c r="O423" s="1"/>
    </row>
    <row r="424" spans="1:15" ht="12.75" customHeight="1">
      <c r="A424" s="30">
        <v>414</v>
      </c>
      <c r="B424" s="216" t="s">
        <v>466</v>
      </c>
      <c r="C424" s="230">
        <v>296.85000000000002</v>
      </c>
      <c r="D424" s="231">
        <v>297.28333333333336</v>
      </c>
      <c r="E424" s="231">
        <v>292.56666666666672</v>
      </c>
      <c r="F424" s="231">
        <v>288.28333333333336</v>
      </c>
      <c r="G424" s="231">
        <v>283.56666666666672</v>
      </c>
      <c r="H424" s="231">
        <v>301.56666666666672</v>
      </c>
      <c r="I424" s="231">
        <v>306.2833333333333</v>
      </c>
      <c r="J424" s="231">
        <v>310.56666666666672</v>
      </c>
      <c r="K424" s="230">
        <v>302</v>
      </c>
      <c r="L424" s="230">
        <v>293</v>
      </c>
      <c r="M424" s="230">
        <v>7.2260400000000002</v>
      </c>
      <c r="N424" s="1"/>
      <c r="O424" s="1"/>
    </row>
    <row r="425" spans="1:15" ht="12.75" customHeight="1">
      <c r="A425" s="30">
        <v>415</v>
      </c>
      <c r="B425" s="216" t="s">
        <v>467</v>
      </c>
      <c r="C425" s="230">
        <v>162.55000000000001</v>
      </c>
      <c r="D425" s="231">
        <v>162.88333333333333</v>
      </c>
      <c r="E425" s="231">
        <v>160.66666666666666</v>
      </c>
      <c r="F425" s="231">
        <v>158.78333333333333</v>
      </c>
      <c r="G425" s="231">
        <v>156.56666666666666</v>
      </c>
      <c r="H425" s="231">
        <v>164.76666666666665</v>
      </c>
      <c r="I425" s="231">
        <v>166.98333333333335</v>
      </c>
      <c r="J425" s="231">
        <v>168.86666666666665</v>
      </c>
      <c r="K425" s="230">
        <v>165.1</v>
      </c>
      <c r="L425" s="230">
        <v>161</v>
      </c>
      <c r="M425" s="230">
        <v>5.9693500000000004</v>
      </c>
      <c r="N425" s="1"/>
      <c r="O425" s="1"/>
    </row>
    <row r="426" spans="1:15" ht="12.75" customHeight="1">
      <c r="A426" s="30">
        <v>416</v>
      </c>
      <c r="B426" s="216" t="s">
        <v>468</v>
      </c>
      <c r="C426" s="230">
        <v>407.3</v>
      </c>
      <c r="D426" s="231">
        <v>410.10000000000008</v>
      </c>
      <c r="E426" s="231">
        <v>402.30000000000018</v>
      </c>
      <c r="F426" s="231">
        <v>397.30000000000013</v>
      </c>
      <c r="G426" s="231">
        <v>389.50000000000023</v>
      </c>
      <c r="H426" s="231">
        <v>415.10000000000014</v>
      </c>
      <c r="I426" s="231">
        <v>422.9</v>
      </c>
      <c r="J426" s="231">
        <v>427.90000000000009</v>
      </c>
      <c r="K426" s="230">
        <v>417.9</v>
      </c>
      <c r="L426" s="230">
        <v>405.1</v>
      </c>
      <c r="M426" s="230">
        <v>0.49086000000000002</v>
      </c>
      <c r="N426" s="1"/>
      <c r="O426" s="1"/>
    </row>
    <row r="427" spans="1:15" ht="12.75" customHeight="1">
      <c r="A427" s="30">
        <v>417</v>
      </c>
      <c r="B427" s="216" t="s">
        <v>469</v>
      </c>
      <c r="C427" s="230">
        <v>417.8</v>
      </c>
      <c r="D427" s="231">
        <v>416.3</v>
      </c>
      <c r="E427" s="231">
        <v>411.6</v>
      </c>
      <c r="F427" s="231">
        <v>405.40000000000003</v>
      </c>
      <c r="G427" s="231">
        <v>400.70000000000005</v>
      </c>
      <c r="H427" s="231">
        <v>422.5</v>
      </c>
      <c r="I427" s="231">
        <v>427.19999999999993</v>
      </c>
      <c r="J427" s="231">
        <v>433.4</v>
      </c>
      <c r="K427" s="230">
        <v>421</v>
      </c>
      <c r="L427" s="230">
        <v>410.1</v>
      </c>
      <c r="M427" s="230">
        <v>5.1215299999999999</v>
      </c>
      <c r="N427" s="1"/>
      <c r="O427" s="1"/>
    </row>
    <row r="428" spans="1:15" ht="12.75" customHeight="1">
      <c r="A428" s="30">
        <v>418</v>
      </c>
      <c r="B428" s="216" t="s">
        <v>470</v>
      </c>
      <c r="C428" s="230">
        <v>195.45</v>
      </c>
      <c r="D428" s="231">
        <v>195.91666666666666</v>
      </c>
      <c r="E428" s="231">
        <v>194.63333333333333</v>
      </c>
      <c r="F428" s="231">
        <v>193.81666666666666</v>
      </c>
      <c r="G428" s="231">
        <v>192.53333333333333</v>
      </c>
      <c r="H428" s="231">
        <v>196.73333333333332</v>
      </c>
      <c r="I428" s="231">
        <v>198.01666666666668</v>
      </c>
      <c r="J428" s="231">
        <v>198.83333333333331</v>
      </c>
      <c r="K428" s="230">
        <v>197.2</v>
      </c>
      <c r="L428" s="230">
        <v>195.1</v>
      </c>
      <c r="M428" s="230">
        <v>1.9799199999999999</v>
      </c>
      <c r="N428" s="1"/>
      <c r="O428" s="1"/>
    </row>
    <row r="429" spans="1:15" ht="12.75" customHeight="1">
      <c r="A429" s="30">
        <v>419</v>
      </c>
      <c r="B429" s="216" t="s">
        <v>190</v>
      </c>
      <c r="C429" s="230">
        <v>963.6</v>
      </c>
      <c r="D429" s="231">
        <v>965.16666666666663</v>
      </c>
      <c r="E429" s="231">
        <v>957.93333333333328</v>
      </c>
      <c r="F429" s="231">
        <v>952.26666666666665</v>
      </c>
      <c r="G429" s="231">
        <v>945.0333333333333</v>
      </c>
      <c r="H429" s="231">
        <v>970.83333333333326</v>
      </c>
      <c r="I429" s="231">
        <v>978.06666666666661</v>
      </c>
      <c r="J429" s="231">
        <v>983.73333333333323</v>
      </c>
      <c r="K429" s="230">
        <v>972.4</v>
      </c>
      <c r="L429" s="230">
        <v>959.5</v>
      </c>
      <c r="M429" s="230">
        <v>30.87472</v>
      </c>
      <c r="N429" s="1"/>
      <c r="O429" s="1"/>
    </row>
    <row r="430" spans="1:15" ht="12.75" customHeight="1">
      <c r="A430" s="30">
        <v>420</v>
      </c>
      <c r="B430" s="216" t="s">
        <v>191</v>
      </c>
      <c r="C430" s="230">
        <v>433.9</v>
      </c>
      <c r="D430" s="231">
        <v>436.73333333333335</v>
      </c>
      <c r="E430" s="231">
        <v>430.2166666666667</v>
      </c>
      <c r="F430" s="231">
        <v>426.53333333333336</v>
      </c>
      <c r="G430" s="231">
        <v>420.01666666666671</v>
      </c>
      <c r="H430" s="231">
        <v>440.41666666666669</v>
      </c>
      <c r="I430" s="231">
        <v>446.93333333333334</v>
      </c>
      <c r="J430" s="231">
        <v>450.61666666666667</v>
      </c>
      <c r="K430" s="230">
        <v>443.25</v>
      </c>
      <c r="L430" s="230">
        <v>433.05</v>
      </c>
      <c r="M430" s="230">
        <v>6.0486599999999999</v>
      </c>
      <c r="N430" s="1"/>
      <c r="O430" s="1"/>
    </row>
    <row r="431" spans="1:15" ht="12.75" customHeight="1">
      <c r="A431" s="30">
        <v>421</v>
      </c>
      <c r="B431" s="216" t="s">
        <v>471</v>
      </c>
      <c r="C431" s="230">
        <v>2342.65</v>
      </c>
      <c r="D431" s="231">
        <v>2335.9666666666667</v>
      </c>
      <c r="E431" s="231">
        <v>2324.2333333333336</v>
      </c>
      <c r="F431" s="231">
        <v>2305.8166666666671</v>
      </c>
      <c r="G431" s="231">
        <v>2294.0833333333339</v>
      </c>
      <c r="H431" s="231">
        <v>2354.3833333333332</v>
      </c>
      <c r="I431" s="231">
        <v>2366.1166666666659</v>
      </c>
      <c r="J431" s="231">
        <v>2384.5333333333328</v>
      </c>
      <c r="K431" s="230">
        <v>2347.6999999999998</v>
      </c>
      <c r="L431" s="230">
        <v>2317.5500000000002</v>
      </c>
      <c r="M431" s="230">
        <v>0.40655000000000002</v>
      </c>
      <c r="N431" s="1"/>
      <c r="O431" s="1"/>
    </row>
    <row r="432" spans="1:15" ht="12.75" customHeight="1">
      <c r="A432" s="30">
        <v>422</v>
      </c>
      <c r="B432" s="216" t="s">
        <v>472</v>
      </c>
      <c r="C432" s="230">
        <v>1043.45</v>
      </c>
      <c r="D432" s="231">
        <v>1045.95</v>
      </c>
      <c r="E432" s="231">
        <v>1025.9000000000001</v>
      </c>
      <c r="F432" s="231">
        <v>1008.3500000000001</v>
      </c>
      <c r="G432" s="231">
        <v>988.30000000000018</v>
      </c>
      <c r="H432" s="231">
        <v>1063.5</v>
      </c>
      <c r="I432" s="231">
        <v>1083.5499999999997</v>
      </c>
      <c r="J432" s="231">
        <v>1101.0999999999999</v>
      </c>
      <c r="K432" s="230">
        <v>1066</v>
      </c>
      <c r="L432" s="230">
        <v>1028.4000000000001</v>
      </c>
      <c r="M432" s="230">
        <v>0.63599000000000006</v>
      </c>
      <c r="N432" s="1"/>
      <c r="O432" s="1"/>
    </row>
    <row r="433" spans="1:15" ht="12.75" customHeight="1">
      <c r="A433" s="30">
        <v>423</v>
      </c>
      <c r="B433" s="216" t="s">
        <v>473</v>
      </c>
      <c r="C433" s="230">
        <v>299.45</v>
      </c>
      <c r="D433" s="231">
        <v>299.61666666666662</v>
      </c>
      <c r="E433" s="231">
        <v>298.08333333333326</v>
      </c>
      <c r="F433" s="231">
        <v>296.71666666666664</v>
      </c>
      <c r="G433" s="231">
        <v>295.18333333333328</v>
      </c>
      <c r="H433" s="231">
        <v>300.98333333333323</v>
      </c>
      <c r="I433" s="231">
        <v>302.51666666666665</v>
      </c>
      <c r="J433" s="231">
        <v>303.88333333333321</v>
      </c>
      <c r="K433" s="230">
        <v>301.14999999999998</v>
      </c>
      <c r="L433" s="230">
        <v>298.25</v>
      </c>
      <c r="M433" s="230">
        <v>0.89544000000000001</v>
      </c>
      <c r="N433" s="1"/>
      <c r="O433" s="1"/>
    </row>
    <row r="434" spans="1:15" ht="12.75" customHeight="1">
      <c r="A434" s="30">
        <v>424</v>
      </c>
      <c r="B434" s="216" t="s">
        <v>474</v>
      </c>
      <c r="C434" s="230">
        <v>372.45</v>
      </c>
      <c r="D434" s="231">
        <v>374.65000000000003</v>
      </c>
      <c r="E434" s="231">
        <v>368.30000000000007</v>
      </c>
      <c r="F434" s="231">
        <v>364.15000000000003</v>
      </c>
      <c r="G434" s="231">
        <v>357.80000000000007</v>
      </c>
      <c r="H434" s="231">
        <v>378.80000000000007</v>
      </c>
      <c r="I434" s="231">
        <v>385.15000000000009</v>
      </c>
      <c r="J434" s="231">
        <v>389.30000000000007</v>
      </c>
      <c r="K434" s="230">
        <v>381</v>
      </c>
      <c r="L434" s="230">
        <v>370.5</v>
      </c>
      <c r="M434" s="230">
        <v>1.9196200000000001</v>
      </c>
      <c r="N434" s="1"/>
      <c r="O434" s="1"/>
    </row>
    <row r="435" spans="1:15" ht="12.75" customHeight="1">
      <c r="A435" s="30">
        <v>425</v>
      </c>
      <c r="B435" s="216" t="s">
        <v>475</v>
      </c>
      <c r="C435" s="230">
        <v>2758.25</v>
      </c>
      <c r="D435" s="231">
        <v>2755.1166666666668</v>
      </c>
      <c r="E435" s="231">
        <v>2733.2333333333336</v>
      </c>
      <c r="F435" s="231">
        <v>2708.2166666666667</v>
      </c>
      <c r="G435" s="231">
        <v>2686.3333333333335</v>
      </c>
      <c r="H435" s="231">
        <v>2780.1333333333337</v>
      </c>
      <c r="I435" s="231">
        <v>2802.0166666666669</v>
      </c>
      <c r="J435" s="231">
        <v>2827.0333333333338</v>
      </c>
      <c r="K435" s="230">
        <v>2777</v>
      </c>
      <c r="L435" s="230">
        <v>2730.1</v>
      </c>
      <c r="M435" s="230">
        <v>1.5796600000000001</v>
      </c>
      <c r="N435" s="1"/>
      <c r="O435" s="1"/>
    </row>
    <row r="436" spans="1:15" ht="12.75" customHeight="1">
      <c r="A436" s="30">
        <v>426</v>
      </c>
      <c r="B436" s="216" t="s">
        <v>476</v>
      </c>
      <c r="C436" s="230">
        <v>470.25</v>
      </c>
      <c r="D436" s="231">
        <v>470.33333333333331</v>
      </c>
      <c r="E436" s="231">
        <v>468.51666666666665</v>
      </c>
      <c r="F436" s="231">
        <v>466.78333333333336</v>
      </c>
      <c r="G436" s="231">
        <v>464.9666666666667</v>
      </c>
      <c r="H436" s="231">
        <v>472.06666666666661</v>
      </c>
      <c r="I436" s="231">
        <v>473.88333333333333</v>
      </c>
      <c r="J436" s="231">
        <v>475.61666666666656</v>
      </c>
      <c r="K436" s="230">
        <v>472.15</v>
      </c>
      <c r="L436" s="230">
        <v>468.6</v>
      </c>
      <c r="M436" s="230">
        <v>7.6099899999999998</v>
      </c>
      <c r="N436" s="1"/>
      <c r="O436" s="1"/>
    </row>
    <row r="437" spans="1:15" ht="12.75" customHeight="1">
      <c r="A437" s="30">
        <v>427</v>
      </c>
      <c r="B437" s="216" t="s">
        <v>477</v>
      </c>
      <c r="C437" s="230">
        <v>8.1</v>
      </c>
      <c r="D437" s="231">
        <v>8.1333333333333329</v>
      </c>
      <c r="E437" s="231">
        <v>7.966666666666665</v>
      </c>
      <c r="F437" s="231">
        <v>7.8333333333333321</v>
      </c>
      <c r="G437" s="231">
        <v>7.6666666666666643</v>
      </c>
      <c r="H437" s="231">
        <v>8.2666666666666657</v>
      </c>
      <c r="I437" s="231">
        <v>8.4333333333333336</v>
      </c>
      <c r="J437" s="231">
        <v>8.5666666666666664</v>
      </c>
      <c r="K437" s="230">
        <v>8.3000000000000007</v>
      </c>
      <c r="L437" s="230">
        <v>8</v>
      </c>
      <c r="M437" s="230">
        <v>581.32884000000001</v>
      </c>
      <c r="N437" s="1"/>
      <c r="O437" s="1"/>
    </row>
    <row r="438" spans="1:15" ht="12.75" customHeight="1">
      <c r="A438" s="30">
        <v>428</v>
      </c>
      <c r="B438" s="216" t="s">
        <v>858</v>
      </c>
      <c r="C438" s="230">
        <v>236.55</v>
      </c>
      <c r="D438" s="231">
        <v>239.53333333333333</v>
      </c>
      <c r="E438" s="231">
        <v>232.16666666666666</v>
      </c>
      <c r="F438" s="231">
        <v>227.78333333333333</v>
      </c>
      <c r="G438" s="231">
        <v>220.41666666666666</v>
      </c>
      <c r="H438" s="231">
        <v>243.91666666666666</v>
      </c>
      <c r="I438" s="231">
        <v>251.28333333333333</v>
      </c>
      <c r="J438" s="231">
        <v>255.66666666666666</v>
      </c>
      <c r="K438" s="230">
        <v>246.9</v>
      </c>
      <c r="L438" s="230">
        <v>235.15</v>
      </c>
      <c r="M438" s="230">
        <v>8.4845699999999997</v>
      </c>
      <c r="N438" s="1"/>
      <c r="O438" s="1"/>
    </row>
    <row r="439" spans="1:15" ht="12.75" customHeight="1">
      <c r="A439" s="30">
        <v>429</v>
      </c>
      <c r="B439" s="216" t="s">
        <v>478</v>
      </c>
      <c r="C439" s="230">
        <v>984.5</v>
      </c>
      <c r="D439" s="231">
        <v>987.15</v>
      </c>
      <c r="E439" s="231">
        <v>979.34999999999991</v>
      </c>
      <c r="F439" s="231">
        <v>974.19999999999993</v>
      </c>
      <c r="G439" s="231">
        <v>966.39999999999986</v>
      </c>
      <c r="H439" s="231">
        <v>992.3</v>
      </c>
      <c r="I439" s="231">
        <v>1000.0999999999999</v>
      </c>
      <c r="J439" s="231">
        <v>1005.25</v>
      </c>
      <c r="K439" s="230">
        <v>994.95</v>
      </c>
      <c r="L439" s="230">
        <v>982</v>
      </c>
      <c r="M439" s="230">
        <v>0.36854999999999999</v>
      </c>
      <c r="N439" s="1"/>
      <c r="O439" s="1"/>
    </row>
    <row r="440" spans="1:15" ht="12.75" customHeight="1">
      <c r="A440" s="30">
        <v>430</v>
      </c>
      <c r="B440" s="216" t="s">
        <v>272</v>
      </c>
      <c r="C440" s="230">
        <v>689.25</v>
      </c>
      <c r="D440" s="231">
        <v>693.9</v>
      </c>
      <c r="E440" s="231">
        <v>681.59999999999991</v>
      </c>
      <c r="F440" s="231">
        <v>673.94999999999993</v>
      </c>
      <c r="G440" s="231">
        <v>661.64999999999986</v>
      </c>
      <c r="H440" s="231">
        <v>701.55</v>
      </c>
      <c r="I440" s="231">
        <v>713.84999999999991</v>
      </c>
      <c r="J440" s="231">
        <v>721.5</v>
      </c>
      <c r="K440" s="230">
        <v>706.2</v>
      </c>
      <c r="L440" s="230">
        <v>686.25</v>
      </c>
      <c r="M440" s="230">
        <v>10.37899</v>
      </c>
      <c r="N440" s="1"/>
      <c r="O440" s="1"/>
    </row>
    <row r="441" spans="1:15" ht="12.75" customHeight="1">
      <c r="A441" s="30">
        <v>431</v>
      </c>
      <c r="B441" s="216" t="s">
        <v>479</v>
      </c>
      <c r="C441" s="230">
        <v>1468.65</v>
      </c>
      <c r="D441" s="231">
        <v>1472.4833333333333</v>
      </c>
      <c r="E441" s="231">
        <v>1452.1666666666667</v>
      </c>
      <c r="F441" s="231">
        <v>1435.6833333333334</v>
      </c>
      <c r="G441" s="231">
        <v>1415.3666666666668</v>
      </c>
      <c r="H441" s="231">
        <v>1488.9666666666667</v>
      </c>
      <c r="I441" s="231">
        <v>1509.2833333333333</v>
      </c>
      <c r="J441" s="231">
        <v>1525.7666666666667</v>
      </c>
      <c r="K441" s="230">
        <v>1492.8</v>
      </c>
      <c r="L441" s="230">
        <v>1456</v>
      </c>
      <c r="M441" s="230">
        <v>0.13994000000000001</v>
      </c>
      <c r="N441" s="1"/>
      <c r="O441" s="1"/>
    </row>
    <row r="442" spans="1:15" ht="12.75" customHeight="1">
      <c r="A442" s="30">
        <v>432</v>
      </c>
      <c r="B442" s="216" t="s">
        <v>480</v>
      </c>
      <c r="C442" s="230">
        <v>501.45</v>
      </c>
      <c r="D442" s="231">
        <v>503.48333333333335</v>
      </c>
      <c r="E442" s="231">
        <v>493.9666666666667</v>
      </c>
      <c r="F442" s="231">
        <v>486.48333333333335</v>
      </c>
      <c r="G442" s="231">
        <v>476.9666666666667</v>
      </c>
      <c r="H442" s="231">
        <v>510.9666666666667</v>
      </c>
      <c r="I442" s="231">
        <v>520.48333333333335</v>
      </c>
      <c r="J442" s="231">
        <v>527.9666666666667</v>
      </c>
      <c r="K442" s="230">
        <v>513</v>
      </c>
      <c r="L442" s="230">
        <v>496</v>
      </c>
      <c r="M442" s="230">
        <v>0.87478999999999996</v>
      </c>
      <c r="N442" s="1"/>
      <c r="O442" s="1"/>
    </row>
    <row r="443" spans="1:15" ht="12.75" customHeight="1">
      <c r="A443" s="30">
        <v>433</v>
      </c>
      <c r="B443" s="216" t="s">
        <v>481</v>
      </c>
      <c r="C443" s="230">
        <v>720.1</v>
      </c>
      <c r="D443" s="231">
        <v>721.65</v>
      </c>
      <c r="E443" s="231">
        <v>715.44999999999993</v>
      </c>
      <c r="F443" s="231">
        <v>710.8</v>
      </c>
      <c r="G443" s="231">
        <v>704.59999999999991</v>
      </c>
      <c r="H443" s="231">
        <v>726.3</v>
      </c>
      <c r="I443" s="231">
        <v>732.5</v>
      </c>
      <c r="J443" s="231">
        <v>737.15</v>
      </c>
      <c r="K443" s="230">
        <v>727.85</v>
      </c>
      <c r="L443" s="230">
        <v>717</v>
      </c>
      <c r="M443" s="230">
        <v>0.41354999999999997</v>
      </c>
      <c r="N443" s="1"/>
      <c r="O443" s="1"/>
    </row>
    <row r="444" spans="1:15" ht="12.75" customHeight="1">
      <c r="A444" s="30">
        <v>434</v>
      </c>
      <c r="B444" s="216" t="s">
        <v>482</v>
      </c>
      <c r="C444" s="230">
        <v>30.8</v>
      </c>
      <c r="D444" s="231">
        <v>30.716666666666669</v>
      </c>
      <c r="E444" s="231">
        <v>29.983333333333338</v>
      </c>
      <c r="F444" s="231">
        <v>29.166666666666668</v>
      </c>
      <c r="G444" s="231">
        <v>28.433333333333337</v>
      </c>
      <c r="H444" s="231">
        <v>31.533333333333339</v>
      </c>
      <c r="I444" s="231">
        <v>32.266666666666673</v>
      </c>
      <c r="J444" s="231">
        <v>33.083333333333343</v>
      </c>
      <c r="K444" s="230">
        <v>31.45</v>
      </c>
      <c r="L444" s="230">
        <v>29.9</v>
      </c>
      <c r="M444" s="230">
        <v>83.424310000000006</v>
      </c>
      <c r="N444" s="1"/>
      <c r="O444" s="1"/>
    </row>
    <row r="445" spans="1:15" ht="12.75" customHeight="1">
      <c r="A445" s="30">
        <v>435</v>
      </c>
      <c r="B445" s="216" t="s">
        <v>203</v>
      </c>
      <c r="C445" s="230">
        <v>1157.25</v>
      </c>
      <c r="D445" s="231">
        <v>1155.7</v>
      </c>
      <c r="E445" s="231">
        <v>1144.7</v>
      </c>
      <c r="F445" s="231">
        <v>1132.1500000000001</v>
      </c>
      <c r="G445" s="231">
        <v>1121.1500000000001</v>
      </c>
      <c r="H445" s="231">
        <v>1168.25</v>
      </c>
      <c r="I445" s="231">
        <v>1179.25</v>
      </c>
      <c r="J445" s="231">
        <v>1191.8</v>
      </c>
      <c r="K445" s="230">
        <v>1166.7</v>
      </c>
      <c r="L445" s="230">
        <v>1143.1500000000001</v>
      </c>
      <c r="M445" s="230">
        <v>6.4295299999999997</v>
      </c>
      <c r="N445" s="1"/>
      <c r="O445" s="1"/>
    </row>
    <row r="446" spans="1:15" ht="12.75" customHeight="1">
      <c r="A446" s="30">
        <v>436</v>
      </c>
      <c r="B446" s="216" t="s">
        <v>483</v>
      </c>
      <c r="C446" s="230">
        <v>677.9</v>
      </c>
      <c r="D446" s="231">
        <v>677.74999999999989</v>
      </c>
      <c r="E446" s="231">
        <v>670.69999999999982</v>
      </c>
      <c r="F446" s="231">
        <v>663.49999999999989</v>
      </c>
      <c r="G446" s="231">
        <v>656.44999999999982</v>
      </c>
      <c r="H446" s="231">
        <v>684.94999999999982</v>
      </c>
      <c r="I446" s="231">
        <v>691.99999999999977</v>
      </c>
      <c r="J446" s="231">
        <v>699.19999999999982</v>
      </c>
      <c r="K446" s="230">
        <v>684.8</v>
      </c>
      <c r="L446" s="230">
        <v>670.55</v>
      </c>
      <c r="M446" s="230">
        <v>2.2668200000000001</v>
      </c>
      <c r="N446" s="1"/>
      <c r="O446" s="1"/>
    </row>
    <row r="447" spans="1:15" ht="12.75" customHeight="1">
      <c r="A447" s="30">
        <v>437</v>
      </c>
      <c r="B447" s="216" t="s">
        <v>192</v>
      </c>
      <c r="C447" s="230">
        <v>993.1</v>
      </c>
      <c r="D447" s="231">
        <v>986.33333333333337</v>
      </c>
      <c r="E447" s="231">
        <v>975.76666666666677</v>
      </c>
      <c r="F447" s="231">
        <v>958.43333333333339</v>
      </c>
      <c r="G447" s="231">
        <v>947.86666666666679</v>
      </c>
      <c r="H447" s="231">
        <v>1003.6666666666667</v>
      </c>
      <c r="I447" s="231">
        <v>1014.2333333333333</v>
      </c>
      <c r="J447" s="231">
        <v>1031.5666666666666</v>
      </c>
      <c r="K447" s="230">
        <v>996.9</v>
      </c>
      <c r="L447" s="230">
        <v>969</v>
      </c>
      <c r="M447" s="230">
        <v>10.965719999999999</v>
      </c>
      <c r="N447" s="1"/>
      <c r="O447" s="1"/>
    </row>
    <row r="448" spans="1:15" ht="12.75" customHeight="1">
      <c r="A448" s="30">
        <v>438</v>
      </c>
      <c r="B448" s="216" t="s">
        <v>484</v>
      </c>
      <c r="C448" s="230">
        <v>225.9</v>
      </c>
      <c r="D448" s="231">
        <v>225.73333333333335</v>
      </c>
      <c r="E448" s="231">
        <v>224.06666666666669</v>
      </c>
      <c r="F448" s="231">
        <v>222.23333333333335</v>
      </c>
      <c r="G448" s="231">
        <v>220.56666666666669</v>
      </c>
      <c r="H448" s="231">
        <v>227.56666666666669</v>
      </c>
      <c r="I448" s="231">
        <v>229.23333333333332</v>
      </c>
      <c r="J448" s="231">
        <v>231.06666666666669</v>
      </c>
      <c r="K448" s="230">
        <v>227.4</v>
      </c>
      <c r="L448" s="230">
        <v>223.9</v>
      </c>
      <c r="M448" s="230">
        <v>4.4737999999999998</v>
      </c>
      <c r="N448" s="1"/>
      <c r="O448" s="1"/>
    </row>
    <row r="449" spans="1:15" ht="12.75" customHeight="1">
      <c r="A449" s="30">
        <v>439</v>
      </c>
      <c r="B449" s="216" t="s">
        <v>485</v>
      </c>
      <c r="C449" s="230">
        <v>1238.3</v>
      </c>
      <c r="D449" s="231">
        <v>1242.45</v>
      </c>
      <c r="E449" s="231">
        <v>1230.8500000000001</v>
      </c>
      <c r="F449" s="231">
        <v>1223.4000000000001</v>
      </c>
      <c r="G449" s="231">
        <v>1211.8000000000002</v>
      </c>
      <c r="H449" s="231">
        <v>1249.9000000000001</v>
      </c>
      <c r="I449" s="231">
        <v>1261.5</v>
      </c>
      <c r="J449" s="231">
        <v>1268.95</v>
      </c>
      <c r="K449" s="230">
        <v>1254.05</v>
      </c>
      <c r="L449" s="230">
        <v>1235</v>
      </c>
      <c r="M449" s="230">
        <v>2.5833699999999999</v>
      </c>
      <c r="N449" s="1"/>
      <c r="O449" s="1"/>
    </row>
    <row r="450" spans="1:15" ht="12.75" customHeight="1">
      <c r="A450" s="30">
        <v>440</v>
      </c>
      <c r="B450" s="216" t="s">
        <v>197</v>
      </c>
      <c r="C450" s="230">
        <v>3179.9</v>
      </c>
      <c r="D450" s="231">
        <v>3189.6833333333329</v>
      </c>
      <c r="E450" s="231">
        <v>3163.3666666666659</v>
      </c>
      <c r="F450" s="231">
        <v>3146.833333333333</v>
      </c>
      <c r="G450" s="231">
        <v>3120.516666666666</v>
      </c>
      <c r="H450" s="231">
        <v>3206.2166666666658</v>
      </c>
      <c r="I450" s="231">
        <v>3232.5333333333324</v>
      </c>
      <c r="J450" s="231">
        <v>3249.0666666666657</v>
      </c>
      <c r="K450" s="230">
        <v>3216</v>
      </c>
      <c r="L450" s="230">
        <v>3173.15</v>
      </c>
      <c r="M450" s="230">
        <v>24.682849999999998</v>
      </c>
      <c r="N450" s="1"/>
      <c r="O450" s="1"/>
    </row>
    <row r="451" spans="1:15" ht="12.75" customHeight="1">
      <c r="A451" s="30">
        <v>441</v>
      </c>
      <c r="B451" s="216" t="s">
        <v>193</v>
      </c>
      <c r="C451" s="230">
        <v>781.4</v>
      </c>
      <c r="D451" s="231">
        <v>780.98333333333323</v>
      </c>
      <c r="E451" s="231">
        <v>775.11666666666645</v>
      </c>
      <c r="F451" s="231">
        <v>768.83333333333326</v>
      </c>
      <c r="G451" s="231">
        <v>762.96666666666647</v>
      </c>
      <c r="H451" s="231">
        <v>787.26666666666642</v>
      </c>
      <c r="I451" s="231">
        <v>793.13333333333321</v>
      </c>
      <c r="J451" s="231">
        <v>799.4166666666664</v>
      </c>
      <c r="K451" s="230">
        <v>786.85</v>
      </c>
      <c r="L451" s="230">
        <v>774.7</v>
      </c>
      <c r="M451" s="230">
        <v>11.891500000000001</v>
      </c>
      <c r="N451" s="1"/>
      <c r="O451" s="1"/>
    </row>
    <row r="452" spans="1:15" ht="12.75" customHeight="1">
      <c r="A452" s="30">
        <v>442</v>
      </c>
      <c r="B452" s="216" t="s">
        <v>273</v>
      </c>
      <c r="C452" s="230">
        <v>6678.45</v>
      </c>
      <c r="D452" s="231">
        <v>6651.3499999999995</v>
      </c>
      <c r="E452" s="231">
        <v>6582.7999999999993</v>
      </c>
      <c r="F452" s="231">
        <v>6487.15</v>
      </c>
      <c r="G452" s="231">
        <v>6418.5999999999995</v>
      </c>
      <c r="H452" s="231">
        <v>6746.9999999999991</v>
      </c>
      <c r="I452" s="231">
        <v>6815.55</v>
      </c>
      <c r="J452" s="231">
        <v>6911.1999999999989</v>
      </c>
      <c r="K452" s="230">
        <v>6719.9</v>
      </c>
      <c r="L452" s="230">
        <v>6555.7</v>
      </c>
      <c r="M452" s="230">
        <v>0.95506000000000002</v>
      </c>
      <c r="N452" s="1"/>
      <c r="O452" s="1"/>
    </row>
    <row r="453" spans="1:15" ht="12.75" customHeight="1">
      <c r="A453" s="30">
        <v>443</v>
      </c>
      <c r="B453" s="216" t="s">
        <v>829</v>
      </c>
      <c r="C453" s="230">
        <v>2156.3000000000002</v>
      </c>
      <c r="D453" s="231">
        <v>2160.4500000000003</v>
      </c>
      <c r="E453" s="231">
        <v>2132.9000000000005</v>
      </c>
      <c r="F453" s="231">
        <v>2109.5000000000005</v>
      </c>
      <c r="G453" s="231">
        <v>2081.9500000000007</v>
      </c>
      <c r="H453" s="231">
        <v>2183.8500000000004</v>
      </c>
      <c r="I453" s="231">
        <v>2211.4000000000005</v>
      </c>
      <c r="J453" s="231">
        <v>2234.8000000000002</v>
      </c>
      <c r="K453" s="230">
        <v>2188</v>
      </c>
      <c r="L453" s="230">
        <v>2137.0500000000002</v>
      </c>
      <c r="M453" s="230">
        <v>0.36183999999999999</v>
      </c>
      <c r="N453" s="1"/>
      <c r="O453" s="1"/>
    </row>
    <row r="454" spans="1:15" ht="12.75" customHeight="1">
      <c r="A454" s="30">
        <v>444</v>
      </c>
      <c r="B454" s="216" t="s">
        <v>486</v>
      </c>
      <c r="C454" s="230">
        <v>246.05</v>
      </c>
      <c r="D454" s="231">
        <v>245.51666666666665</v>
      </c>
      <c r="E454" s="231">
        <v>243.68333333333331</v>
      </c>
      <c r="F454" s="231">
        <v>241.31666666666666</v>
      </c>
      <c r="G454" s="231">
        <v>239.48333333333332</v>
      </c>
      <c r="H454" s="231">
        <v>247.8833333333333</v>
      </c>
      <c r="I454" s="231">
        <v>249.71666666666667</v>
      </c>
      <c r="J454" s="231">
        <v>252.08333333333329</v>
      </c>
      <c r="K454" s="230">
        <v>247.35</v>
      </c>
      <c r="L454" s="230">
        <v>243.15</v>
      </c>
      <c r="M454" s="230">
        <v>12.69476</v>
      </c>
      <c r="N454" s="1"/>
      <c r="O454" s="1"/>
    </row>
    <row r="455" spans="1:15" ht="12.75" customHeight="1">
      <c r="A455" s="30">
        <v>445</v>
      </c>
      <c r="B455" s="216" t="s">
        <v>194</v>
      </c>
      <c r="C455" s="230">
        <v>483.7</v>
      </c>
      <c r="D455" s="231">
        <v>482.18333333333334</v>
      </c>
      <c r="E455" s="231">
        <v>479.26666666666665</v>
      </c>
      <c r="F455" s="231">
        <v>474.83333333333331</v>
      </c>
      <c r="G455" s="231">
        <v>471.91666666666663</v>
      </c>
      <c r="H455" s="231">
        <v>486.61666666666667</v>
      </c>
      <c r="I455" s="231">
        <v>489.5333333333333</v>
      </c>
      <c r="J455" s="231">
        <v>493.9666666666667</v>
      </c>
      <c r="K455" s="230">
        <v>485.1</v>
      </c>
      <c r="L455" s="230">
        <v>477.75</v>
      </c>
      <c r="M455" s="230">
        <v>85.292330000000007</v>
      </c>
      <c r="N455" s="1"/>
      <c r="O455" s="1"/>
    </row>
    <row r="456" spans="1:15" ht="12.75" customHeight="1">
      <c r="A456" s="30">
        <v>446</v>
      </c>
      <c r="B456" s="216" t="s">
        <v>195</v>
      </c>
      <c r="C456" s="230">
        <v>203.8</v>
      </c>
      <c r="D456" s="231">
        <v>202.83333333333334</v>
      </c>
      <c r="E456" s="231">
        <v>201.41666666666669</v>
      </c>
      <c r="F456" s="231">
        <v>199.03333333333333</v>
      </c>
      <c r="G456" s="231">
        <v>197.61666666666667</v>
      </c>
      <c r="H456" s="231">
        <v>205.2166666666667</v>
      </c>
      <c r="I456" s="231">
        <v>206.63333333333338</v>
      </c>
      <c r="J456" s="231">
        <v>209.01666666666671</v>
      </c>
      <c r="K456" s="230">
        <v>204.25</v>
      </c>
      <c r="L456" s="230">
        <v>200.45</v>
      </c>
      <c r="M456" s="230">
        <v>86.41713</v>
      </c>
      <c r="N456" s="1"/>
      <c r="O456" s="1"/>
    </row>
    <row r="457" spans="1:15" ht="12.75" customHeight="1">
      <c r="A457" s="30">
        <v>447</v>
      </c>
      <c r="B457" s="216" t="s">
        <v>196</v>
      </c>
      <c r="C457" s="230">
        <v>109.7</v>
      </c>
      <c r="D457" s="231">
        <v>109.81666666666666</v>
      </c>
      <c r="E457" s="231">
        <v>108.63333333333333</v>
      </c>
      <c r="F457" s="231">
        <v>107.56666666666666</v>
      </c>
      <c r="G457" s="231">
        <v>106.38333333333333</v>
      </c>
      <c r="H457" s="231">
        <v>110.88333333333333</v>
      </c>
      <c r="I457" s="231">
        <v>112.06666666666666</v>
      </c>
      <c r="J457" s="231">
        <v>113.13333333333333</v>
      </c>
      <c r="K457" s="230">
        <v>111</v>
      </c>
      <c r="L457" s="230">
        <v>108.75</v>
      </c>
      <c r="M457" s="230">
        <v>512.72623999999996</v>
      </c>
      <c r="N457" s="1"/>
      <c r="O457" s="1"/>
    </row>
    <row r="458" spans="1:15" ht="12.75" customHeight="1">
      <c r="A458" s="30">
        <v>448</v>
      </c>
      <c r="B458" s="216" t="s">
        <v>785</v>
      </c>
      <c r="C458" s="230">
        <v>61.35</v>
      </c>
      <c r="D458" s="231">
        <v>61.566666666666663</v>
      </c>
      <c r="E458" s="231">
        <v>60.733333333333327</v>
      </c>
      <c r="F458" s="231">
        <v>60.116666666666667</v>
      </c>
      <c r="G458" s="231">
        <v>59.283333333333331</v>
      </c>
      <c r="H458" s="231">
        <v>62.183333333333323</v>
      </c>
      <c r="I458" s="231">
        <v>63.016666666666666</v>
      </c>
      <c r="J458" s="231">
        <v>63.633333333333319</v>
      </c>
      <c r="K458" s="230">
        <v>62.4</v>
      </c>
      <c r="L458" s="230">
        <v>60.95</v>
      </c>
      <c r="M458" s="230">
        <v>16.735959999999999</v>
      </c>
      <c r="N458" s="1"/>
      <c r="O458" s="1"/>
    </row>
    <row r="459" spans="1:15" ht="12.75" customHeight="1">
      <c r="A459" s="30">
        <v>449</v>
      </c>
      <c r="B459" s="216" t="s">
        <v>487</v>
      </c>
      <c r="C459" s="230">
        <v>2090.3000000000002</v>
      </c>
      <c r="D459" s="231">
        <v>2097.0833333333335</v>
      </c>
      <c r="E459" s="231">
        <v>2078.2166666666672</v>
      </c>
      <c r="F459" s="231">
        <v>2066.1333333333337</v>
      </c>
      <c r="G459" s="231">
        <v>2047.2666666666673</v>
      </c>
      <c r="H459" s="231">
        <v>2109.166666666667</v>
      </c>
      <c r="I459" s="231">
        <v>2128.0333333333328</v>
      </c>
      <c r="J459" s="231">
        <v>2140.1166666666668</v>
      </c>
      <c r="K459" s="230">
        <v>2115.9499999999998</v>
      </c>
      <c r="L459" s="230">
        <v>2085</v>
      </c>
      <c r="M459" s="230">
        <v>0.37968000000000002</v>
      </c>
      <c r="N459" s="1"/>
      <c r="O459" s="1"/>
    </row>
    <row r="460" spans="1:15" ht="12.75" customHeight="1">
      <c r="A460" s="30">
        <v>450</v>
      </c>
      <c r="B460" s="216" t="s">
        <v>198</v>
      </c>
      <c r="C460" s="230">
        <v>1039.5999999999999</v>
      </c>
      <c r="D460" s="231">
        <v>1042.8666666666666</v>
      </c>
      <c r="E460" s="231">
        <v>1034.9833333333331</v>
      </c>
      <c r="F460" s="231">
        <v>1030.3666666666666</v>
      </c>
      <c r="G460" s="231">
        <v>1022.4833333333331</v>
      </c>
      <c r="H460" s="231">
        <v>1047.4833333333331</v>
      </c>
      <c r="I460" s="231">
        <v>1055.3666666666668</v>
      </c>
      <c r="J460" s="231">
        <v>1059.9833333333331</v>
      </c>
      <c r="K460" s="230">
        <v>1050.75</v>
      </c>
      <c r="L460" s="230">
        <v>1038.25</v>
      </c>
      <c r="M460" s="230">
        <v>22.17136</v>
      </c>
      <c r="N460" s="1"/>
      <c r="O460" s="1"/>
    </row>
    <row r="461" spans="1:15" ht="12.75" customHeight="1">
      <c r="A461" s="30">
        <v>451</v>
      </c>
      <c r="B461" s="216" t="s">
        <v>859</v>
      </c>
      <c r="C461" s="230">
        <v>633.70000000000005</v>
      </c>
      <c r="D461" s="231">
        <v>639.6</v>
      </c>
      <c r="E461" s="231">
        <v>625.45000000000005</v>
      </c>
      <c r="F461" s="231">
        <v>617.20000000000005</v>
      </c>
      <c r="G461" s="231">
        <v>603.05000000000007</v>
      </c>
      <c r="H461" s="231">
        <v>647.85</v>
      </c>
      <c r="I461" s="231">
        <v>661.99999999999989</v>
      </c>
      <c r="J461" s="231">
        <v>670.25</v>
      </c>
      <c r="K461" s="230">
        <v>653.75</v>
      </c>
      <c r="L461" s="230">
        <v>631.35</v>
      </c>
      <c r="M461" s="230">
        <v>4.9970100000000004</v>
      </c>
      <c r="N461" s="1"/>
      <c r="O461" s="1"/>
    </row>
    <row r="462" spans="1:15" ht="12.75" customHeight="1">
      <c r="A462" s="30">
        <v>452</v>
      </c>
      <c r="B462" s="216" t="s">
        <v>488</v>
      </c>
      <c r="C462" s="230">
        <v>109.95</v>
      </c>
      <c r="D462" s="231">
        <v>110.56666666666666</v>
      </c>
      <c r="E462" s="231">
        <v>108.58333333333333</v>
      </c>
      <c r="F462" s="231">
        <v>107.21666666666667</v>
      </c>
      <c r="G462" s="231">
        <v>105.23333333333333</v>
      </c>
      <c r="H462" s="231">
        <v>111.93333333333332</v>
      </c>
      <c r="I462" s="231">
        <v>113.91666666666667</v>
      </c>
      <c r="J462" s="231">
        <v>115.28333333333332</v>
      </c>
      <c r="K462" s="230">
        <v>112.55</v>
      </c>
      <c r="L462" s="230">
        <v>109.2</v>
      </c>
      <c r="M462" s="230">
        <v>7.7727300000000001</v>
      </c>
      <c r="N462" s="1"/>
      <c r="O462" s="1"/>
    </row>
    <row r="463" spans="1:15" ht="12.75" customHeight="1">
      <c r="A463" s="30">
        <v>453</v>
      </c>
      <c r="B463" s="216" t="s">
        <v>180</v>
      </c>
      <c r="C463" s="230">
        <v>747.9</v>
      </c>
      <c r="D463" s="231">
        <v>746.26666666666677</v>
      </c>
      <c r="E463" s="231">
        <v>739.88333333333355</v>
      </c>
      <c r="F463" s="231">
        <v>731.86666666666679</v>
      </c>
      <c r="G463" s="231">
        <v>725.48333333333358</v>
      </c>
      <c r="H463" s="231">
        <v>754.28333333333353</v>
      </c>
      <c r="I463" s="231">
        <v>760.66666666666674</v>
      </c>
      <c r="J463" s="231">
        <v>768.68333333333351</v>
      </c>
      <c r="K463" s="230">
        <v>752.65</v>
      </c>
      <c r="L463" s="230">
        <v>738.25</v>
      </c>
      <c r="M463" s="230">
        <v>1.3648800000000001</v>
      </c>
      <c r="N463" s="1"/>
      <c r="O463" s="1"/>
    </row>
    <row r="464" spans="1:15" ht="12.75" customHeight="1">
      <c r="A464" s="30">
        <v>454</v>
      </c>
      <c r="B464" s="216" t="s">
        <v>489</v>
      </c>
      <c r="C464" s="230">
        <v>2328.15</v>
      </c>
      <c r="D464" s="231">
        <v>2322.0499999999997</v>
      </c>
      <c r="E464" s="231">
        <v>2294.0999999999995</v>
      </c>
      <c r="F464" s="231">
        <v>2260.0499999999997</v>
      </c>
      <c r="G464" s="231">
        <v>2232.0999999999995</v>
      </c>
      <c r="H464" s="231">
        <v>2356.0999999999995</v>
      </c>
      <c r="I464" s="231">
        <v>2384.0499999999993</v>
      </c>
      <c r="J464" s="231">
        <v>2418.0999999999995</v>
      </c>
      <c r="K464" s="230">
        <v>2350</v>
      </c>
      <c r="L464" s="230">
        <v>2288</v>
      </c>
      <c r="M464" s="230">
        <v>0.18806</v>
      </c>
      <c r="N464" s="1"/>
      <c r="O464" s="1"/>
    </row>
    <row r="465" spans="1:15" ht="12.75" customHeight="1">
      <c r="A465" s="30">
        <v>455</v>
      </c>
      <c r="B465" s="216" t="s">
        <v>490</v>
      </c>
      <c r="C465" s="230">
        <v>453.8</v>
      </c>
      <c r="D465" s="231">
        <v>451.81666666666666</v>
      </c>
      <c r="E465" s="231">
        <v>448.7833333333333</v>
      </c>
      <c r="F465" s="231">
        <v>443.76666666666665</v>
      </c>
      <c r="G465" s="231">
        <v>440.73333333333329</v>
      </c>
      <c r="H465" s="231">
        <v>456.83333333333331</v>
      </c>
      <c r="I465" s="231">
        <v>459.86666666666673</v>
      </c>
      <c r="J465" s="231">
        <v>464.88333333333333</v>
      </c>
      <c r="K465" s="230">
        <v>454.85</v>
      </c>
      <c r="L465" s="230">
        <v>446.8</v>
      </c>
      <c r="M465" s="230">
        <v>0.49198999999999998</v>
      </c>
      <c r="N465" s="1"/>
      <c r="O465" s="1"/>
    </row>
    <row r="466" spans="1:15" ht="12.75" customHeight="1">
      <c r="A466" s="30">
        <v>456</v>
      </c>
      <c r="B466" s="216" t="s">
        <v>491</v>
      </c>
      <c r="C466" s="230">
        <v>2961.5</v>
      </c>
      <c r="D466" s="231">
        <v>2950.6833333333329</v>
      </c>
      <c r="E466" s="231">
        <v>2916.3666666666659</v>
      </c>
      <c r="F466" s="231">
        <v>2871.2333333333331</v>
      </c>
      <c r="G466" s="231">
        <v>2836.9166666666661</v>
      </c>
      <c r="H466" s="231">
        <v>2995.8166666666657</v>
      </c>
      <c r="I466" s="231">
        <v>3030.1333333333323</v>
      </c>
      <c r="J466" s="231">
        <v>3075.2666666666655</v>
      </c>
      <c r="K466" s="230">
        <v>2985</v>
      </c>
      <c r="L466" s="230">
        <v>2905.55</v>
      </c>
      <c r="M466" s="230">
        <v>0.34306999999999999</v>
      </c>
      <c r="N466" s="1"/>
      <c r="O466" s="1"/>
    </row>
    <row r="467" spans="1:15" ht="12.75" customHeight="1">
      <c r="A467" s="30">
        <v>457</v>
      </c>
      <c r="B467" s="216" t="s">
        <v>199</v>
      </c>
      <c r="C467" s="230">
        <v>2654.05</v>
      </c>
      <c r="D467" s="231">
        <v>2658.8833333333332</v>
      </c>
      <c r="E467" s="231">
        <v>2638.2666666666664</v>
      </c>
      <c r="F467" s="231">
        <v>2622.4833333333331</v>
      </c>
      <c r="G467" s="231">
        <v>2601.8666666666663</v>
      </c>
      <c r="H467" s="231">
        <v>2674.6666666666665</v>
      </c>
      <c r="I467" s="231">
        <v>2695.2833333333333</v>
      </c>
      <c r="J467" s="231">
        <v>2711.0666666666666</v>
      </c>
      <c r="K467" s="230">
        <v>2679.5</v>
      </c>
      <c r="L467" s="230">
        <v>2643.1</v>
      </c>
      <c r="M467" s="230">
        <v>8.0821100000000001</v>
      </c>
      <c r="N467" s="1"/>
      <c r="O467" s="1"/>
    </row>
    <row r="468" spans="1:15" ht="12.75" customHeight="1">
      <c r="A468" s="30">
        <v>458</v>
      </c>
      <c r="B468" s="216" t="s">
        <v>200</v>
      </c>
      <c r="C468" s="230">
        <v>1655.15</v>
      </c>
      <c r="D468" s="231">
        <v>1661.05</v>
      </c>
      <c r="E468" s="231">
        <v>1640.1</v>
      </c>
      <c r="F468" s="231">
        <v>1625.05</v>
      </c>
      <c r="G468" s="231">
        <v>1604.1</v>
      </c>
      <c r="H468" s="231">
        <v>1676.1</v>
      </c>
      <c r="I468" s="231">
        <v>1697.0500000000002</v>
      </c>
      <c r="J468" s="231">
        <v>1712.1</v>
      </c>
      <c r="K468" s="230">
        <v>1682</v>
      </c>
      <c r="L468" s="230">
        <v>1646</v>
      </c>
      <c r="M468" s="230">
        <v>4.1899600000000001</v>
      </c>
      <c r="N468" s="1"/>
      <c r="O468" s="1"/>
    </row>
    <row r="469" spans="1:15" ht="12.75" customHeight="1">
      <c r="A469" s="30">
        <v>459</v>
      </c>
      <c r="B469" s="216" t="s">
        <v>201</v>
      </c>
      <c r="C469" s="230">
        <v>538.79999999999995</v>
      </c>
      <c r="D469" s="231">
        <v>539.76666666666665</v>
      </c>
      <c r="E469" s="231">
        <v>532.33333333333326</v>
      </c>
      <c r="F469" s="231">
        <v>525.86666666666656</v>
      </c>
      <c r="G469" s="231">
        <v>518.43333333333317</v>
      </c>
      <c r="H469" s="231">
        <v>546.23333333333335</v>
      </c>
      <c r="I469" s="231">
        <v>553.66666666666674</v>
      </c>
      <c r="J469" s="231">
        <v>560.13333333333344</v>
      </c>
      <c r="K469" s="230">
        <v>547.20000000000005</v>
      </c>
      <c r="L469" s="230">
        <v>533.29999999999995</v>
      </c>
      <c r="M469" s="230">
        <v>3.7657099999999999</v>
      </c>
      <c r="N469" s="1"/>
      <c r="O469" s="1"/>
    </row>
    <row r="470" spans="1:15" ht="12.75" customHeight="1">
      <c r="A470" s="30">
        <v>460</v>
      </c>
      <c r="B470" s="216" t="s">
        <v>615</v>
      </c>
      <c r="C470" s="230">
        <v>638.15</v>
      </c>
      <c r="D470" s="231">
        <v>635.18333333333328</v>
      </c>
      <c r="E470" s="231">
        <v>627.96666666666658</v>
      </c>
      <c r="F470" s="231">
        <v>617.7833333333333</v>
      </c>
      <c r="G470" s="231">
        <v>610.56666666666661</v>
      </c>
      <c r="H470" s="231">
        <v>645.36666666666656</v>
      </c>
      <c r="I470" s="231">
        <v>652.58333333333326</v>
      </c>
      <c r="J470" s="231">
        <v>662.76666666666654</v>
      </c>
      <c r="K470" s="230">
        <v>642.4</v>
      </c>
      <c r="L470" s="230">
        <v>625</v>
      </c>
      <c r="M470" s="230">
        <v>0.44064999999999999</v>
      </c>
      <c r="N470" s="1"/>
      <c r="O470" s="1"/>
    </row>
    <row r="471" spans="1:15" ht="12.75" customHeight="1">
      <c r="A471" s="30">
        <v>461</v>
      </c>
      <c r="B471" s="216" t="s">
        <v>202</v>
      </c>
      <c r="C471" s="230">
        <v>1390.15</v>
      </c>
      <c r="D471" s="231">
        <v>1394.2666666666667</v>
      </c>
      <c r="E471" s="231">
        <v>1374.5333333333333</v>
      </c>
      <c r="F471" s="231">
        <v>1358.9166666666667</v>
      </c>
      <c r="G471" s="231">
        <v>1339.1833333333334</v>
      </c>
      <c r="H471" s="231">
        <v>1409.8833333333332</v>
      </c>
      <c r="I471" s="231">
        <v>1429.6166666666663</v>
      </c>
      <c r="J471" s="231">
        <v>1445.2333333333331</v>
      </c>
      <c r="K471" s="230">
        <v>1414</v>
      </c>
      <c r="L471" s="230">
        <v>1378.65</v>
      </c>
      <c r="M471" s="230">
        <v>5.1547400000000003</v>
      </c>
      <c r="N471" s="1"/>
      <c r="O471" s="1"/>
    </row>
    <row r="472" spans="1:15" ht="12.75" customHeight="1">
      <c r="A472" s="30">
        <v>462</v>
      </c>
      <c r="B472" s="216" t="s">
        <v>492</v>
      </c>
      <c r="C472" s="230">
        <v>32.15</v>
      </c>
      <c r="D472" s="231">
        <v>32.166666666666664</v>
      </c>
      <c r="E472" s="231">
        <v>31.883333333333326</v>
      </c>
      <c r="F472" s="231">
        <v>31.61666666666666</v>
      </c>
      <c r="G472" s="231">
        <v>31.333333333333321</v>
      </c>
      <c r="H472" s="231">
        <v>32.43333333333333</v>
      </c>
      <c r="I472" s="231">
        <v>32.716666666666676</v>
      </c>
      <c r="J472" s="231">
        <v>32.983333333333334</v>
      </c>
      <c r="K472" s="230">
        <v>32.450000000000003</v>
      </c>
      <c r="L472" s="230">
        <v>31.9</v>
      </c>
      <c r="M472" s="230">
        <v>70.06514</v>
      </c>
      <c r="N472" s="1"/>
      <c r="O472" s="1"/>
    </row>
    <row r="473" spans="1:15" ht="12.75" customHeight="1">
      <c r="A473" s="30">
        <v>463</v>
      </c>
      <c r="B473" s="216" t="s">
        <v>830</v>
      </c>
      <c r="C473" s="230">
        <v>279.95</v>
      </c>
      <c r="D473" s="231">
        <v>279.83333333333331</v>
      </c>
      <c r="E473" s="231">
        <v>275.76666666666665</v>
      </c>
      <c r="F473" s="231">
        <v>271.58333333333331</v>
      </c>
      <c r="G473" s="231">
        <v>267.51666666666665</v>
      </c>
      <c r="H473" s="231">
        <v>284.01666666666665</v>
      </c>
      <c r="I473" s="231">
        <v>288.08333333333337</v>
      </c>
      <c r="J473" s="231">
        <v>292.26666666666665</v>
      </c>
      <c r="K473" s="230">
        <v>283.89999999999998</v>
      </c>
      <c r="L473" s="230">
        <v>275.64999999999998</v>
      </c>
      <c r="M473" s="230">
        <v>5.14588</v>
      </c>
      <c r="N473" s="1"/>
      <c r="O473" s="1"/>
    </row>
    <row r="474" spans="1:15" ht="12.75" customHeight="1">
      <c r="A474" s="30">
        <v>464</v>
      </c>
      <c r="B474" s="216" t="s">
        <v>493</v>
      </c>
      <c r="C474" s="230">
        <v>342.6</v>
      </c>
      <c r="D474" s="231">
        <v>344.26666666666665</v>
      </c>
      <c r="E474" s="231">
        <v>335.33333333333331</v>
      </c>
      <c r="F474" s="231">
        <v>328.06666666666666</v>
      </c>
      <c r="G474" s="231">
        <v>319.13333333333333</v>
      </c>
      <c r="H474" s="231">
        <v>351.5333333333333</v>
      </c>
      <c r="I474" s="231">
        <v>360.4666666666667</v>
      </c>
      <c r="J474" s="231">
        <v>367.73333333333329</v>
      </c>
      <c r="K474" s="230">
        <v>353.2</v>
      </c>
      <c r="L474" s="230">
        <v>337</v>
      </c>
      <c r="M474" s="230">
        <v>11.31596</v>
      </c>
      <c r="N474" s="1"/>
      <c r="O474" s="1"/>
    </row>
    <row r="475" spans="1:15" ht="12.75" customHeight="1">
      <c r="A475" s="30">
        <v>465</v>
      </c>
      <c r="B475" s="216" t="s">
        <v>494</v>
      </c>
      <c r="C475" s="230">
        <v>2545.9499999999998</v>
      </c>
      <c r="D475" s="231">
        <v>2552.9666666666667</v>
      </c>
      <c r="E475" s="231">
        <v>2523.5833333333335</v>
      </c>
      <c r="F475" s="231">
        <v>2501.2166666666667</v>
      </c>
      <c r="G475" s="231">
        <v>2471.8333333333335</v>
      </c>
      <c r="H475" s="231">
        <v>2575.3333333333335</v>
      </c>
      <c r="I475" s="231">
        <v>2604.7166666666667</v>
      </c>
      <c r="J475" s="231">
        <v>2627.0833333333335</v>
      </c>
      <c r="K475" s="230">
        <v>2582.35</v>
      </c>
      <c r="L475" s="230">
        <v>2530.6</v>
      </c>
      <c r="M475" s="230">
        <v>0.82964000000000004</v>
      </c>
      <c r="N475" s="1"/>
      <c r="O475" s="1"/>
    </row>
    <row r="476" spans="1:15" ht="12.75" customHeight="1">
      <c r="A476" s="30">
        <v>466</v>
      </c>
      <c r="B476" s="216" t="s">
        <v>874</v>
      </c>
      <c r="C476" s="230">
        <v>29.15</v>
      </c>
      <c r="D476" s="231">
        <v>29.483333333333334</v>
      </c>
      <c r="E476" s="231">
        <v>28.716666666666669</v>
      </c>
      <c r="F476" s="231">
        <v>28.283333333333335</v>
      </c>
      <c r="G476" s="231">
        <v>27.516666666666669</v>
      </c>
      <c r="H476" s="231">
        <v>29.916666666666668</v>
      </c>
      <c r="I476" s="231">
        <v>30.683333333333334</v>
      </c>
      <c r="J476" s="231">
        <v>31.116666666666667</v>
      </c>
      <c r="K476" s="230">
        <v>30.25</v>
      </c>
      <c r="L476" s="230">
        <v>29.05</v>
      </c>
      <c r="M476" s="230">
        <v>211.8973</v>
      </c>
      <c r="N476" s="1"/>
      <c r="O476" s="1"/>
    </row>
    <row r="477" spans="1:15" ht="12.75" customHeight="1">
      <c r="A477" s="30">
        <v>467</v>
      </c>
      <c r="B477" s="216" t="s">
        <v>495</v>
      </c>
      <c r="C477" s="230">
        <v>413.35</v>
      </c>
      <c r="D477" s="231">
        <v>412.15000000000003</v>
      </c>
      <c r="E477" s="231">
        <v>407.05000000000007</v>
      </c>
      <c r="F477" s="231">
        <v>400.75000000000006</v>
      </c>
      <c r="G477" s="231">
        <v>395.65000000000009</v>
      </c>
      <c r="H477" s="231">
        <v>418.45000000000005</v>
      </c>
      <c r="I477" s="231">
        <v>423.55000000000007</v>
      </c>
      <c r="J477" s="231">
        <v>429.85</v>
      </c>
      <c r="K477" s="230">
        <v>417.25</v>
      </c>
      <c r="L477" s="230">
        <v>405.85</v>
      </c>
      <c r="M477" s="230">
        <v>2.0018899999999999</v>
      </c>
      <c r="N477" s="1"/>
      <c r="O477" s="1"/>
    </row>
    <row r="478" spans="1:15" ht="12.75" customHeight="1">
      <c r="A478" s="30">
        <v>468</v>
      </c>
      <c r="B478" s="216" t="s">
        <v>860</v>
      </c>
      <c r="C478" s="230">
        <v>518.54999999999995</v>
      </c>
      <c r="D478" s="231">
        <v>521.55000000000007</v>
      </c>
      <c r="E478" s="231">
        <v>511.10000000000014</v>
      </c>
      <c r="F478" s="231">
        <v>503.65000000000009</v>
      </c>
      <c r="G478" s="231">
        <v>493.20000000000016</v>
      </c>
      <c r="H478" s="231">
        <v>529.00000000000011</v>
      </c>
      <c r="I478" s="231">
        <v>539.45000000000016</v>
      </c>
      <c r="J478" s="231">
        <v>546.90000000000009</v>
      </c>
      <c r="K478" s="230">
        <v>532</v>
      </c>
      <c r="L478" s="230">
        <v>514.1</v>
      </c>
      <c r="M478" s="230">
        <v>5.8529600000000004</v>
      </c>
      <c r="N478" s="1"/>
      <c r="O478" s="1"/>
    </row>
    <row r="479" spans="1:15" ht="12.75" customHeight="1">
      <c r="A479" s="30">
        <v>469</v>
      </c>
      <c r="B479" s="216" t="s">
        <v>206</v>
      </c>
      <c r="C479" s="230">
        <v>739.8</v>
      </c>
      <c r="D479" s="231">
        <v>744.71666666666658</v>
      </c>
      <c r="E479" s="231">
        <v>733.63333333333321</v>
      </c>
      <c r="F479" s="231">
        <v>727.46666666666658</v>
      </c>
      <c r="G479" s="231">
        <v>716.38333333333321</v>
      </c>
      <c r="H479" s="231">
        <v>750.88333333333321</v>
      </c>
      <c r="I479" s="231">
        <v>761.96666666666647</v>
      </c>
      <c r="J479" s="231">
        <v>768.13333333333321</v>
      </c>
      <c r="K479" s="230">
        <v>755.8</v>
      </c>
      <c r="L479" s="230">
        <v>738.55</v>
      </c>
      <c r="M479" s="230">
        <v>10.314690000000001</v>
      </c>
      <c r="N479" s="1"/>
      <c r="O479" s="1"/>
    </row>
    <row r="480" spans="1:15" ht="12.75" customHeight="1">
      <c r="A480" s="30">
        <v>470</v>
      </c>
      <c r="B480" s="216" t="s">
        <v>496</v>
      </c>
      <c r="C480" s="230">
        <v>655.35</v>
      </c>
      <c r="D480" s="231">
        <v>657.05000000000007</v>
      </c>
      <c r="E480" s="231">
        <v>652.00000000000011</v>
      </c>
      <c r="F480" s="231">
        <v>648.65000000000009</v>
      </c>
      <c r="G480" s="231">
        <v>643.60000000000014</v>
      </c>
      <c r="H480" s="231">
        <v>660.40000000000009</v>
      </c>
      <c r="I480" s="231">
        <v>665.45</v>
      </c>
      <c r="J480" s="231">
        <v>668.80000000000007</v>
      </c>
      <c r="K480" s="230">
        <v>662.1</v>
      </c>
      <c r="L480" s="230">
        <v>653.70000000000005</v>
      </c>
      <c r="M480" s="230">
        <v>0.84282000000000001</v>
      </c>
      <c r="N480" s="1"/>
      <c r="O480" s="1"/>
    </row>
    <row r="481" spans="1:15" ht="12.75" customHeight="1">
      <c r="A481" s="30">
        <v>471</v>
      </c>
      <c r="B481" s="216" t="s">
        <v>205</v>
      </c>
      <c r="C481" s="230">
        <v>7507.2</v>
      </c>
      <c r="D481" s="231">
        <v>7494.55</v>
      </c>
      <c r="E481" s="231">
        <v>7447.1</v>
      </c>
      <c r="F481" s="231">
        <v>7387</v>
      </c>
      <c r="G481" s="231">
        <v>7339.55</v>
      </c>
      <c r="H481" s="231">
        <v>7554.6500000000005</v>
      </c>
      <c r="I481" s="231">
        <v>7602.0999999999995</v>
      </c>
      <c r="J481" s="231">
        <v>7662.2000000000007</v>
      </c>
      <c r="K481" s="230">
        <v>7542</v>
      </c>
      <c r="L481" s="230">
        <v>7434.45</v>
      </c>
      <c r="M481" s="230">
        <v>3.8443100000000001</v>
      </c>
      <c r="N481" s="1"/>
      <c r="O481" s="1"/>
    </row>
    <row r="482" spans="1:15" ht="12.75" customHeight="1">
      <c r="A482" s="30">
        <v>472</v>
      </c>
      <c r="B482" s="216" t="s">
        <v>274</v>
      </c>
      <c r="C482" s="230">
        <v>75.75</v>
      </c>
      <c r="D482" s="231">
        <v>75.666666666666671</v>
      </c>
      <c r="E482" s="231">
        <v>74.88333333333334</v>
      </c>
      <c r="F482" s="231">
        <v>74.016666666666666</v>
      </c>
      <c r="G482" s="231">
        <v>73.233333333333334</v>
      </c>
      <c r="H482" s="231">
        <v>76.533333333333346</v>
      </c>
      <c r="I482" s="231">
        <v>77.316666666666677</v>
      </c>
      <c r="J482" s="231">
        <v>78.183333333333351</v>
      </c>
      <c r="K482" s="230">
        <v>76.45</v>
      </c>
      <c r="L482" s="230">
        <v>74.8</v>
      </c>
      <c r="M482" s="230">
        <v>80.919349999999994</v>
      </c>
      <c r="N482" s="1"/>
      <c r="O482" s="1"/>
    </row>
    <row r="483" spans="1:15" ht="12.75" customHeight="1">
      <c r="A483" s="30">
        <v>473</v>
      </c>
      <c r="B483" s="216" t="s">
        <v>204</v>
      </c>
      <c r="C483" s="230">
        <v>1434.7</v>
      </c>
      <c r="D483" s="231">
        <v>1440.1333333333332</v>
      </c>
      <c r="E483" s="231">
        <v>1419.2666666666664</v>
      </c>
      <c r="F483" s="231">
        <v>1403.8333333333333</v>
      </c>
      <c r="G483" s="231">
        <v>1382.9666666666665</v>
      </c>
      <c r="H483" s="231">
        <v>1455.5666666666664</v>
      </c>
      <c r="I483" s="231">
        <v>1476.4333333333332</v>
      </c>
      <c r="J483" s="231">
        <v>1491.8666666666663</v>
      </c>
      <c r="K483" s="230">
        <v>1461</v>
      </c>
      <c r="L483" s="230">
        <v>1424.7</v>
      </c>
      <c r="M483" s="230">
        <v>2.1413500000000001</v>
      </c>
      <c r="N483" s="1"/>
      <c r="O483" s="1"/>
    </row>
    <row r="484" spans="1:15" ht="12.75" customHeight="1">
      <c r="A484" s="30">
        <v>474</v>
      </c>
      <c r="B484" s="239" t="s">
        <v>153</v>
      </c>
      <c r="C484" s="240">
        <v>785.85</v>
      </c>
      <c r="D484" s="240">
        <v>784.88333333333321</v>
      </c>
      <c r="E484" s="240">
        <v>772.26666666666642</v>
      </c>
      <c r="F484" s="240">
        <v>758.68333333333317</v>
      </c>
      <c r="G484" s="240">
        <v>746.06666666666638</v>
      </c>
      <c r="H484" s="240">
        <v>798.46666666666647</v>
      </c>
      <c r="I484" s="240">
        <v>811.08333333333326</v>
      </c>
      <c r="J484" s="239">
        <v>824.66666666666652</v>
      </c>
      <c r="K484" s="239">
        <v>797.5</v>
      </c>
      <c r="L484" s="239">
        <v>771.3</v>
      </c>
      <c r="M484" s="216">
        <v>14.61628</v>
      </c>
      <c r="N484" s="1"/>
      <c r="O484" s="1"/>
    </row>
    <row r="485" spans="1:15" ht="12.75" customHeight="1">
      <c r="A485" s="30">
        <v>475</v>
      </c>
      <c r="B485" s="239" t="s">
        <v>275</v>
      </c>
      <c r="C485" s="240">
        <v>246.2</v>
      </c>
      <c r="D485" s="240">
        <v>247.16666666666666</v>
      </c>
      <c r="E485" s="240">
        <v>242.33333333333331</v>
      </c>
      <c r="F485" s="240">
        <v>238.46666666666667</v>
      </c>
      <c r="G485" s="240">
        <v>233.63333333333333</v>
      </c>
      <c r="H485" s="240">
        <v>251.0333333333333</v>
      </c>
      <c r="I485" s="240">
        <v>255.86666666666662</v>
      </c>
      <c r="J485" s="239">
        <v>259.73333333333329</v>
      </c>
      <c r="K485" s="239">
        <v>252</v>
      </c>
      <c r="L485" s="239">
        <v>243.3</v>
      </c>
      <c r="M485" s="216">
        <v>2.3142100000000001</v>
      </c>
      <c r="N485" s="1"/>
      <c r="O485" s="1"/>
    </row>
    <row r="486" spans="1:15" ht="12.75" customHeight="1">
      <c r="A486" s="30">
        <v>476</v>
      </c>
      <c r="B486" s="239" t="s">
        <v>497</v>
      </c>
      <c r="C486" s="230">
        <v>2113.6999999999998</v>
      </c>
      <c r="D486" s="231">
        <v>2127.2666666666664</v>
      </c>
      <c r="E486" s="231">
        <v>2095.4333333333329</v>
      </c>
      <c r="F486" s="231">
        <v>2077.1666666666665</v>
      </c>
      <c r="G486" s="231">
        <v>2045.333333333333</v>
      </c>
      <c r="H486" s="231">
        <v>2145.5333333333328</v>
      </c>
      <c r="I486" s="231">
        <v>2177.3666666666668</v>
      </c>
      <c r="J486" s="231">
        <v>2195.6333333333328</v>
      </c>
      <c r="K486" s="230">
        <v>2159.1</v>
      </c>
      <c r="L486" s="230">
        <v>2109</v>
      </c>
      <c r="M486" s="230">
        <v>0.19736000000000001</v>
      </c>
      <c r="N486" s="1"/>
      <c r="O486" s="1"/>
    </row>
    <row r="487" spans="1:15" ht="12.75" customHeight="1">
      <c r="A487" s="30">
        <v>477</v>
      </c>
      <c r="B487" s="239" t="s">
        <v>498</v>
      </c>
      <c r="C487" s="240">
        <v>614.5</v>
      </c>
      <c r="D487" s="240">
        <v>617.56666666666672</v>
      </c>
      <c r="E487" s="240">
        <v>608.93333333333339</v>
      </c>
      <c r="F487" s="240">
        <v>603.36666666666667</v>
      </c>
      <c r="G487" s="240">
        <v>594.73333333333335</v>
      </c>
      <c r="H487" s="240">
        <v>623.13333333333344</v>
      </c>
      <c r="I487" s="240">
        <v>631.76666666666688</v>
      </c>
      <c r="J487" s="239">
        <v>637.33333333333348</v>
      </c>
      <c r="K487" s="239">
        <v>626.20000000000005</v>
      </c>
      <c r="L487" s="239">
        <v>612</v>
      </c>
      <c r="M487" s="216">
        <v>1.71906</v>
      </c>
      <c r="N487" s="1"/>
      <c r="O487" s="1"/>
    </row>
    <row r="488" spans="1:15" ht="12.75" customHeight="1">
      <c r="A488" s="30">
        <v>478</v>
      </c>
      <c r="B488" s="239" t="s">
        <v>499</v>
      </c>
      <c r="C488" s="230">
        <v>316.5</v>
      </c>
      <c r="D488" s="231">
        <v>316.83333333333331</v>
      </c>
      <c r="E488" s="231">
        <v>315.31666666666661</v>
      </c>
      <c r="F488" s="231">
        <v>314.13333333333327</v>
      </c>
      <c r="G488" s="231">
        <v>312.61666666666656</v>
      </c>
      <c r="H488" s="231">
        <v>318.01666666666665</v>
      </c>
      <c r="I488" s="231">
        <v>319.53333333333342</v>
      </c>
      <c r="J488" s="231">
        <v>320.7166666666667</v>
      </c>
      <c r="K488" s="230">
        <v>318.35000000000002</v>
      </c>
      <c r="L488" s="230">
        <v>315.64999999999998</v>
      </c>
      <c r="M488" s="230">
        <v>0.48655999999999999</v>
      </c>
      <c r="N488" s="1"/>
      <c r="O488" s="1"/>
    </row>
    <row r="489" spans="1:15" ht="12.75" customHeight="1">
      <c r="A489" s="30">
        <v>479</v>
      </c>
      <c r="B489" s="239" t="s">
        <v>500</v>
      </c>
      <c r="C489" s="240">
        <v>330.3</v>
      </c>
      <c r="D489" s="240">
        <v>330.45</v>
      </c>
      <c r="E489" s="231">
        <v>320.89999999999998</v>
      </c>
      <c r="F489" s="231">
        <v>311.5</v>
      </c>
      <c r="G489" s="231">
        <v>301.95</v>
      </c>
      <c r="H489" s="231">
        <v>339.84999999999997</v>
      </c>
      <c r="I489" s="231">
        <v>349.40000000000003</v>
      </c>
      <c r="J489" s="231">
        <v>358.79999999999995</v>
      </c>
      <c r="K489" s="230">
        <v>340</v>
      </c>
      <c r="L489" s="230">
        <v>321.05</v>
      </c>
      <c r="M489" s="230">
        <v>7.7393299999999998</v>
      </c>
      <c r="N489" s="1"/>
      <c r="O489" s="1"/>
    </row>
    <row r="490" spans="1:15" ht="12.75" customHeight="1">
      <c r="A490" s="30">
        <v>480</v>
      </c>
      <c r="B490" s="239" t="s">
        <v>501</v>
      </c>
      <c r="C490" s="230">
        <v>285.8</v>
      </c>
      <c r="D490" s="231">
        <v>286.93333333333334</v>
      </c>
      <c r="E490" s="231">
        <v>283.86666666666667</v>
      </c>
      <c r="F490" s="231">
        <v>281.93333333333334</v>
      </c>
      <c r="G490" s="231">
        <v>278.86666666666667</v>
      </c>
      <c r="H490" s="231">
        <v>288.86666666666667</v>
      </c>
      <c r="I490" s="231">
        <v>291.93333333333339</v>
      </c>
      <c r="J490" s="231">
        <v>293.86666666666667</v>
      </c>
      <c r="K490" s="230">
        <v>290</v>
      </c>
      <c r="L490" s="230">
        <v>285</v>
      </c>
      <c r="M490" s="230">
        <v>0.73492999999999997</v>
      </c>
      <c r="N490" s="1"/>
      <c r="O490" s="1"/>
    </row>
    <row r="491" spans="1:15" ht="12.75" customHeight="1">
      <c r="A491" s="30">
        <v>481</v>
      </c>
      <c r="B491" s="239" t="s">
        <v>276</v>
      </c>
      <c r="C491" s="240">
        <v>1430.2</v>
      </c>
      <c r="D491" s="240">
        <v>1436.7333333333333</v>
      </c>
      <c r="E491" s="231">
        <v>1418.4666666666667</v>
      </c>
      <c r="F491" s="231">
        <v>1406.7333333333333</v>
      </c>
      <c r="G491" s="231">
        <v>1388.4666666666667</v>
      </c>
      <c r="H491" s="231">
        <v>1448.4666666666667</v>
      </c>
      <c r="I491" s="231">
        <v>1466.7333333333336</v>
      </c>
      <c r="J491" s="231">
        <v>1478.4666666666667</v>
      </c>
      <c r="K491" s="230">
        <v>1455</v>
      </c>
      <c r="L491" s="230">
        <v>1425</v>
      </c>
      <c r="M491" s="230">
        <v>19.430209999999999</v>
      </c>
      <c r="N491" s="1"/>
      <c r="O491" s="1"/>
    </row>
    <row r="492" spans="1:15" ht="12.75" customHeight="1">
      <c r="A492" s="30">
        <v>482</v>
      </c>
      <c r="B492" s="216" t="s">
        <v>861</v>
      </c>
      <c r="C492" s="230">
        <v>1243.2</v>
      </c>
      <c r="D492" s="231">
        <v>1252.6499999999999</v>
      </c>
      <c r="E492" s="231">
        <v>1226.5499999999997</v>
      </c>
      <c r="F492" s="231">
        <v>1209.8999999999999</v>
      </c>
      <c r="G492" s="231">
        <v>1183.7999999999997</v>
      </c>
      <c r="H492" s="231">
        <v>1269.2999999999997</v>
      </c>
      <c r="I492" s="231">
        <v>1295.3999999999996</v>
      </c>
      <c r="J492" s="231">
        <v>1312.0499999999997</v>
      </c>
      <c r="K492" s="230">
        <v>1278.75</v>
      </c>
      <c r="L492" s="230">
        <v>1236</v>
      </c>
      <c r="M492" s="230">
        <v>1.55088</v>
      </c>
      <c r="N492" s="1"/>
      <c r="O492" s="1"/>
    </row>
    <row r="493" spans="1:15" ht="12.75" customHeight="1">
      <c r="A493" s="30">
        <v>483</v>
      </c>
      <c r="B493" s="216" t="s">
        <v>207</v>
      </c>
      <c r="C493" s="240">
        <v>278.25</v>
      </c>
      <c r="D493" s="240">
        <v>278.33333333333331</v>
      </c>
      <c r="E493" s="231">
        <v>276.41666666666663</v>
      </c>
      <c r="F493" s="231">
        <v>274.58333333333331</v>
      </c>
      <c r="G493" s="231">
        <v>272.66666666666663</v>
      </c>
      <c r="H493" s="231">
        <v>280.16666666666663</v>
      </c>
      <c r="I493" s="231">
        <v>282.08333333333326</v>
      </c>
      <c r="J493" s="231">
        <v>283.91666666666663</v>
      </c>
      <c r="K493" s="230">
        <v>280.25</v>
      </c>
      <c r="L493" s="230">
        <v>276.5</v>
      </c>
      <c r="M493" s="230">
        <v>45.879570000000001</v>
      </c>
      <c r="N493" s="1"/>
      <c r="O493" s="1"/>
    </row>
    <row r="494" spans="1:15" ht="12.75" customHeight="1">
      <c r="A494" s="30">
        <v>484</v>
      </c>
      <c r="B494" s="216" t="s">
        <v>831</v>
      </c>
      <c r="C494" s="230">
        <v>376.45</v>
      </c>
      <c r="D494" s="231">
        <v>378.34999999999997</v>
      </c>
      <c r="E494" s="231">
        <v>372.84999999999991</v>
      </c>
      <c r="F494" s="231">
        <v>369.24999999999994</v>
      </c>
      <c r="G494" s="231">
        <v>363.74999999999989</v>
      </c>
      <c r="H494" s="231">
        <v>381.94999999999993</v>
      </c>
      <c r="I494" s="231">
        <v>387.45000000000005</v>
      </c>
      <c r="J494" s="231">
        <v>391.04999999999995</v>
      </c>
      <c r="K494" s="230">
        <v>383.85</v>
      </c>
      <c r="L494" s="230">
        <v>374.75</v>
      </c>
      <c r="M494" s="230">
        <v>0.76719000000000004</v>
      </c>
      <c r="N494" s="1"/>
      <c r="O494" s="1"/>
    </row>
    <row r="495" spans="1:15" ht="12.75" customHeight="1">
      <c r="A495" s="30">
        <v>485</v>
      </c>
      <c r="B495" s="216" t="s">
        <v>502</v>
      </c>
      <c r="C495" s="240">
        <v>1929.8</v>
      </c>
      <c r="D495" s="240">
        <v>1936.5833333333333</v>
      </c>
      <c r="E495" s="231">
        <v>1903.2166666666665</v>
      </c>
      <c r="F495" s="231">
        <v>1876.6333333333332</v>
      </c>
      <c r="G495" s="231">
        <v>1843.2666666666664</v>
      </c>
      <c r="H495" s="231">
        <v>1963.1666666666665</v>
      </c>
      <c r="I495" s="231">
        <v>1996.5333333333333</v>
      </c>
      <c r="J495" s="231">
        <v>2023.1166666666666</v>
      </c>
      <c r="K495" s="230">
        <v>1969.95</v>
      </c>
      <c r="L495" s="230">
        <v>1910</v>
      </c>
      <c r="M495" s="230">
        <v>0.22419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0">
        <v>6.9</v>
      </c>
      <c r="D496" s="240">
        <v>6.9666666666666659</v>
      </c>
      <c r="E496" s="231">
        <v>6.7833333333333314</v>
      </c>
      <c r="F496" s="231">
        <v>6.6666666666666652</v>
      </c>
      <c r="G496" s="231">
        <v>6.4833333333333307</v>
      </c>
      <c r="H496" s="231">
        <v>7.0833333333333321</v>
      </c>
      <c r="I496" s="231">
        <v>7.2666666666666675</v>
      </c>
      <c r="J496" s="231">
        <v>7.3833333333333329</v>
      </c>
      <c r="K496" s="230">
        <v>7.15</v>
      </c>
      <c r="L496" s="230">
        <v>6.85</v>
      </c>
      <c r="M496" s="230">
        <v>822.83911000000001</v>
      </c>
      <c r="N496" s="1"/>
      <c r="O496" s="1"/>
    </row>
    <row r="497" spans="1:15" ht="12.75" customHeight="1">
      <c r="A497" s="30">
        <v>487</v>
      </c>
      <c r="B497" s="216" t="s">
        <v>208</v>
      </c>
      <c r="C497" s="240">
        <v>809.9</v>
      </c>
      <c r="D497" s="240">
        <v>808.81666666666661</v>
      </c>
      <c r="E497" s="231">
        <v>799.63333333333321</v>
      </c>
      <c r="F497" s="231">
        <v>789.36666666666656</v>
      </c>
      <c r="G497" s="231">
        <v>780.18333333333317</v>
      </c>
      <c r="H497" s="231">
        <v>819.08333333333326</v>
      </c>
      <c r="I497" s="231">
        <v>828.26666666666665</v>
      </c>
      <c r="J497" s="231">
        <v>838.5333333333333</v>
      </c>
      <c r="K497" s="230">
        <v>818</v>
      </c>
      <c r="L497" s="230">
        <v>798.55</v>
      </c>
      <c r="M497" s="230">
        <v>18.110099999999999</v>
      </c>
      <c r="N497" s="1"/>
      <c r="O497" s="1"/>
    </row>
    <row r="498" spans="1:15" ht="12.75" customHeight="1">
      <c r="A498" s="30">
        <v>488</v>
      </c>
      <c r="B498" s="216" t="s">
        <v>503</v>
      </c>
      <c r="C498" s="240">
        <v>232.45</v>
      </c>
      <c r="D498" s="240">
        <v>231.65</v>
      </c>
      <c r="E498" s="231">
        <v>229.8</v>
      </c>
      <c r="F498" s="231">
        <v>227.15</v>
      </c>
      <c r="G498" s="231">
        <v>225.3</v>
      </c>
      <c r="H498" s="231">
        <v>234.3</v>
      </c>
      <c r="I498" s="231">
        <v>236.14999999999998</v>
      </c>
      <c r="J498" s="231">
        <v>238.8</v>
      </c>
      <c r="K498" s="230">
        <v>233.5</v>
      </c>
      <c r="L498" s="230">
        <v>229</v>
      </c>
      <c r="M498" s="230">
        <v>9.8637099999999993</v>
      </c>
      <c r="N498" s="1"/>
      <c r="O498" s="1"/>
    </row>
    <row r="499" spans="1:15" ht="12.75" customHeight="1">
      <c r="A499" s="30">
        <v>489</v>
      </c>
      <c r="B499" s="216" t="s">
        <v>504</v>
      </c>
      <c r="C499" s="240">
        <v>99.8</v>
      </c>
      <c r="D499" s="240">
        <v>100.93333333333334</v>
      </c>
      <c r="E499" s="231">
        <v>97.866666666666674</v>
      </c>
      <c r="F499" s="231">
        <v>95.933333333333337</v>
      </c>
      <c r="G499" s="231">
        <v>92.866666666666674</v>
      </c>
      <c r="H499" s="231">
        <v>102.86666666666667</v>
      </c>
      <c r="I499" s="231">
        <v>105.93333333333334</v>
      </c>
      <c r="J499" s="231">
        <v>107.86666666666667</v>
      </c>
      <c r="K499" s="230">
        <v>104</v>
      </c>
      <c r="L499" s="230">
        <v>99</v>
      </c>
      <c r="M499" s="230">
        <v>86.503960000000006</v>
      </c>
      <c r="N499" s="1"/>
      <c r="O499" s="1"/>
    </row>
    <row r="500" spans="1:15" ht="12.75" customHeight="1">
      <c r="A500" s="30">
        <v>490</v>
      </c>
      <c r="B500" s="216" t="s">
        <v>505</v>
      </c>
      <c r="C500" s="240">
        <v>764.9</v>
      </c>
      <c r="D500" s="240">
        <v>771.4666666666667</v>
      </c>
      <c r="E500" s="231">
        <v>753.53333333333342</v>
      </c>
      <c r="F500" s="231">
        <v>742.16666666666674</v>
      </c>
      <c r="G500" s="231">
        <v>724.23333333333346</v>
      </c>
      <c r="H500" s="231">
        <v>782.83333333333337</v>
      </c>
      <c r="I500" s="231">
        <v>800.76666666666677</v>
      </c>
      <c r="J500" s="231">
        <v>812.13333333333333</v>
      </c>
      <c r="K500" s="230">
        <v>789.4</v>
      </c>
      <c r="L500" s="230">
        <v>760.1</v>
      </c>
      <c r="M500" s="230">
        <v>2.6143900000000002</v>
      </c>
      <c r="N500" s="1"/>
      <c r="O500" s="1"/>
    </row>
    <row r="501" spans="1:15" ht="12.75" customHeight="1">
      <c r="A501" s="30">
        <v>491</v>
      </c>
      <c r="B501" s="216" t="s">
        <v>277</v>
      </c>
      <c r="C501" s="240">
        <v>1335.05</v>
      </c>
      <c r="D501" s="240">
        <v>1330.0166666666667</v>
      </c>
      <c r="E501" s="231">
        <v>1318.0333333333333</v>
      </c>
      <c r="F501" s="231">
        <v>1301.0166666666667</v>
      </c>
      <c r="G501" s="231">
        <v>1289.0333333333333</v>
      </c>
      <c r="H501" s="231">
        <v>1347.0333333333333</v>
      </c>
      <c r="I501" s="231">
        <v>1359.0166666666664</v>
      </c>
      <c r="J501" s="231">
        <v>1376.0333333333333</v>
      </c>
      <c r="K501" s="230">
        <v>1342</v>
      </c>
      <c r="L501" s="230">
        <v>1313</v>
      </c>
      <c r="M501" s="230">
        <v>0.94083000000000006</v>
      </c>
      <c r="N501" s="1"/>
      <c r="O501" s="1"/>
    </row>
    <row r="502" spans="1:15" ht="12.75" customHeight="1">
      <c r="A502" s="30">
        <v>492</v>
      </c>
      <c r="B502" s="216" t="s">
        <v>209</v>
      </c>
      <c r="C502" s="216">
        <v>385.1</v>
      </c>
      <c r="D502" s="240">
        <v>385.16666666666669</v>
      </c>
      <c r="E502" s="231">
        <v>381.98333333333335</v>
      </c>
      <c r="F502" s="231">
        <v>378.86666666666667</v>
      </c>
      <c r="G502" s="231">
        <v>375.68333333333334</v>
      </c>
      <c r="H502" s="231">
        <v>388.28333333333336</v>
      </c>
      <c r="I502" s="231">
        <v>391.46666666666664</v>
      </c>
      <c r="J502" s="231">
        <v>394.58333333333337</v>
      </c>
      <c r="K502" s="230">
        <v>388.35</v>
      </c>
      <c r="L502" s="230">
        <v>382.05</v>
      </c>
      <c r="M502" s="230">
        <v>24.142440000000001</v>
      </c>
      <c r="N502" s="1"/>
      <c r="O502" s="1"/>
    </row>
    <row r="503" spans="1:15" ht="12.75" customHeight="1">
      <c r="A503" s="30">
        <v>493</v>
      </c>
      <c r="B503" s="216" t="s">
        <v>506</v>
      </c>
      <c r="C503" s="216">
        <v>167.9</v>
      </c>
      <c r="D503" s="240">
        <v>168.54999999999998</v>
      </c>
      <c r="E503" s="231">
        <v>166.34999999999997</v>
      </c>
      <c r="F503" s="231">
        <v>164.79999999999998</v>
      </c>
      <c r="G503" s="231">
        <v>162.59999999999997</v>
      </c>
      <c r="H503" s="231">
        <v>170.09999999999997</v>
      </c>
      <c r="I503" s="231">
        <v>172.29999999999995</v>
      </c>
      <c r="J503" s="231">
        <v>173.84999999999997</v>
      </c>
      <c r="K503" s="230">
        <v>170.75</v>
      </c>
      <c r="L503" s="230">
        <v>167</v>
      </c>
      <c r="M503" s="230">
        <v>2.9022999999999999</v>
      </c>
      <c r="N503" s="1"/>
      <c r="O503" s="1"/>
    </row>
    <row r="504" spans="1:15" ht="12.75" customHeight="1">
      <c r="A504" s="30">
        <v>494</v>
      </c>
      <c r="B504" s="216" t="s">
        <v>278</v>
      </c>
      <c r="C504" s="216">
        <v>16.149999999999999</v>
      </c>
      <c r="D504" s="240">
        <v>16.133333333333333</v>
      </c>
      <c r="E504" s="231">
        <v>15.866666666666667</v>
      </c>
      <c r="F504" s="231">
        <v>15.583333333333334</v>
      </c>
      <c r="G504" s="231">
        <v>15.316666666666668</v>
      </c>
      <c r="H504" s="231">
        <v>16.416666666666664</v>
      </c>
      <c r="I504" s="231">
        <v>16.68333333333333</v>
      </c>
      <c r="J504" s="231">
        <v>16.966666666666665</v>
      </c>
      <c r="K504" s="230">
        <v>16.399999999999999</v>
      </c>
      <c r="L504" s="230">
        <v>15.85</v>
      </c>
      <c r="M504" s="230">
        <v>836.92417</v>
      </c>
      <c r="N504" s="1"/>
      <c r="O504" s="1"/>
    </row>
    <row r="505" spans="1:15" ht="12.75" customHeight="1">
      <c r="A505" s="30">
        <v>495</v>
      </c>
      <c r="B505" s="216" t="s">
        <v>832</v>
      </c>
      <c r="C505" s="216">
        <v>10319.35</v>
      </c>
      <c r="D505" s="240">
        <v>10335.116666666667</v>
      </c>
      <c r="E505" s="231">
        <v>10184.233333333334</v>
      </c>
      <c r="F505" s="231">
        <v>10049.116666666667</v>
      </c>
      <c r="G505" s="231">
        <v>9898.2333333333336</v>
      </c>
      <c r="H505" s="231">
        <v>10470.233333333334</v>
      </c>
      <c r="I505" s="231">
        <v>10621.116666666669</v>
      </c>
      <c r="J505" s="231">
        <v>10756.233333333334</v>
      </c>
      <c r="K505" s="230">
        <v>10486</v>
      </c>
      <c r="L505" s="230">
        <v>10200</v>
      </c>
      <c r="M505" s="230">
        <v>3.5189999999999999E-2</v>
      </c>
      <c r="N505" s="1"/>
      <c r="O505" s="1"/>
    </row>
    <row r="506" spans="1:15" ht="12.75" customHeight="1">
      <c r="A506" s="30">
        <v>496</v>
      </c>
      <c r="B506" s="216" t="s">
        <v>210</v>
      </c>
      <c r="C506" s="240">
        <v>195.85</v>
      </c>
      <c r="D506" s="231">
        <v>195.88333333333333</v>
      </c>
      <c r="E506" s="231">
        <v>194.36666666666665</v>
      </c>
      <c r="F506" s="231">
        <v>192.88333333333333</v>
      </c>
      <c r="G506" s="231">
        <v>191.36666666666665</v>
      </c>
      <c r="H506" s="231">
        <v>197.36666666666665</v>
      </c>
      <c r="I506" s="231">
        <v>198.8833333333333</v>
      </c>
      <c r="J506" s="230">
        <v>200.36666666666665</v>
      </c>
      <c r="K506" s="230">
        <v>197.4</v>
      </c>
      <c r="L506" s="230">
        <v>194.4</v>
      </c>
      <c r="M506" s="216">
        <v>52.814320000000002</v>
      </c>
      <c r="N506" s="1"/>
      <c r="O506" s="1"/>
    </row>
    <row r="507" spans="1:15" ht="12.75" customHeight="1">
      <c r="A507" s="30">
        <v>497</v>
      </c>
      <c r="B507" s="216" t="s">
        <v>507</v>
      </c>
      <c r="C507" s="240">
        <v>288.2</v>
      </c>
      <c r="D507" s="231">
        <v>287.01666666666671</v>
      </c>
      <c r="E507" s="231">
        <v>282.28333333333342</v>
      </c>
      <c r="F507" s="231">
        <v>276.36666666666673</v>
      </c>
      <c r="G507" s="231">
        <v>271.63333333333344</v>
      </c>
      <c r="H507" s="231">
        <v>292.93333333333339</v>
      </c>
      <c r="I507" s="231">
        <v>297.66666666666663</v>
      </c>
      <c r="J507" s="230">
        <v>303.58333333333337</v>
      </c>
      <c r="K507" s="230">
        <v>291.75</v>
      </c>
      <c r="L507" s="230">
        <v>281.10000000000002</v>
      </c>
      <c r="M507" s="216">
        <v>23.264569999999999</v>
      </c>
      <c r="N507" s="1"/>
      <c r="O507" s="1"/>
    </row>
    <row r="508" spans="1:15" ht="12.75" customHeight="1">
      <c r="A508" s="30">
        <v>498</v>
      </c>
      <c r="B508" s="216" t="s">
        <v>806</v>
      </c>
      <c r="C508" s="216">
        <v>63.55</v>
      </c>
      <c r="D508" s="240">
        <v>63.883333333333333</v>
      </c>
      <c r="E508" s="231">
        <v>62.816666666666663</v>
      </c>
      <c r="F508" s="231">
        <v>62.083333333333329</v>
      </c>
      <c r="G508" s="231">
        <v>61.016666666666659</v>
      </c>
      <c r="H508" s="231">
        <v>64.616666666666674</v>
      </c>
      <c r="I508" s="231">
        <v>65.683333333333337</v>
      </c>
      <c r="J508" s="231">
        <v>66.416666666666671</v>
      </c>
      <c r="K508" s="230">
        <v>64.95</v>
      </c>
      <c r="L508" s="230">
        <v>63.15</v>
      </c>
      <c r="M508" s="230">
        <v>650.82316000000003</v>
      </c>
      <c r="N508" s="1"/>
      <c r="O508" s="1"/>
    </row>
    <row r="509" spans="1:15" ht="12.75" customHeight="1">
      <c r="A509" s="30">
        <v>499</v>
      </c>
      <c r="B509" s="216" t="s">
        <v>797</v>
      </c>
      <c r="C509" s="216">
        <v>520.75</v>
      </c>
      <c r="D509" s="240">
        <v>519.31666666666672</v>
      </c>
      <c r="E509" s="231">
        <v>515.38333333333344</v>
      </c>
      <c r="F509" s="231">
        <v>510.01666666666677</v>
      </c>
      <c r="G509" s="231">
        <v>506.08333333333348</v>
      </c>
      <c r="H509" s="231">
        <v>524.68333333333339</v>
      </c>
      <c r="I509" s="231">
        <v>528.61666666666656</v>
      </c>
      <c r="J509" s="231">
        <v>533.98333333333335</v>
      </c>
      <c r="K509" s="230">
        <v>523.25</v>
      </c>
      <c r="L509" s="230">
        <v>513.95000000000005</v>
      </c>
      <c r="M509" s="230">
        <v>5.0650899999999996</v>
      </c>
      <c r="N509" s="1"/>
      <c r="O509" s="1"/>
    </row>
    <row r="510" spans="1:15" ht="12.75" customHeight="1">
      <c r="A510" s="263">
        <v>500</v>
      </c>
      <c r="B510" s="216" t="s">
        <v>508</v>
      </c>
      <c r="C510" s="240">
        <v>1534.2</v>
      </c>
      <c r="D510" s="231">
        <v>1533.7166666666665</v>
      </c>
      <c r="E510" s="231">
        <v>1518.4333333333329</v>
      </c>
      <c r="F510" s="231">
        <v>1502.6666666666665</v>
      </c>
      <c r="G510" s="231">
        <v>1487.383333333333</v>
      </c>
      <c r="H510" s="231">
        <v>1549.4833333333329</v>
      </c>
      <c r="I510" s="231">
        <v>1564.7666666666662</v>
      </c>
      <c r="J510" s="230">
        <v>1580.5333333333328</v>
      </c>
      <c r="K510" s="230">
        <v>1549</v>
      </c>
      <c r="L510" s="230">
        <v>1517.95</v>
      </c>
      <c r="M510" s="216">
        <v>0.56564999999999999</v>
      </c>
      <c r="N510" s="1"/>
      <c r="O510" s="1"/>
    </row>
    <row r="511" spans="1:15" ht="12.75" customHeight="1">
      <c r="A511" s="216">
        <v>501</v>
      </c>
      <c r="B511" s="216" t="s">
        <v>509</v>
      </c>
      <c r="C511" s="216">
        <v>1374.35</v>
      </c>
      <c r="D511" s="240">
        <v>1379.7833333333335</v>
      </c>
      <c r="E511" s="231">
        <v>1364.5666666666671</v>
      </c>
      <c r="F511" s="231">
        <v>1354.7833333333335</v>
      </c>
      <c r="G511" s="231">
        <v>1339.5666666666671</v>
      </c>
      <c r="H511" s="231">
        <v>1389.5666666666671</v>
      </c>
      <c r="I511" s="231">
        <v>1404.7833333333338</v>
      </c>
      <c r="J511" s="231">
        <v>1414.5666666666671</v>
      </c>
      <c r="K511" s="230">
        <v>1395</v>
      </c>
      <c r="L511" s="230">
        <v>1370</v>
      </c>
      <c r="M511" s="230">
        <v>0.33822999999999998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C15" sqref="C15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52"/>
      <c r="B5" s="353"/>
      <c r="C5" s="352"/>
      <c r="D5" s="353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8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54" t="s">
        <v>511</v>
      </c>
      <c r="C7" s="353"/>
      <c r="D7" s="7">
        <f>Main!B10</f>
        <v>45050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45049</v>
      </c>
      <c r="B10" s="29">
        <v>539528</v>
      </c>
      <c r="C10" s="28" t="s">
        <v>970</v>
      </c>
      <c r="D10" s="28" t="s">
        <v>971</v>
      </c>
      <c r="E10" s="28" t="s">
        <v>521</v>
      </c>
      <c r="F10" s="85">
        <v>178390</v>
      </c>
      <c r="G10" s="29">
        <v>23.65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45049</v>
      </c>
      <c r="B11" s="29">
        <v>539528</v>
      </c>
      <c r="C11" s="28" t="s">
        <v>970</v>
      </c>
      <c r="D11" s="28" t="s">
        <v>918</v>
      </c>
      <c r="E11" s="28" t="s">
        <v>520</v>
      </c>
      <c r="F11" s="85">
        <v>35100</v>
      </c>
      <c r="G11" s="29">
        <v>23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45049</v>
      </c>
      <c r="B12" s="29">
        <v>539528</v>
      </c>
      <c r="C12" s="28" t="s">
        <v>970</v>
      </c>
      <c r="D12" s="28" t="s">
        <v>972</v>
      </c>
      <c r="E12" s="28" t="s">
        <v>520</v>
      </c>
      <c r="F12" s="85">
        <v>142577</v>
      </c>
      <c r="G12" s="29">
        <v>23.82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45049</v>
      </c>
      <c r="B13" s="29">
        <v>508136</v>
      </c>
      <c r="C13" s="28" t="s">
        <v>973</v>
      </c>
      <c r="D13" s="28" t="s">
        <v>974</v>
      </c>
      <c r="E13" s="28" t="s">
        <v>520</v>
      </c>
      <c r="F13" s="85">
        <v>22340</v>
      </c>
      <c r="G13" s="29">
        <v>283.95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45049</v>
      </c>
      <c r="B14" s="29">
        <v>508136</v>
      </c>
      <c r="C14" s="28" t="s">
        <v>973</v>
      </c>
      <c r="D14" s="28" t="s">
        <v>975</v>
      </c>
      <c r="E14" s="28" t="s">
        <v>521</v>
      </c>
      <c r="F14" s="85">
        <v>20000</v>
      </c>
      <c r="G14" s="29">
        <v>285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45049</v>
      </c>
      <c r="B15" s="29">
        <v>539546</v>
      </c>
      <c r="C15" s="28" t="s">
        <v>976</v>
      </c>
      <c r="D15" s="28" t="s">
        <v>977</v>
      </c>
      <c r="E15" s="28" t="s">
        <v>521</v>
      </c>
      <c r="F15" s="85">
        <v>46991</v>
      </c>
      <c r="G15" s="29">
        <v>57.7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45049</v>
      </c>
      <c r="B16" s="29">
        <v>500068</v>
      </c>
      <c r="C16" s="28" t="s">
        <v>978</v>
      </c>
      <c r="D16" s="28" t="s">
        <v>979</v>
      </c>
      <c r="E16" s="28" t="s">
        <v>521</v>
      </c>
      <c r="F16" s="85">
        <v>14347</v>
      </c>
      <c r="G16" s="29">
        <v>8000.07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45049</v>
      </c>
      <c r="B17" s="29">
        <v>500068</v>
      </c>
      <c r="C17" s="28" t="s">
        <v>978</v>
      </c>
      <c r="D17" s="28" t="s">
        <v>979</v>
      </c>
      <c r="E17" s="28" t="s">
        <v>520</v>
      </c>
      <c r="F17" s="85">
        <v>14327</v>
      </c>
      <c r="G17" s="29">
        <v>8000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45049</v>
      </c>
      <c r="B18" s="29">
        <v>537707</v>
      </c>
      <c r="C18" s="28" t="s">
        <v>980</v>
      </c>
      <c r="D18" s="28" t="s">
        <v>981</v>
      </c>
      <c r="E18" s="28" t="s">
        <v>521</v>
      </c>
      <c r="F18" s="85">
        <v>85603</v>
      </c>
      <c r="G18" s="29">
        <v>35.950000000000003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45049</v>
      </c>
      <c r="B19" s="29">
        <v>542802</v>
      </c>
      <c r="C19" s="28" t="s">
        <v>982</v>
      </c>
      <c r="D19" s="28" t="s">
        <v>983</v>
      </c>
      <c r="E19" s="28" t="s">
        <v>521</v>
      </c>
      <c r="F19" s="85">
        <v>791193</v>
      </c>
      <c r="G19" s="29">
        <v>6.18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45049</v>
      </c>
      <c r="B20" s="29">
        <v>531137</v>
      </c>
      <c r="C20" s="28" t="s">
        <v>984</v>
      </c>
      <c r="D20" s="28" t="s">
        <v>933</v>
      </c>
      <c r="E20" s="28" t="s">
        <v>521</v>
      </c>
      <c r="F20" s="85">
        <v>110037</v>
      </c>
      <c r="G20" s="29">
        <v>1.03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45049</v>
      </c>
      <c r="B21" s="29">
        <v>531137</v>
      </c>
      <c r="C21" s="28" t="s">
        <v>984</v>
      </c>
      <c r="D21" s="28" t="s">
        <v>933</v>
      </c>
      <c r="E21" s="28" t="s">
        <v>520</v>
      </c>
      <c r="F21" s="85">
        <v>446930</v>
      </c>
      <c r="G21" s="29">
        <v>0.94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45049</v>
      </c>
      <c r="B22" s="29">
        <v>533048</v>
      </c>
      <c r="C22" s="28" t="s">
        <v>985</v>
      </c>
      <c r="D22" s="28" t="s">
        <v>986</v>
      </c>
      <c r="E22" s="28" t="s">
        <v>521</v>
      </c>
      <c r="F22" s="85">
        <v>195000</v>
      </c>
      <c r="G22" s="29">
        <v>21.43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45049</v>
      </c>
      <c r="B23" s="29">
        <v>530663</v>
      </c>
      <c r="C23" s="28" t="s">
        <v>916</v>
      </c>
      <c r="D23" s="28" t="s">
        <v>987</v>
      </c>
      <c r="E23" s="28" t="s">
        <v>520</v>
      </c>
      <c r="F23" s="85">
        <v>15107</v>
      </c>
      <c r="G23" s="29">
        <v>2.95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45049</v>
      </c>
      <c r="B24" s="29">
        <v>530663</v>
      </c>
      <c r="C24" s="28" t="s">
        <v>916</v>
      </c>
      <c r="D24" s="28" t="s">
        <v>987</v>
      </c>
      <c r="E24" s="28" t="s">
        <v>521</v>
      </c>
      <c r="F24" s="85">
        <v>467716</v>
      </c>
      <c r="G24" s="29">
        <v>2.93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45049</v>
      </c>
      <c r="B25" s="29">
        <v>526967</v>
      </c>
      <c r="C25" s="28" t="s">
        <v>917</v>
      </c>
      <c r="D25" s="28" t="s">
        <v>988</v>
      </c>
      <c r="E25" s="28" t="s">
        <v>521</v>
      </c>
      <c r="F25" s="85">
        <v>85439</v>
      </c>
      <c r="G25" s="29">
        <v>6.69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45049</v>
      </c>
      <c r="B26" s="29">
        <v>543207</v>
      </c>
      <c r="C26" s="28" t="s">
        <v>989</v>
      </c>
      <c r="D26" s="28" t="s">
        <v>990</v>
      </c>
      <c r="E26" s="28" t="s">
        <v>520</v>
      </c>
      <c r="F26" s="85">
        <v>69600</v>
      </c>
      <c r="G26" s="29">
        <v>6.61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45049</v>
      </c>
      <c r="B27" s="29">
        <v>543207</v>
      </c>
      <c r="C27" s="28" t="s">
        <v>989</v>
      </c>
      <c r="D27" s="28" t="s">
        <v>991</v>
      </c>
      <c r="E27" s="28" t="s">
        <v>521</v>
      </c>
      <c r="F27" s="85">
        <v>91427</v>
      </c>
      <c r="G27" s="29">
        <v>6.61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45049</v>
      </c>
      <c r="B28" s="29">
        <v>539302</v>
      </c>
      <c r="C28" s="28" t="s">
        <v>992</v>
      </c>
      <c r="D28" s="28" t="s">
        <v>993</v>
      </c>
      <c r="E28" s="28" t="s">
        <v>521</v>
      </c>
      <c r="F28" s="85">
        <v>80000</v>
      </c>
      <c r="G28" s="29">
        <v>2600.5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45049</v>
      </c>
      <c r="B29" s="29">
        <v>530095</v>
      </c>
      <c r="C29" s="28" t="s">
        <v>934</v>
      </c>
      <c r="D29" s="28" t="s">
        <v>994</v>
      </c>
      <c r="E29" s="28" t="s">
        <v>520</v>
      </c>
      <c r="F29" s="85">
        <v>24290</v>
      </c>
      <c r="G29" s="29">
        <v>51.59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45049</v>
      </c>
      <c r="B30" s="29">
        <v>539515</v>
      </c>
      <c r="C30" s="28" t="s">
        <v>935</v>
      </c>
      <c r="D30" s="28" t="s">
        <v>995</v>
      </c>
      <c r="E30" s="28" t="s">
        <v>520</v>
      </c>
      <c r="F30" s="85">
        <v>1900000</v>
      </c>
      <c r="G30" s="29">
        <v>124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45049</v>
      </c>
      <c r="B31" s="29">
        <v>539515</v>
      </c>
      <c r="C31" s="28" t="s">
        <v>935</v>
      </c>
      <c r="D31" s="28" t="s">
        <v>996</v>
      </c>
      <c r="E31" s="28" t="s">
        <v>521</v>
      </c>
      <c r="F31" s="85">
        <v>1900000</v>
      </c>
      <c r="G31" s="29">
        <v>124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45049</v>
      </c>
      <c r="B32" s="29">
        <v>543902</v>
      </c>
      <c r="C32" s="28" t="s">
        <v>997</v>
      </c>
      <c r="D32" s="28" t="s">
        <v>998</v>
      </c>
      <c r="E32" s="28" t="s">
        <v>520</v>
      </c>
      <c r="F32" s="85">
        <v>92000</v>
      </c>
      <c r="G32" s="29">
        <v>30.05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45049</v>
      </c>
      <c r="B33" s="29">
        <v>543902</v>
      </c>
      <c r="C33" s="28" t="s">
        <v>997</v>
      </c>
      <c r="D33" s="28" t="s">
        <v>999</v>
      </c>
      <c r="E33" s="28" t="s">
        <v>520</v>
      </c>
      <c r="F33" s="85">
        <v>92000</v>
      </c>
      <c r="G33" s="29">
        <v>29.88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45049</v>
      </c>
      <c r="B34" s="29">
        <v>543902</v>
      </c>
      <c r="C34" s="28" t="s">
        <v>997</v>
      </c>
      <c r="D34" s="28" t="s">
        <v>1000</v>
      </c>
      <c r="E34" s="28" t="s">
        <v>520</v>
      </c>
      <c r="F34" s="85">
        <v>136000</v>
      </c>
      <c r="G34" s="29">
        <v>29.22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45049</v>
      </c>
      <c r="B35" s="29">
        <v>543902</v>
      </c>
      <c r="C35" s="28" t="s">
        <v>997</v>
      </c>
      <c r="D35" s="28" t="s">
        <v>1001</v>
      </c>
      <c r="E35" s="28" t="s">
        <v>521</v>
      </c>
      <c r="F35" s="85">
        <v>80000</v>
      </c>
      <c r="G35" s="29">
        <v>29.05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45049</v>
      </c>
      <c r="B36" s="29">
        <v>530251</v>
      </c>
      <c r="C36" s="28" t="s">
        <v>1002</v>
      </c>
      <c r="D36" s="28" t="s">
        <v>1003</v>
      </c>
      <c r="E36" s="28" t="s">
        <v>521</v>
      </c>
      <c r="F36" s="85">
        <v>2200000</v>
      </c>
      <c r="G36" s="29">
        <v>0.7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45049</v>
      </c>
      <c r="B37" s="29">
        <v>530251</v>
      </c>
      <c r="C37" s="28" t="s">
        <v>1002</v>
      </c>
      <c r="D37" s="28" t="s">
        <v>1004</v>
      </c>
      <c r="E37" s="28" t="s">
        <v>520</v>
      </c>
      <c r="F37" s="85">
        <v>852869</v>
      </c>
      <c r="G37" s="29">
        <v>0.7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45049</v>
      </c>
      <c r="B38" s="29">
        <v>538923</v>
      </c>
      <c r="C38" s="28" t="s">
        <v>1005</v>
      </c>
      <c r="D38" s="28" t="s">
        <v>1006</v>
      </c>
      <c r="E38" s="28" t="s">
        <v>520</v>
      </c>
      <c r="F38" s="85">
        <v>40000</v>
      </c>
      <c r="G38" s="29">
        <v>49.12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45049</v>
      </c>
      <c r="B39" s="29">
        <v>543828</v>
      </c>
      <c r="C39" s="28" t="s">
        <v>936</v>
      </c>
      <c r="D39" s="28" t="s">
        <v>1007</v>
      </c>
      <c r="E39" s="28" t="s">
        <v>520</v>
      </c>
      <c r="F39" s="85">
        <v>246400</v>
      </c>
      <c r="G39" s="29">
        <v>72.540000000000006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45049</v>
      </c>
      <c r="B40" s="29">
        <v>543828</v>
      </c>
      <c r="C40" s="28" t="s">
        <v>936</v>
      </c>
      <c r="D40" s="28" t="s">
        <v>905</v>
      </c>
      <c r="E40" s="28" t="s">
        <v>521</v>
      </c>
      <c r="F40" s="85">
        <v>129600</v>
      </c>
      <c r="G40" s="29">
        <v>73.05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45049</v>
      </c>
      <c r="B41" s="29">
        <v>539041</v>
      </c>
      <c r="C41" s="28" t="s">
        <v>1008</v>
      </c>
      <c r="D41" s="28" t="s">
        <v>1009</v>
      </c>
      <c r="E41" s="28" t="s">
        <v>521</v>
      </c>
      <c r="F41" s="85">
        <v>100000</v>
      </c>
      <c r="G41" s="29">
        <v>52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45049</v>
      </c>
      <c r="B42" s="29">
        <v>519152</v>
      </c>
      <c r="C42" s="28" t="s">
        <v>1010</v>
      </c>
      <c r="D42" s="28" t="s">
        <v>1011</v>
      </c>
      <c r="E42" s="28" t="s">
        <v>520</v>
      </c>
      <c r="F42" s="85">
        <v>4500</v>
      </c>
      <c r="G42" s="29">
        <v>3500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45049</v>
      </c>
      <c r="B43" s="29">
        <v>519152</v>
      </c>
      <c r="C43" s="28" t="s">
        <v>1010</v>
      </c>
      <c r="D43" s="28" t="s">
        <v>1012</v>
      </c>
      <c r="E43" s="28" t="s">
        <v>521</v>
      </c>
      <c r="F43" s="85">
        <v>4500</v>
      </c>
      <c r="G43" s="29">
        <v>3500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45049</v>
      </c>
      <c r="B44" s="29">
        <v>539291</v>
      </c>
      <c r="C44" s="28" t="s">
        <v>1013</v>
      </c>
      <c r="D44" s="28" t="s">
        <v>1014</v>
      </c>
      <c r="E44" s="28" t="s">
        <v>521</v>
      </c>
      <c r="F44" s="85">
        <v>29700</v>
      </c>
      <c r="G44" s="29">
        <v>9.49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45049</v>
      </c>
      <c r="B45" s="29">
        <v>539291</v>
      </c>
      <c r="C45" s="28" t="s">
        <v>1013</v>
      </c>
      <c r="D45" s="28" t="s">
        <v>1015</v>
      </c>
      <c r="E45" s="28" t="s">
        <v>520</v>
      </c>
      <c r="F45" s="85">
        <v>40000</v>
      </c>
      <c r="G45" s="29">
        <v>9.4600000000000009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45049</v>
      </c>
      <c r="B46" s="29">
        <v>543545</v>
      </c>
      <c r="C46" s="28" t="s">
        <v>1016</v>
      </c>
      <c r="D46" s="28" t="s">
        <v>1017</v>
      </c>
      <c r="E46" s="28" t="s">
        <v>521</v>
      </c>
      <c r="F46" s="85">
        <v>139000</v>
      </c>
      <c r="G46" s="29">
        <v>91.25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45049</v>
      </c>
      <c r="B47" s="29">
        <v>543545</v>
      </c>
      <c r="C47" s="28" t="s">
        <v>1016</v>
      </c>
      <c r="D47" s="28" t="s">
        <v>1018</v>
      </c>
      <c r="E47" s="28" t="s">
        <v>520</v>
      </c>
      <c r="F47" s="85">
        <v>100000</v>
      </c>
      <c r="G47" s="29">
        <v>91.25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45049</v>
      </c>
      <c r="B48" s="29">
        <v>541735</v>
      </c>
      <c r="C48" s="28" t="s">
        <v>898</v>
      </c>
      <c r="D48" s="28" t="s">
        <v>899</v>
      </c>
      <c r="E48" s="28" t="s">
        <v>521</v>
      </c>
      <c r="F48" s="85">
        <v>1901200</v>
      </c>
      <c r="G48" s="29">
        <v>6.48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45049</v>
      </c>
      <c r="B49" s="29">
        <v>519331</v>
      </c>
      <c r="C49" s="28" t="s">
        <v>1019</v>
      </c>
      <c r="D49" s="28" t="s">
        <v>1020</v>
      </c>
      <c r="E49" s="28" t="s">
        <v>521</v>
      </c>
      <c r="F49" s="85">
        <v>30000</v>
      </c>
      <c r="G49" s="29">
        <v>52.01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45049</v>
      </c>
      <c r="B50" s="29">
        <v>531337</v>
      </c>
      <c r="C50" s="28" t="s">
        <v>1021</v>
      </c>
      <c r="D50" s="28" t="s">
        <v>1022</v>
      </c>
      <c r="E50" s="28" t="s">
        <v>521</v>
      </c>
      <c r="F50" s="85">
        <v>842847</v>
      </c>
      <c r="G50" s="29">
        <v>2.41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45049</v>
      </c>
      <c r="B51" s="29">
        <v>531337</v>
      </c>
      <c r="C51" s="28" t="s">
        <v>1021</v>
      </c>
      <c r="D51" s="28" t="s">
        <v>1022</v>
      </c>
      <c r="E51" s="28" t="s">
        <v>520</v>
      </c>
      <c r="F51" s="85">
        <v>682837</v>
      </c>
      <c r="G51" s="29">
        <v>2.5099999999999998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45049</v>
      </c>
      <c r="B52" s="29" t="s">
        <v>937</v>
      </c>
      <c r="C52" s="28" t="s">
        <v>938</v>
      </c>
      <c r="D52" s="28" t="s">
        <v>940</v>
      </c>
      <c r="E52" s="28" t="s">
        <v>520</v>
      </c>
      <c r="F52" s="85">
        <v>84597</v>
      </c>
      <c r="G52" s="29">
        <v>112.48</v>
      </c>
      <c r="H52" s="29" t="s">
        <v>866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45049</v>
      </c>
      <c r="B53" s="29" t="s">
        <v>1023</v>
      </c>
      <c r="C53" s="28" t="s">
        <v>1024</v>
      </c>
      <c r="D53" s="28" t="s">
        <v>1025</v>
      </c>
      <c r="E53" s="28" t="s">
        <v>520</v>
      </c>
      <c r="F53" s="85">
        <v>86500</v>
      </c>
      <c r="G53" s="29">
        <v>23.86</v>
      </c>
      <c r="H53" s="29" t="s">
        <v>866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45049</v>
      </c>
      <c r="B54" s="29" t="s">
        <v>942</v>
      </c>
      <c r="C54" s="28" t="s">
        <v>943</v>
      </c>
      <c r="D54" s="28" t="s">
        <v>941</v>
      </c>
      <c r="E54" s="28" t="s">
        <v>520</v>
      </c>
      <c r="F54" s="85">
        <v>500469</v>
      </c>
      <c r="G54" s="29">
        <v>414.9</v>
      </c>
      <c r="H54" s="29" t="s">
        <v>866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45049</v>
      </c>
      <c r="B55" s="29" t="s">
        <v>343</v>
      </c>
      <c r="C55" s="28" t="s">
        <v>1026</v>
      </c>
      <c r="D55" s="28" t="s">
        <v>921</v>
      </c>
      <c r="E55" s="28" t="s">
        <v>520</v>
      </c>
      <c r="F55" s="85">
        <v>4177404</v>
      </c>
      <c r="G55" s="29">
        <v>93.24</v>
      </c>
      <c r="H55" s="29" t="s">
        <v>866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45049</v>
      </c>
      <c r="B56" s="29" t="s">
        <v>919</v>
      </c>
      <c r="C56" s="28" t="s">
        <v>920</v>
      </c>
      <c r="D56" s="28" t="s">
        <v>944</v>
      </c>
      <c r="E56" s="28" t="s">
        <v>520</v>
      </c>
      <c r="F56" s="85">
        <v>192361</v>
      </c>
      <c r="G56" s="29">
        <v>482.82</v>
      </c>
      <c r="H56" s="29" t="s">
        <v>866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45049</v>
      </c>
      <c r="B57" s="29" t="s">
        <v>381</v>
      </c>
      <c r="C57" s="28" t="s">
        <v>945</v>
      </c>
      <c r="D57" s="28" t="s">
        <v>1027</v>
      </c>
      <c r="E57" s="28" t="s">
        <v>520</v>
      </c>
      <c r="F57" s="85">
        <v>4889680</v>
      </c>
      <c r="G57" s="29">
        <v>85.86</v>
      </c>
      <c r="H57" s="29" t="s">
        <v>866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45049</v>
      </c>
      <c r="B58" s="29" t="s">
        <v>1028</v>
      </c>
      <c r="C58" s="28" t="s">
        <v>1029</v>
      </c>
      <c r="D58" s="28" t="s">
        <v>1030</v>
      </c>
      <c r="E58" s="28" t="s">
        <v>520</v>
      </c>
      <c r="F58" s="85">
        <v>348310</v>
      </c>
      <c r="G58" s="29">
        <v>10.97</v>
      </c>
      <c r="H58" s="29" t="s">
        <v>866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45049</v>
      </c>
      <c r="B59" s="29" t="s">
        <v>1031</v>
      </c>
      <c r="C59" s="28" t="s">
        <v>1032</v>
      </c>
      <c r="D59" s="28" t="s">
        <v>1033</v>
      </c>
      <c r="E59" s="28" t="s">
        <v>520</v>
      </c>
      <c r="F59" s="85">
        <v>78000</v>
      </c>
      <c r="G59" s="29">
        <v>63.45</v>
      </c>
      <c r="H59" s="29" t="s">
        <v>866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45049</v>
      </c>
      <c r="B60" s="29" t="s">
        <v>1034</v>
      </c>
      <c r="C60" s="28" t="s">
        <v>1035</v>
      </c>
      <c r="D60" s="28" t="s">
        <v>1036</v>
      </c>
      <c r="E60" s="28" t="s">
        <v>520</v>
      </c>
      <c r="F60" s="85">
        <v>220040</v>
      </c>
      <c r="G60" s="29">
        <v>43.05</v>
      </c>
      <c r="H60" s="29" t="s">
        <v>866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45049</v>
      </c>
      <c r="B61" s="29" t="s">
        <v>891</v>
      </c>
      <c r="C61" s="28" t="s">
        <v>1037</v>
      </c>
      <c r="D61" s="28" t="s">
        <v>1038</v>
      </c>
      <c r="E61" s="28" t="s">
        <v>520</v>
      </c>
      <c r="F61" s="85">
        <v>1845370</v>
      </c>
      <c r="G61" s="29">
        <v>245</v>
      </c>
      <c r="H61" s="29" t="s">
        <v>866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45049</v>
      </c>
      <c r="B62" s="29" t="s">
        <v>1039</v>
      </c>
      <c r="C62" s="28" t="s">
        <v>1040</v>
      </c>
      <c r="D62" s="28" t="s">
        <v>1041</v>
      </c>
      <c r="E62" s="28" t="s">
        <v>520</v>
      </c>
      <c r="F62" s="85">
        <v>15620</v>
      </c>
      <c r="G62" s="29">
        <v>138.87</v>
      </c>
      <c r="H62" s="29" t="s">
        <v>866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45049</v>
      </c>
      <c r="B63" s="29" t="s">
        <v>946</v>
      </c>
      <c r="C63" s="28" t="s">
        <v>947</v>
      </c>
      <c r="D63" s="28" t="s">
        <v>941</v>
      </c>
      <c r="E63" s="28" t="s">
        <v>520</v>
      </c>
      <c r="F63" s="85">
        <v>147770</v>
      </c>
      <c r="G63" s="29">
        <v>150.54</v>
      </c>
      <c r="H63" s="29" t="s">
        <v>866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45049</v>
      </c>
      <c r="B64" s="29" t="s">
        <v>948</v>
      </c>
      <c r="C64" s="28" t="s">
        <v>949</v>
      </c>
      <c r="D64" s="28" t="s">
        <v>1042</v>
      </c>
      <c r="E64" s="28" t="s">
        <v>520</v>
      </c>
      <c r="F64" s="85">
        <v>68000</v>
      </c>
      <c r="G64" s="29">
        <v>101.17</v>
      </c>
      <c r="H64" s="29" t="s">
        <v>866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45049</v>
      </c>
      <c r="B65" s="29" t="s">
        <v>948</v>
      </c>
      <c r="C65" s="28" t="s">
        <v>949</v>
      </c>
      <c r="D65" s="28" t="s">
        <v>1018</v>
      </c>
      <c r="E65" s="28" t="s">
        <v>520</v>
      </c>
      <c r="F65" s="85">
        <v>32000</v>
      </c>
      <c r="G65" s="29">
        <v>101.4</v>
      </c>
      <c r="H65" s="29" t="s">
        <v>866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45049</v>
      </c>
      <c r="B66" s="29" t="s">
        <v>948</v>
      </c>
      <c r="C66" s="28" t="s">
        <v>949</v>
      </c>
      <c r="D66" s="28" t="s">
        <v>951</v>
      </c>
      <c r="E66" s="28" t="s">
        <v>520</v>
      </c>
      <c r="F66" s="85">
        <v>14000</v>
      </c>
      <c r="G66" s="29">
        <v>101.24</v>
      </c>
      <c r="H66" s="29" t="s">
        <v>866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45049</v>
      </c>
      <c r="B67" s="29" t="s">
        <v>447</v>
      </c>
      <c r="C67" s="28" t="s">
        <v>1043</v>
      </c>
      <c r="D67" s="28" t="s">
        <v>1044</v>
      </c>
      <c r="E67" s="28" t="s">
        <v>520</v>
      </c>
      <c r="F67" s="85">
        <v>11333649</v>
      </c>
      <c r="G67" s="29">
        <v>126.95</v>
      </c>
      <c r="H67" s="29" t="s">
        <v>866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45049</v>
      </c>
      <c r="B68" s="29" t="s">
        <v>1045</v>
      </c>
      <c r="C68" s="28" t="s">
        <v>1046</v>
      </c>
      <c r="D68" s="28" t="s">
        <v>1047</v>
      </c>
      <c r="E68" s="28" t="s">
        <v>520</v>
      </c>
      <c r="F68" s="85">
        <v>82250</v>
      </c>
      <c r="G68" s="29">
        <v>23.92</v>
      </c>
      <c r="H68" s="29" t="s">
        <v>866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45049</v>
      </c>
      <c r="B69" s="29" t="s">
        <v>954</v>
      </c>
      <c r="C69" s="28" t="s">
        <v>955</v>
      </c>
      <c r="D69" s="28" t="s">
        <v>1048</v>
      </c>
      <c r="E69" s="28" t="s">
        <v>520</v>
      </c>
      <c r="F69" s="85">
        <v>210920</v>
      </c>
      <c r="G69" s="29">
        <v>26.94</v>
      </c>
      <c r="H69" s="29" t="s">
        <v>866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45049</v>
      </c>
      <c r="B70" s="29" t="s">
        <v>954</v>
      </c>
      <c r="C70" s="28" t="s">
        <v>955</v>
      </c>
      <c r="D70" s="28" t="s">
        <v>956</v>
      </c>
      <c r="E70" s="28" t="s">
        <v>520</v>
      </c>
      <c r="F70" s="85">
        <v>322</v>
      </c>
      <c r="G70" s="29">
        <v>27.18</v>
      </c>
      <c r="H70" s="29" t="s">
        <v>866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45049</v>
      </c>
      <c r="B71" s="29" t="s">
        <v>937</v>
      </c>
      <c r="C71" s="28" t="s">
        <v>938</v>
      </c>
      <c r="D71" s="28" t="s">
        <v>940</v>
      </c>
      <c r="E71" s="28" t="s">
        <v>521</v>
      </c>
      <c r="F71" s="85">
        <v>84597</v>
      </c>
      <c r="G71" s="29">
        <v>111.87</v>
      </c>
      <c r="H71" s="29" t="s">
        <v>866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45049</v>
      </c>
      <c r="B72" s="29" t="s">
        <v>937</v>
      </c>
      <c r="C72" s="28" t="s">
        <v>938</v>
      </c>
      <c r="D72" s="28" t="s">
        <v>939</v>
      </c>
      <c r="E72" s="28" t="s">
        <v>521</v>
      </c>
      <c r="F72" s="85">
        <v>71000</v>
      </c>
      <c r="G72" s="29">
        <v>112.5</v>
      </c>
      <c r="H72" s="29" t="s">
        <v>866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45049</v>
      </c>
      <c r="B73" s="29" t="s">
        <v>1049</v>
      </c>
      <c r="C73" s="28" t="s">
        <v>1050</v>
      </c>
      <c r="D73" s="28" t="s">
        <v>1007</v>
      </c>
      <c r="E73" s="28" t="s">
        <v>521</v>
      </c>
      <c r="F73" s="85">
        <v>116821</v>
      </c>
      <c r="G73" s="29">
        <v>179.35</v>
      </c>
      <c r="H73" s="29" t="s">
        <v>866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45049</v>
      </c>
      <c r="B74" s="29" t="s">
        <v>942</v>
      </c>
      <c r="C74" s="28" t="s">
        <v>943</v>
      </c>
      <c r="D74" s="28" t="s">
        <v>941</v>
      </c>
      <c r="E74" s="28" t="s">
        <v>521</v>
      </c>
      <c r="F74" s="85">
        <v>500469</v>
      </c>
      <c r="G74" s="29">
        <v>415.41</v>
      </c>
      <c r="H74" s="29" t="s">
        <v>866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45049</v>
      </c>
      <c r="B75" s="29" t="s">
        <v>343</v>
      </c>
      <c r="C75" s="28" t="s">
        <v>1026</v>
      </c>
      <c r="D75" s="28" t="s">
        <v>921</v>
      </c>
      <c r="E75" s="28" t="s">
        <v>521</v>
      </c>
      <c r="F75" s="85">
        <v>4409381</v>
      </c>
      <c r="G75" s="29">
        <v>92.99</v>
      </c>
      <c r="H75" s="29" t="s">
        <v>866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45049</v>
      </c>
      <c r="B76" s="29" t="s">
        <v>922</v>
      </c>
      <c r="C76" s="28" t="s">
        <v>923</v>
      </c>
      <c r="D76" s="28" t="s">
        <v>957</v>
      </c>
      <c r="E76" s="28" t="s">
        <v>521</v>
      </c>
      <c r="F76" s="85">
        <v>369889</v>
      </c>
      <c r="G76" s="29">
        <v>1.3</v>
      </c>
      <c r="H76" s="29" t="s">
        <v>866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45049</v>
      </c>
      <c r="B77" s="29" t="s">
        <v>922</v>
      </c>
      <c r="C77" s="28" t="s">
        <v>923</v>
      </c>
      <c r="D77" s="28" t="s">
        <v>1051</v>
      </c>
      <c r="E77" s="28" t="s">
        <v>521</v>
      </c>
      <c r="F77" s="85">
        <v>552740</v>
      </c>
      <c r="G77" s="29">
        <v>1.3</v>
      </c>
      <c r="H77" s="29" t="s">
        <v>866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45049</v>
      </c>
      <c r="B78" s="29" t="s">
        <v>919</v>
      </c>
      <c r="C78" s="28" t="s">
        <v>920</v>
      </c>
      <c r="D78" s="28" t="s">
        <v>944</v>
      </c>
      <c r="E78" s="28" t="s">
        <v>521</v>
      </c>
      <c r="F78" s="85">
        <v>183765</v>
      </c>
      <c r="G78" s="29">
        <v>481.54</v>
      </c>
      <c r="H78" s="29" t="s">
        <v>866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45049</v>
      </c>
      <c r="B79" s="29" t="s">
        <v>381</v>
      </c>
      <c r="C79" s="28" t="s">
        <v>945</v>
      </c>
      <c r="D79" s="28" t="s">
        <v>1027</v>
      </c>
      <c r="E79" s="28" t="s">
        <v>521</v>
      </c>
      <c r="F79" s="85">
        <v>4725179</v>
      </c>
      <c r="G79" s="29">
        <v>86.13</v>
      </c>
      <c r="H79" s="29" t="s">
        <v>866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45049</v>
      </c>
      <c r="B80" s="29" t="s">
        <v>1028</v>
      </c>
      <c r="C80" s="28" t="s">
        <v>1029</v>
      </c>
      <c r="D80" s="28" t="s">
        <v>1030</v>
      </c>
      <c r="E80" s="28" t="s">
        <v>521</v>
      </c>
      <c r="F80" s="85">
        <v>348310</v>
      </c>
      <c r="G80" s="29">
        <v>10.89</v>
      </c>
      <c r="H80" s="29" t="s">
        <v>866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45049</v>
      </c>
      <c r="B81" s="29" t="s">
        <v>1031</v>
      </c>
      <c r="C81" s="28" t="s">
        <v>1032</v>
      </c>
      <c r="D81" s="28" t="s">
        <v>1052</v>
      </c>
      <c r="E81" s="28" t="s">
        <v>521</v>
      </c>
      <c r="F81" s="85">
        <v>76500</v>
      </c>
      <c r="G81" s="29">
        <v>63.45</v>
      </c>
      <c r="H81" s="29" t="s">
        <v>866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45049</v>
      </c>
      <c r="B82" s="29" t="s">
        <v>1034</v>
      </c>
      <c r="C82" s="28" t="s">
        <v>1035</v>
      </c>
      <c r="D82" s="28" t="s">
        <v>1036</v>
      </c>
      <c r="E82" s="28" t="s">
        <v>521</v>
      </c>
      <c r="F82" s="85">
        <v>76097</v>
      </c>
      <c r="G82" s="29">
        <v>43.25</v>
      </c>
      <c r="H82" s="29" t="s">
        <v>866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45049</v>
      </c>
      <c r="B83" s="29" t="s">
        <v>891</v>
      </c>
      <c r="C83" s="28" t="s">
        <v>1037</v>
      </c>
      <c r="D83" s="28" t="s">
        <v>1053</v>
      </c>
      <c r="E83" s="28" t="s">
        <v>521</v>
      </c>
      <c r="F83" s="85">
        <v>1865844</v>
      </c>
      <c r="G83" s="29">
        <v>245</v>
      </c>
      <c r="H83" s="29" t="s">
        <v>866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45049</v>
      </c>
      <c r="B84" s="29" t="s">
        <v>1039</v>
      </c>
      <c r="C84" s="28" t="s">
        <v>1040</v>
      </c>
      <c r="D84" s="28" t="s">
        <v>1041</v>
      </c>
      <c r="E84" s="28" t="s">
        <v>521</v>
      </c>
      <c r="F84" s="85">
        <v>15620</v>
      </c>
      <c r="G84" s="29">
        <v>139.18</v>
      </c>
      <c r="H84" s="29" t="s">
        <v>866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45049</v>
      </c>
      <c r="B85" s="29" t="s">
        <v>946</v>
      </c>
      <c r="C85" s="28" t="s">
        <v>947</v>
      </c>
      <c r="D85" s="28" t="s">
        <v>941</v>
      </c>
      <c r="E85" s="28" t="s">
        <v>521</v>
      </c>
      <c r="F85" s="85">
        <v>147770</v>
      </c>
      <c r="G85" s="29">
        <v>150.66</v>
      </c>
      <c r="H85" s="29" t="s">
        <v>866</v>
      </c>
      <c r="I85" s="73"/>
      <c r="J85" s="321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45049</v>
      </c>
      <c r="B86" s="29" t="s">
        <v>1054</v>
      </c>
      <c r="C86" s="28" t="s">
        <v>1055</v>
      </c>
      <c r="D86" s="28" t="s">
        <v>1056</v>
      </c>
      <c r="E86" s="28" t="s">
        <v>521</v>
      </c>
      <c r="F86" s="85">
        <v>51000</v>
      </c>
      <c r="G86" s="29">
        <v>74.849999999999994</v>
      </c>
      <c r="H86" s="29" t="s">
        <v>866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45049</v>
      </c>
      <c r="B87" s="29" t="s">
        <v>992</v>
      </c>
      <c r="C87" s="28" t="s">
        <v>1057</v>
      </c>
      <c r="D87" s="28" t="s">
        <v>1058</v>
      </c>
      <c r="E87" s="28" t="s">
        <v>521</v>
      </c>
      <c r="F87" s="85">
        <v>154533</v>
      </c>
      <c r="G87" s="29">
        <v>2600.94</v>
      </c>
      <c r="H87" s="29" t="s">
        <v>866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45049</v>
      </c>
      <c r="B88" s="29" t="s">
        <v>948</v>
      </c>
      <c r="C88" s="28" t="s">
        <v>949</v>
      </c>
      <c r="D88" s="28" t="s">
        <v>1018</v>
      </c>
      <c r="E88" s="28" t="s">
        <v>521</v>
      </c>
      <c r="F88" s="85">
        <v>26000</v>
      </c>
      <c r="G88" s="29">
        <v>101.4</v>
      </c>
      <c r="H88" s="29" t="s">
        <v>866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45049</v>
      </c>
      <c r="B89" s="29" t="s">
        <v>948</v>
      </c>
      <c r="C89" s="28" t="s">
        <v>949</v>
      </c>
      <c r="D89" s="28" t="s">
        <v>950</v>
      </c>
      <c r="E89" s="28" t="s">
        <v>521</v>
      </c>
      <c r="F89" s="85">
        <v>54000</v>
      </c>
      <c r="G89" s="29">
        <v>101.3</v>
      </c>
      <c r="H89" s="29" t="s">
        <v>866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45049</v>
      </c>
      <c r="B90" s="29" t="s">
        <v>948</v>
      </c>
      <c r="C90" s="28" t="s">
        <v>949</v>
      </c>
      <c r="D90" s="28" t="s">
        <v>953</v>
      </c>
      <c r="E90" s="28" t="s">
        <v>521</v>
      </c>
      <c r="F90" s="85">
        <v>34000</v>
      </c>
      <c r="G90" s="29">
        <v>101.4</v>
      </c>
      <c r="H90" s="29" t="s">
        <v>866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45049</v>
      </c>
      <c r="B91" s="29" t="s">
        <v>948</v>
      </c>
      <c r="C91" s="28" t="s">
        <v>949</v>
      </c>
      <c r="D91" s="28" t="s">
        <v>951</v>
      </c>
      <c r="E91" s="28" t="s">
        <v>521</v>
      </c>
      <c r="F91" s="85">
        <v>30000</v>
      </c>
      <c r="G91" s="29">
        <v>101.21</v>
      </c>
      <c r="H91" s="29" t="s">
        <v>866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45049</v>
      </c>
      <c r="B92" s="29" t="s">
        <v>948</v>
      </c>
      <c r="C92" s="28" t="s">
        <v>949</v>
      </c>
      <c r="D92" s="28" t="s">
        <v>952</v>
      </c>
      <c r="E92" s="28" t="s">
        <v>521</v>
      </c>
      <c r="F92" s="85">
        <v>50000</v>
      </c>
      <c r="G92" s="29">
        <v>101.4</v>
      </c>
      <c r="H92" s="29" t="s">
        <v>866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45049</v>
      </c>
      <c r="B93" s="29" t="s">
        <v>447</v>
      </c>
      <c r="C93" s="28" t="s">
        <v>1043</v>
      </c>
      <c r="D93" s="28" t="s">
        <v>1044</v>
      </c>
      <c r="E93" s="28" t="s">
        <v>521</v>
      </c>
      <c r="F93" s="85">
        <v>11332280</v>
      </c>
      <c r="G93" s="29">
        <v>127</v>
      </c>
      <c r="H93" s="29" t="s">
        <v>866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45049</v>
      </c>
      <c r="B94" s="29" t="s">
        <v>1045</v>
      </c>
      <c r="C94" s="28" t="s">
        <v>1046</v>
      </c>
      <c r="D94" s="28" t="s">
        <v>1059</v>
      </c>
      <c r="E94" s="28" t="s">
        <v>521</v>
      </c>
      <c r="F94" s="85">
        <v>18803</v>
      </c>
      <c r="G94" s="29">
        <v>23.85</v>
      </c>
      <c r="H94" s="29" t="s">
        <v>866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45049</v>
      </c>
      <c r="B95" s="29" t="s">
        <v>1045</v>
      </c>
      <c r="C95" s="28" t="s">
        <v>1046</v>
      </c>
      <c r="D95" s="28" t="s">
        <v>1060</v>
      </c>
      <c r="E95" s="28" t="s">
        <v>521</v>
      </c>
      <c r="F95" s="85">
        <v>53445</v>
      </c>
      <c r="G95" s="29">
        <v>23.85</v>
      </c>
      <c r="H95" s="29" t="s">
        <v>866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45049</v>
      </c>
      <c r="B96" s="29" t="s">
        <v>954</v>
      </c>
      <c r="C96" s="28" t="s">
        <v>955</v>
      </c>
      <c r="D96" s="28" t="s">
        <v>956</v>
      </c>
      <c r="E96" s="28" t="s">
        <v>521</v>
      </c>
      <c r="F96" s="85">
        <v>481949</v>
      </c>
      <c r="G96" s="29">
        <v>26.96</v>
      </c>
      <c r="H96" s="29" t="s">
        <v>866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45049</v>
      </c>
      <c r="B97" s="29" t="s">
        <v>1061</v>
      </c>
      <c r="C97" s="28" t="s">
        <v>1062</v>
      </c>
      <c r="D97" s="28" t="s">
        <v>1063</v>
      </c>
      <c r="E97" s="28" t="s">
        <v>521</v>
      </c>
      <c r="F97" s="85">
        <v>200000</v>
      </c>
      <c r="G97" s="29">
        <v>46.48</v>
      </c>
      <c r="H97" s="29" t="s">
        <v>866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45049</v>
      </c>
      <c r="B98" s="29" t="s">
        <v>1064</v>
      </c>
      <c r="C98" s="28" t="s">
        <v>1065</v>
      </c>
      <c r="D98" s="28" t="s">
        <v>1066</v>
      </c>
      <c r="E98" s="28" t="s">
        <v>521</v>
      </c>
      <c r="F98" s="85">
        <v>541841</v>
      </c>
      <c r="G98" s="29">
        <v>102.09</v>
      </c>
      <c r="H98" s="29" t="s">
        <v>866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33"/>
  <sheetViews>
    <sheetView zoomScale="85" zoomScaleNormal="85" workbookViewId="0">
      <selection activeCell="B17" sqref="B1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7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932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45050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01">
        <v>1</v>
      </c>
      <c r="B10" s="199">
        <v>45027</v>
      </c>
      <c r="C10" s="268"/>
      <c r="D10" s="269" t="s">
        <v>856</v>
      </c>
      <c r="E10" s="270" t="s">
        <v>565</v>
      </c>
      <c r="F10" s="201" t="s">
        <v>879</v>
      </c>
      <c r="G10" s="201">
        <v>425</v>
      </c>
      <c r="H10" s="201"/>
      <c r="I10" s="271" t="s">
        <v>880</v>
      </c>
      <c r="J10" s="225" t="s">
        <v>538</v>
      </c>
      <c r="K10" s="225"/>
      <c r="L10" s="277"/>
      <c r="M10" s="278"/>
      <c r="N10" s="225"/>
      <c r="O10" s="279"/>
      <c r="P10" s="277">
        <f>VLOOKUP(D10,'MidCap Intra'!B27:C527,2,0)</f>
        <v>471.15</v>
      </c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3">
        <v>2</v>
      </c>
      <c r="B11" s="242">
        <v>45028</v>
      </c>
      <c r="C11" s="248"/>
      <c r="D11" s="249" t="s">
        <v>468</v>
      </c>
      <c r="E11" s="250" t="s">
        <v>565</v>
      </c>
      <c r="F11" s="243" t="s">
        <v>883</v>
      </c>
      <c r="G11" s="243">
        <v>377</v>
      </c>
      <c r="H11" s="243"/>
      <c r="I11" s="251" t="s">
        <v>884</v>
      </c>
      <c r="J11" s="244" t="s">
        <v>538</v>
      </c>
      <c r="K11" s="244"/>
      <c r="L11" s="245"/>
      <c r="M11" s="246"/>
      <c r="N11" s="244"/>
      <c r="O11" s="247"/>
      <c r="P11" s="245">
        <f>VLOOKUP(D11,'MidCap Intra'!B28:C528,2,0)</f>
        <v>407.3</v>
      </c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43">
        <v>3</v>
      </c>
      <c r="B12" s="242">
        <v>45033</v>
      </c>
      <c r="C12" s="248"/>
      <c r="D12" s="249" t="s">
        <v>453</v>
      </c>
      <c r="E12" s="250" t="s">
        <v>565</v>
      </c>
      <c r="F12" s="243" t="s">
        <v>886</v>
      </c>
      <c r="G12" s="243">
        <v>158</v>
      </c>
      <c r="H12" s="243"/>
      <c r="I12" s="251" t="s">
        <v>887</v>
      </c>
      <c r="J12" s="244" t="s">
        <v>538</v>
      </c>
      <c r="K12" s="244"/>
      <c r="L12" s="245"/>
      <c r="M12" s="246"/>
      <c r="N12" s="244"/>
      <c r="O12" s="247"/>
      <c r="P12" s="245">
        <f>VLOOKUP(D12,'MidCap Intra'!B29:C529,2,0)</f>
        <v>172.95</v>
      </c>
      <c r="Q12" s="197"/>
      <c r="R12" s="197" t="s">
        <v>536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3">
        <v>4</v>
      </c>
      <c r="B13" s="242">
        <v>45033</v>
      </c>
      <c r="C13" s="248"/>
      <c r="D13" s="249" t="s">
        <v>113</v>
      </c>
      <c r="E13" s="250" t="s">
        <v>565</v>
      </c>
      <c r="F13" s="243" t="s">
        <v>888</v>
      </c>
      <c r="G13" s="243">
        <v>945</v>
      </c>
      <c r="H13" s="243"/>
      <c r="I13" s="251" t="s">
        <v>889</v>
      </c>
      <c r="J13" s="244" t="s">
        <v>538</v>
      </c>
      <c r="K13" s="244"/>
      <c r="L13" s="245"/>
      <c r="M13" s="246"/>
      <c r="N13" s="244"/>
      <c r="O13" s="247"/>
      <c r="P13" s="245">
        <f>VLOOKUP(D13,'MidCap Intra'!B30:C530,2,0)</f>
        <v>1058.95</v>
      </c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31">
        <v>5</v>
      </c>
      <c r="B14" s="332">
        <v>45033</v>
      </c>
      <c r="C14" s="333"/>
      <c r="D14" s="334" t="s">
        <v>891</v>
      </c>
      <c r="E14" s="335" t="s">
        <v>565</v>
      </c>
      <c r="F14" s="331">
        <v>248.5</v>
      </c>
      <c r="G14" s="331">
        <v>233</v>
      </c>
      <c r="H14" s="331">
        <v>265.5</v>
      </c>
      <c r="I14" s="336" t="s">
        <v>890</v>
      </c>
      <c r="J14" s="272" t="s">
        <v>958</v>
      </c>
      <c r="K14" s="272">
        <f t="shared" ref="K14" si="0">H14-F14</f>
        <v>17</v>
      </c>
      <c r="L14" s="287">
        <f t="shared" ref="L14" si="1">(F14*-0.7)/100</f>
        <v>-1.7394999999999998</v>
      </c>
      <c r="M14" s="288">
        <f t="shared" ref="M14" si="2">(K14+L14)/F14</f>
        <v>6.1410462776659965E-2</v>
      </c>
      <c r="N14" s="328" t="s">
        <v>535</v>
      </c>
      <c r="O14" s="305">
        <v>45049</v>
      </c>
      <c r="P14" s="273"/>
      <c r="Q14" s="197"/>
      <c r="R14" s="197" t="s">
        <v>799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3">
        <v>6</v>
      </c>
      <c r="B15" s="242">
        <v>45040</v>
      </c>
      <c r="C15" s="248"/>
      <c r="D15" s="249" t="s">
        <v>75</v>
      </c>
      <c r="E15" s="250" t="s">
        <v>565</v>
      </c>
      <c r="F15" s="243" t="s">
        <v>900</v>
      </c>
      <c r="G15" s="243">
        <v>735</v>
      </c>
      <c r="H15" s="243"/>
      <c r="I15" s="251" t="s">
        <v>901</v>
      </c>
      <c r="J15" s="244" t="s">
        <v>538</v>
      </c>
      <c r="K15" s="244"/>
      <c r="L15" s="245"/>
      <c r="M15" s="246"/>
      <c r="N15" s="244"/>
      <c r="O15" s="247"/>
      <c r="P15" s="245">
        <f>VLOOKUP(D15,'MidCap Intra'!B33:C533,2,0)</f>
        <v>779.3</v>
      </c>
      <c r="Q15" s="197"/>
      <c r="R15" s="197" t="s">
        <v>536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3">
        <v>7</v>
      </c>
      <c r="B16" s="242">
        <v>45041</v>
      </c>
      <c r="C16" s="248"/>
      <c r="D16" s="249" t="s">
        <v>780</v>
      </c>
      <c r="E16" s="250" t="s">
        <v>565</v>
      </c>
      <c r="F16" s="243" t="s">
        <v>895</v>
      </c>
      <c r="G16" s="243">
        <v>1550</v>
      </c>
      <c r="H16" s="243"/>
      <c r="I16" s="251" t="s">
        <v>896</v>
      </c>
      <c r="J16" s="244" t="s">
        <v>538</v>
      </c>
      <c r="K16" s="244"/>
      <c r="L16" s="245"/>
      <c r="M16" s="246"/>
      <c r="N16" s="244"/>
      <c r="O16" s="247"/>
      <c r="P16" s="245">
        <f>VLOOKUP(D16,'MidCap Intra'!B34:C534,2,0)</f>
        <v>1738.75</v>
      </c>
      <c r="Q16" s="197"/>
      <c r="R16" s="197" t="s">
        <v>536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43">
        <v>8</v>
      </c>
      <c r="B17" s="242">
        <v>45044</v>
      </c>
      <c r="C17" s="248"/>
      <c r="D17" s="249" t="s">
        <v>363</v>
      </c>
      <c r="E17" s="250" t="s">
        <v>565</v>
      </c>
      <c r="F17" s="243" t="s">
        <v>914</v>
      </c>
      <c r="G17" s="243">
        <v>530</v>
      </c>
      <c r="H17" s="243"/>
      <c r="I17" s="251" t="s">
        <v>915</v>
      </c>
      <c r="J17" s="244" t="s">
        <v>538</v>
      </c>
      <c r="K17" s="244"/>
      <c r="L17" s="245"/>
      <c r="M17" s="246"/>
      <c r="N17" s="244"/>
      <c r="O17" s="247"/>
      <c r="P17" s="245">
        <f>VLOOKUP(D17,'MidCap Intra'!B35:C535,2,0)</f>
        <v>600.85</v>
      </c>
      <c r="Q17" s="197"/>
      <c r="R17" s="197" t="s">
        <v>536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3">
        <v>9</v>
      </c>
      <c r="B18" s="242">
        <v>45049</v>
      </c>
      <c r="C18" s="248"/>
      <c r="D18" s="249" t="s">
        <v>273</v>
      </c>
      <c r="E18" s="250" t="s">
        <v>565</v>
      </c>
      <c r="F18" s="243" t="s">
        <v>968</v>
      </c>
      <c r="G18" s="243">
        <v>6150</v>
      </c>
      <c r="H18" s="243"/>
      <c r="I18" s="251" t="s">
        <v>969</v>
      </c>
      <c r="J18" s="244" t="s">
        <v>538</v>
      </c>
      <c r="K18" s="244"/>
      <c r="L18" s="245"/>
      <c r="M18" s="246"/>
      <c r="N18" s="244"/>
      <c r="O18" s="247"/>
      <c r="P18" s="245">
        <f>VLOOKUP(D18,'MidCap Intra'!B36:C536,2,0)</f>
        <v>6678.45</v>
      </c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3"/>
      <c r="B19" s="216"/>
      <c r="C19" s="216"/>
      <c r="D19" s="216"/>
      <c r="E19" s="216"/>
      <c r="F19" s="216"/>
      <c r="G19" s="216"/>
      <c r="H19" s="216"/>
      <c r="I19" s="216"/>
      <c r="J19" s="216"/>
      <c r="K19" s="225"/>
      <c r="L19" s="245"/>
      <c r="M19" s="246"/>
      <c r="N19" s="244"/>
      <c r="O19" s="247"/>
      <c r="P19" s="245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4.25" customHeight="1">
      <c r="A20" s="97"/>
      <c r="B20" s="98"/>
      <c r="C20" s="99"/>
      <c r="D20" s="100"/>
      <c r="E20" s="101"/>
      <c r="F20" s="101"/>
      <c r="H20" s="101"/>
      <c r="I20" s="102"/>
      <c r="J20" s="103"/>
      <c r="K20" s="103"/>
      <c r="L20" s="104"/>
      <c r="M20" s="105"/>
      <c r="N20" s="106"/>
      <c r="O20" s="107"/>
      <c r="P20" s="108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4.25" customHeight="1">
      <c r="A21" s="97"/>
      <c r="B21" s="98"/>
      <c r="C21" s="99"/>
      <c r="D21" s="100"/>
      <c r="E21" s="101"/>
      <c r="F21" s="101"/>
      <c r="G21" s="97"/>
      <c r="H21" s="101"/>
      <c r="I21" s="102"/>
      <c r="J21" s="103"/>
      <c r="K21" s="103"/>
      <c r="L21" s="104"/>
      <c r="M21" s="105"/>
      <c r="N21" s="106"/>
      <c r="O21" s="107"/>
      <c r="P21" s="10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56" ht="12" customHeight="1">
      <c r="A22" s="109" t="s">
        <v>539</v>
      </c>
      <c r="B22" s="110"/>
      <c r="C22" s="111"/>
      <c r="E22" s="112"/>
      <c r="F22" s="112"/>
      <c r="G22" s="112"/>
      <c r="H22" s="112"/>
      <c r="I22" s="112"/>
      <c r="J22" s="113"/>
      <c r="K22" s="112"/>
      <c r="L22" s="114"/>
      <c r="M22" s="54"/>
      <c r="N22" s="113"/>
      <c r="O22" s="11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56" ht="12" customHeight="1">
      <c r="A23" s="115" t="s">
        <v>540</v>
      </c>
      <c r="B23" s="109"/>
      <c r="C23" s="109"/>
      <c r="D23" s="109"/>
      <c r="E23" s="41"/>
      <c r="F23" s="116" t="s">
        <v>541</v>
      </c>
      <c r="G23" s="6"/>
      <c r="H23" s="6"/>
      <c r="I23" s="6"/>
      <c r="J23" s="117"/>
      <c r="K23" s="118"/>
      <c r="L23" s="118"/>
      <c r="M23" s="119"/>
      <c r="N23" s="1"/>
      <c r="O23" s="120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" customHeight="1">
      <c r="A24" s="109" t="s">
        <v>542</v>
      </c>
      <c r="B24" s="109"/>
      <c r="C24" s="109"/>
      <c r="D24" s="109" t="s">
        <v>789</v>
      </c>
      <c r="E24" s="6"/>
      <c r="F24" s="116" t="s">
        <v>543</v>
      </c>
      <c r="G24" s="6"/>
      <c r="H24" s="6"/>
      <c r="I24" s="6"/>
      <c r="J24" s="117"/>
      <c r="K24" s="118"/>
      <c r="L24" s="118"/>
      <c r="M24" s="119"/>
      <c r="N24" s="1"/>
      <c r="O24" s="120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09"/>
      <c r="B25" s="109"/>
      <c r="C25" s="109"/>
      <c r="D25" s="109"/>
      <c r="E25" s="6"/>
      <c r="F25" s="6"/>
      <c r="G25" s="6"/>
      <c r="H25" s="6"/>
      <c r="I25" s="6"/>
      <c r="J25" s="121"/>
      <c r="K25" s="118"/>
      <c r="L25" s="118"/>
      <c r="M25" s="6"/>
      <c r="N25" s="122"/>
      <c r="O25" s="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.75" customHeight="1">
      <c r="A26" s="1"/>
      <c r="B26" s="123" t="s">
        <v>544</v>
      </c>
      <c r="C26" s="123"/>
      <c r="D26" s="123"/>
      <c r="E26" s="123"/>
      <c r="F26" s="124"/>
      <c r="G26" s="6"/>
      <c r="H26" s="6"/>
      <c r="I26" s="125"/>
      <c r="J26" s="126"/>
      <c r="K26" s="127"/>
      <c r="L26" s="126"/>
      <c r="M26" s="6"/>
      <c r="N26" s="1"/>
      <c r="O26" s="1"/>
      <c r="P26" s="1"/>
      <c r="R26" s="54"/>
      <c r="S26" s="1"/>
      <c r="T26" s="1"/>
      <c r="U26" s="1"/>
      <c r="V26" s="1"/>
      <c r="W26" s="1"/>
      <c r="X26" s="1"/>
      <c r="Y26" s="1"/>
      <c r="Z26" s="1"/>
    </row>
    <row r="27" spans="1:56" ht="38.25" customHeight="1">
      <c r="A27" s="264" t="s">
        <v>16</v>
      </c>
      <c r="B27" s="264" t="s">
        <v>512</v>
      </c>
      <c r="C27" s="264"/>
      <c r="D27" s="227" t="s">
        <v>523</v>
      </c>
      <c r="E27" s="264" t="s">
        <v>524</v>
      </c>
      <c r="F27" s="264" t="s">
        <v>525</v>
      </c>
      <c r="G27" s="264" t="s">
        <v>545</v>
      </c>
      <c r="H27" s="264" t="s">
        <v>527</v>
      </c>
      <c r="I27" s="264" t="s">
        <v>528</v>
      </c>
      <c r="J27" s="96" t="s">
        <v>529</v>
      </c>
      <c r="K27" s="94" t="s">
        <v>546</v>
      </c>
      <c r="L27" s="129" t="s">
        <v>531</v>
      </c>
      <c r="M27" s="96" t="s">
        <v>532</v>
      </c>
      <c r="N27" s="93" t="s">
        <v>533</v>
      </c>
      <c r="O27" s="227" t="s">
        <v>534</v>
      </c>
      <c r="P27" s="41"/>
      <c r="Q27" s="1"/>
      <c r="R27" s="54"/>
      <c r="S27" s="54"/>
      <c r="T27" s="54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s="267" customFormat="1" ht="13.5" customHeight="1">
      <c r="A28" s="201">
        <v>1</v>
      </c>
      <c r="B28" s="242">
        <v>45040</v>
      </c>
      <c r="C28" s="268"/>
      <c r="D28" s="269" t="s">
        <v>402</v>
      </c>
      <c r="E28" s="270" t="s">
        <v>537</v>
      </c>
      <c r="F28" s="201" t="s">
        <v>892</v>
      </c>
      <c r="G28" s="201">
        <v>232</v>
      </c>
      <c r="H28" s="201"/>
      <c r="I28" s="271" t="s">
        <v>893</v>
      </c>
      <c r="J28" s="225" t="s">
        <v>538</v>
      </c>
      <c r="K28" s="225"/>
      <c r="L28" s="277"/>
      <c r="M28" s="278"/>
      <c r="N28" s="225"/>
      <c r="O28" s="279"/>
      <c r="P28" s="265"/>
      <c r="Q28" s="198"/>
      <c r="R28" s="226" t="s">
        <v>536</v>
      </c>
      <c r="S28" s="197"/>
      <c r="T28" s="266"/>
      <c r="U28" s="266"/>
      <c r="V28" s="266"/>
      <c r="W28" s="266"/>
      <c r="X28" s="266"/>
      <c r="Y28" s="266"/>
      <c r="Z28" s="266"/>
      <c r="AA28" s="266"/>
      <c r="AB28" s="266"/>
      <c r="AC28" s="266"/>
      <c r="AD28" s="266"/>
      <c r="AE28" s="266"/>
      <c r="AF28" s="266"/>
      <c r="AG28" s="266"/>
      <c r="AH28" s="266"/>
      <c r="AI28" s="266"/>
      <c r="AJ28" s="266"/>
      <c r="AK28" s="266"/>
      <c r="AL28" s="266"/>
    </row>
    <row r="29" spans="1:56" s="267" customFormat="1" ht="13.5" customHeight="1">
      <c r="A29" s="274">
        <v>2</v>
      </c>
      <c r="B29" s="332">
        <v>45041</v>
      </c>
      <c r="C29" s="337"/>
      <c r="D29" s="338" t="s">
        <v>407</v>
      </c>
      <c r="E29" s="339" t="s">
        <v>537</v>
      </c>
      <c r="F29" s="274">
        <v>378</v>
      </c>
      <c r="G29" s="274">
        <v>367</v>
      </c>
      <c r="H29" s="274">
        <v>390</v>
      </c>
      <c r="I29" s="340" t="s">
        <v>897</v>
      </c>
      <c r="J29" s="272" t="s">
        <v>959</v>
      </c>
      <c r="K29" s="272">
        <f t="shared" ref="K29" si="3">H29-F29</f>
        <v>12</v>
      </c>
      <c r="L29" s="287">
        <f t="shared" ref="L29" si="4">(F29*-0.7)/100</f>
        <v>-2.6459999999999995</v>
      </c>
      <c r="M29" s="288">
        <f t="shared" ref="M29" si="5">(K29+L29)/F29</f>
        <v>2.4746031746031748E-2</v>
      </c>
      <c r="N29" s="328" t="s">
        <v>535</v>
      </c>
      <c r="O29" s="305">
        <v>45049</v>
      </c>
      <c r="P29" s="265"/>
      <c r="Q29" s="198"/>
      <c r="R29" s="226" t="s">
        <v>536</v>
      </c>
      <c r="S29" s="197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</row>
    <row r="30" spans="1:56" s="267" customFormat="1" ht="13.5" customHeight="1">
      <c r="A30" s="201">
        <v>3</v>
      </c>
      <c r="B30" s="242">
        <v>45013</v>
      </c>
      <c r="C30" s="268"/>
      <c r="D30" s="269" t="s">
        <v>256</v>
      </c>
      <c r="E30" s="270" t="s">
        <v>537</v>
      </c>
      <c r="F30" s="201" t="s">
        <v>910</v>
      </c>
      <c r="G30" s="201">
        <v>274</v>
      </c>
      <c r="H30" s="201"/>
      <c r="I30" s="271">
        <v>300</v>
      </c>
      <c r="J30" s="225" t="s">
        <v>538</v>
      </c>
      <c r="K30" s="225"/>
      <c r="L30" s="277"/>
      <c r="M30" s="278"/>
      <c r="N30" s="225"/>
      <c r="O30" s="279"/>
      <c r="P30" s="265"/>
      <c r="Q30" s="198"/>
      <c r="R30" s="226" t="s">
        <v>536</v>
      </c>
      <c r="S30" s="197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</row>
    <row r="31" spans="1:56" s="267" customFormat="1" ht="13.5" customHeight="1">
      <c r="A31" s="201"/>
      <c r="B31" s="242"/>
      <c r="C31" s="268"/>
      <c r="D31" s="269"/>
      <c r="E31" s="270"/>
      <c r="F31" s="201"/>
      <c r="G31" s="201"/>
      <c r="H31" s="201"/>
      <c r="I31" s="271"/>
      <c r="J31" s="225"/>
      <c r="K31" s="225"/>
      <c r="L31" s="277"/>
      <c r="M31" s="278"/>
      <c r="N31" s="225"/>
      <c r="O31" s="279"/>
      <c r="P31" s="265"/>
      <c r="Q31" s="198"/>
      <c r="R31" s="226"/>
      <c r="S31" s="197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</row>
    <row r="32" spans="1:56" s="198" customFormat="1" ht="13.5" customHeight="1">
      <c r="A32" s="303"/>
      <c r="B32" s="303"/>
      <c r="C32" s="268"/>
      <c r="D32" s="269"/>
      <c r="E32" s="270"/>
      <c r="F32" s="201"/>
      <c r="G32" s="201"/>
      <c r="H32" s="201"/>
      <c r="I32" s="271"/>
      <c r="J32" s="225"/>
      <c r="K32" s="225"/>
      <c r="L32" s="277"/>
      <c r="M32" s="278"/>
      <c r="N32" s="225"/>
      <c r="O32" s="279"/>
      <c r="P32" s="265"/>
      <c r="R32" s="226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</row>
    <row r="33" spans="1:38" ht="44.25" customHeight="1">
      <c r="A33" s="109" t="s">
        <v>539</v>
      </c>
      <c r="B33" s="130"/>
      <c r="C33" s="130"/>
      <c r="D33" s="1"/>
      <c r="E33" s="6"/>
      <c r="F33" s="6"/>
      <c r="G33" s="6"/>
      <c r="H33" s="6" t="s">
        <v>551</v>
      </c>
      <c r="I33" s="6"/>
      <c r="J33" s="6"/>
      <c r="K33" s="105"/>
      <c r="L33" s="131"/>
      <c r="M33" s="105"/>
      <c r="N33" s="106"/>
      <c r="O33" s="105"/>
      <c r="P33" s="1"/>
      <c r="Q33" s="1"/>
      <c r="R33" s="6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38" ht="12.75" customHeight="1">
      <c r="A34" s="115" t="s">
        <v>540</v>
      </c>
      <c r="B34" s="109"/>
      <c r="C34" s="109"/>
      <c r="D34" s="109"/>
      <c r="E34" s="41"/>
      <c r="F34" s="116" t="s">
        <v>541</v>
      </c>
      <c r="G34" s="54"/>
      <c r="H34" s="41"/>
      <c r="I34" s="54"/>
      <c r="J34" s="6"/>
      <c r="K34" s="132"/>
      <c r="L34" s="133"/>
      <c r="M34" s="6"/>
      <c r="N34" s="99"/>
      <c r="O34" s="134"/>
      <c r="P34" s="41"/>
      <c r="Q34" s="41"/>
      <c r="R34" s="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4.25" customHeight="1">
      <c r="A35" s="115"/>
      <c r="B35" s="109"/>
      <c r="C35" s="109"/>
      <c r="D35" s="109"/>
      <c r="E35" s="6"/>
      <c r="F35" s="116" t="s">
        <v>543</v>
      </c>
      <c r="G35" s="54"/>
      <c r="H35" s="41"/>
      <c r="I35" s="54"/>
      <c r="J35" s="6"/>
      <c r="K35" s="132"/>
      <c r="L35" s="133"/>
      <c r="M35" s="6"/>
      <c r="N35" s="99"/>
      <c r="O35" s="134"/>
      <c r="P35" s="4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4.25" customHeight="1">
      <c r="A36" s="109"/>
      <c r="B36" s="109"/>
      <c r="C36" s="109"/>
      <c r="D36" s="109"/>
      <c r="E36" s="6"/>
      <c r="F36" s="6"/>
      <c r="G36" s="6"/>
      <c r="H36" s="6"/>
      <c r="I36" s="6"/>
      <c r="J36" s="121"/>
      <c r="K36" s="118"/>
      <c r="L36" s="119"/>
      <c r="M36" s="6"/>
      <c r="N36" s="122"/>
      <c r="O36" s="1"/>
      <c r="P36" s="41"/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.75" customHeight="1">
      <c r="A37" s="135" t="s">
        <v>552</v>
      </c>
      <c r="B37" s="135"/>
      <c r="C37" s="135"/>
      <c r="D37" s="135"/>
      <c r="E37" s="6"/>
      <c r="F37" s="6"/>
      <c r="G37" s="6"/>
      <c r="H37" s="6"/>
      <c r="I37" s="6"/>
      <c r="J37" s="6"/>
      <c r="K37" s="6"/>
      <c r="L37" s="6"/>
      <c r="M37" s="6"/>
      <c r="N37" s="6"/>
      <c r="O37" s="21"/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38.25" customHeight="1">
      <c r="A38" s="94" t="s">
        <v>16</v>
      </c>
      <c r="B38" s="94" t="s">
        <v>512</v>
      </c>
      <c r="C38" s="94"/>
      <c r="D38" s="95" t="s">
        <v>523</v>
      </c>
      <c r="E38" s="94" t="s">
        <v>524</v>
      </c>
      <c r="F38" s="94" t="s">
        <v>525</v>
      </c>
      <c r="G38" s="94" t="s">
        <v>545</v>
      </c>
      <c r="H38" s="94" t="s">
        <v>527</v>
      </c>
      <c r="I38" s="94" t="s">
        <v>528</v>
      </c>
      <c r="J38" s="93" t="s">
        <v>529</v>
      </c>
      <c r="K38" s="136" t="s">
        <v>553</v>
      </c>
      <c r="L38" s="96" t="s">
        <v>531</v>
      </c>
      <c r="M38" s="136" t="s">
        <v>554</v>
      </c>
      <c r="N38" s="94" t="s">
        <v>555</v>
      </c>
      <c r="O38" s="93" t="s">
        <v>533</v>
      </c>
      <c r="P38" s="95" t="s">
        <v>534</v>
      </c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2.75" customHeight="1">
      <c r="A39" s="286">
        <v>1</v>
      </c>
      <c r="B39" s="304">
        <v>45044</v>
      </c>
      <c r="C39" s="302"/>
      <c r="D39" s="302" t="s">
        <v>906</v>
      </c>
      <c r="E39" s="286" t="s">
        <v>537</v>
      </c>
      <c r="F39" s="286">
        <v>2419</v>
      </c>
      <c r="G39" s="286">
        <v>2370</v>
      </c>
      <c r="H39" s="341">
        <v>2457.5</v>
      </c>
      <c r="I39" s="341" t="s">
        <v>907</v>
      </c>
      <c r="J39" s="272" t="s">
        <v>960</v>
      </c>
      <c r="K39" s="280">
        <f t="shared" ref="K39" si="6">H39-F39</f>
        <v>38.5</v>
      </c>
      <c r="L39" s="291">
        <f t="shared" ref="L39" si="7">(H39*N39)*0.07%</f>
        <v>430.06250000000006</v>
      </c>
      <c r="M39" s="282">
        <f>(K39*N39)-L39</f>
        <v>9194.9375</v>
      </c>
      <c r="N39" s="280">
        <v>250</v>
      </c>
      <c r="O39" s="272" t="s">
        <v>535</v>
      </c>
      <c r="P39" s="273">
        <v>45049</v>
      </c>
      <c r="Q39" s="299"/>
      <c r="R39" s="54" t="s">
        <v>536</v>
      </c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300"/>
      <c r="AG39" s="301"/>
      <c r="AH39" s="299"/>
      <c r="AI39" s="299"/>
      <c r="AJ39" s="300"/>
      <c r="AK39" s="300"/>
      <c r="AL39" s="300"/>
    </row>
    <row r="40" spans="1:38" ht="12.75" customHeight="1">
      <c r="A40" s="255">
        <v>2</v>
      </c>
      <c r="B40" s="292">
        <v>45049</v>
      </c>
      <c r="C40" s="293"/>
      <c r="D40" s="293" t="s">
        <v>963</v>
      </c>
      <c r="E40" s="255" t="s">
        <v>537</v>
      </c>
      <c r="F40" s="255" t="s">
        <v>964</v>
      </c>
      <c r="G40" s="255">
        <v>776</v>
      </c>
      <c r="H40" s="294"/>
      <c r="I40" s="294" t="s">
        <v>965</v>
      </c>
      <c r="J40" s="295" t="s">
        <v>538</v>
      </c>
      <c r="K40" s="296"/>
      <c r="L40" s="297"/>
      <c r="M40" s="298"/>
      <c r="N40" s="296"/>
      <c r="O40" s="294"/>
      <c r="P40" s="256"/>
      <c r="Q40" s="299"/>
      <c r="R40" s="54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300"/>
      <c r="AG40" s="301"/>
      <c r="AH40" s="299"/>
      <c r="AI40" s="299"/>
      <c r="AJ40" s="300"/>
      <c r="AK40" s="300"/>
      <c r="AL40" s="300"/>
    </row>
    <row r="41" spans="1:38" ht="12.75" customHeight="1">
      <c r="A41" s="255"/>
      <c r="B41" s="292"/>
      <c r="C41" s="293"/>
      <c r="D41" s="293"/>
      <c r="E41" s="255"/>
      <c r="F41" s="255"/>
      <c r="G41" s="255"/>
      <c r="H41" s="294"/>
      <c r="I41" s="294"/>
      <c r="J41" s="295"/>
      <c r="K41" s="296"/>
      <c r="L41" s="297"/>
      <c r="M41" s="298"/>
      <c r="N41" s="296"/>
      <c r="O41" s="294"/>
      <c r="P41" s="256"/>
      <c r="Q41" s="299"/>
      <c r="R41" s="54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300"/>
      <c r="AG41" s="301"/>
      <c r="AH41" s="299"/>
      <c r="AI41" s="299"/>
      <c r="AJ41" s="300"/>
      <c r="AK41" s="300"/>
      <c r="AL41" s="300"/>
    </row>
    <row r="42" spans="1:38" ht="12.75" customHeight="1">
      <c r="A42" s="255"/>
      <c r="B42" s="292"/>
      <c r="C42" s="293"/>
      <c r="D42" s="293"/>
      <c r="E42" s="255"/>
      <c r="F42" s="255"/>
      <c r="G42" s="255"/>
      <c r="H42" s="294"/>
      <c r="I42" s="294"/>
      <c r="J42" s="295"/>
      <c r="K42" s="296"/>
      <c r="L42" s="297"/>
      <c r="M42" s="298"/>
      <c r="N42" s="296"/>
      <c r="O42" s="294"/>
      <c r="P42" s="256"/>
      <c r="Q42" s="299"/>
      <c r="R42" s="54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300"/>
      <c r="AG42" s="301"/>
      <c r="AH42" s="299"/>
      <c r="AI42" s="299"/>
      <c r="AJ42" s="300"/>
      <c r="AK42" s="300"/>
      <c r="AL42" s="300"/>
    </row>
    <row r="43" spans="1:38" s="198" customFormat="1" ht="12.75" customHeight="1">
      <c r="A43" s="300"/>
      <c r="B43" s="317"/>
      <c r="C43" s="200"/>
      <c r="D43" s="200"/>
      <c r="E43" s="229"/>
      <c r="F43" s="229"/>
      <c r="G43" s="229"/>
      <c r="H43" s="318"/>
      <c r="I43" s="318"/>
      <c r="J43" s="319"/>
      <c r="K43" s="200"/>
      <c r="L43" s="229"/>
      <c r="M43" s="229"/>
      <c r="N43" s="229"/>
      <c r="O43" s="318"/>
      <c r="P43" s="318"/>
      <c r="Q43" s="200"/>
      <c r="R43" s="203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229"/>
      <c r="AG43" s="228"/>
      <c r="AH43" s="200"/>
      <c r="AI43" s="200"/>
      <c r="AJ43" s="229"/>
      <c r="AK43" s="229"/>
      <c r="AL43" s="229"/>
    </row>
    <row r="44" spans="1:38" ht="38.25" customHeight="1">
      <c r="A44" s="137" t="s">
        <v>557</v>
      </c>
      <c r="B44" s="137"/>
      <c r="C44" s="137"/>
      <c r="D44" s="137"/>
      <c r="E44" s="138"/>
      <c r="F44" s="102"/>
      <c r="G44" s="102"/>
      <c r="H44" s="102"/>
      <c r="I44" s="102"/>
      <c r="J44" s="1"/>
      <c r="K44" s="6"/>
      <c r="L44" s="6"/>
      <c r="M44" s="6"/>
      <c r="N44" s="1"/>
      <c r="O44" s="1"/>
      <c r="P44" s="41"/>
      <c r="Q44" s="4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41"/>
      <c r="AG44" s="41"/>
      <c r="AH44" s="41"/>
      <c r="AI44" s="41"/>
      <c r="AJ44" s="41"/>
      <c r="AK44" s="41"/>
      <c r="AL44" s="41"/>
    </row>
    <row r="45" spans="1:38" ht="38.25">
      <c r="A45" s="94" t="s">
        <v>16</v>
      </c>
      <c r="B45" s="94" t="s">
        <v>512</v>
      </c>
      <c r="C45" s="94"/>
      <c r="D45" s="95" t="s">
        <v>523</v>
      </c>
      <c r="E45" s="94" t="s">
        <v>524</v>
      </c>
      <c r="F45" s="94" t="s">
        <v>525</v>
      </c>
      <c r="G45" s="94" t="s">
        <v>545</v>
      </c>
      <c r="H45" s="94" t="s">
        <v>527</v>
      </c>
      <c r="I45" s="94" t="s">
        <v>528</v>
      </c>
      <c r="J45" s="93" t="s">
        <v>529</v>
      </c>
      <c r="K45" s="93" t="s">
        <v>558</v>
      </c>
      <c r="L45" s="96" t="s">
        <v>531</v>
      </c>
      <c r="M45" s="136" t="s">
        <v>554</v>
      </c>
      <c r="N45" s="94" t="s">
        <v>555</v>
      </c>
      <c r="O45" s="94" t="s">
        <v>533</v>
      </c>
      <c r="P45" s="95" t="s">
        <v>534</v>
      </c>
      <c r="Q45" s="41"/>
      <c r="R45" s="6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41"/>
      <c r="AG45" s="41"/>
      <c r="AH45" s="41"/>
      <c r="AI45" s="41"/>
      <c r="AJ45" s="41"/>
      <c r="AK45" s="41"/>
      <c r="AL45" s="41"/>
    </row>
    <row r="46" spans="1:38" s="198" customFormat="1" ht="15.6" customHeight="1">
      <c r="A46" s="286">
        <v>1</v>
      </c>
      <c r="B46" s="304">
        <v>45043</v>
      </c>
      <c r="C46" s="284"/>
      <c r="D46" s="302" t="s">
        <v>903</v>
      </c>
      <c r="E46" s="274" t="s">
        <v>537</v>
      </c>
      <c r="F46" s="274">
        <v>35</v>
      </c>
      <c r="G46" s="274">
        <v>19</v>
      </c>
      <c r="H46" s="283">
        <v>42</v>
      </c>
      <c r="I46" s="291" t="s">
        <v>904</v>
      </c>
      <c r="J46" s="272" t="s">
        <v>894</v>
      </c>
      <c r="K46" s="280">
        <f t="shared" ref="K46" si="8">H46-F46</f>
        <v>7</v>
      </c>
      <c r="L46" s="281">
        <v>100</v>
      </c>
      <c r="M46" s="282">
        <f t="shared" ref="M46" si="9">(K46*N46)-100</f>
        <v>2000</v>
      </c>
      <c r="N46" s="280">
        <v>300</v>
      </c>
      <c r="O46" s="272" t="s">
        <v>535</v>
      </c>
      <c r="P46" s="273">
        <v>45048</v>
      </c>
      <c r="Q46" s="197"/>
      <c r="R46" s="203" t="s">
        <v>799</v>
      </c>
      <c r="S46" s="197"/>
      <c r="T46" s="197"/>
      <c r="U46" s="197"/>
      <c r="V46" s="197"/>
      <c r="W46" s="197"/>
      <c r="X46" s="203"/>
      <c r="Y46" s="197"/>
      <c r="Z46" s="197"/>
      <c r="AA46" s="197"/>
      <c r="AB46" s="197"/>
      <c r="AC46" s="197"/>
      <c r="AD46" s="203"/>
      <c r="AE46" s="197"/>
      <c r="AF46" s="197"/>
      <c r="AG46" s="197"/>
      <c r="AH46" s="197"/>
      <c r="AI46" s="197"/>
      <c r="AJ46" s="203"/>
      <c r="AK46" s="197"/>
      <c r="AL46" s="197"/>
    </row>
    <row r="47" spans="1:38" s="198" customFormat="1" ht="15.6" customHeight="1">
      <c r="A47" s="286">
        <v>2</v>
      </c>
      <c r="B47" s="304">
        <v>45044</v>
      </c>
      <c r="C47" s="284"/>
      <c r="D47" s="302" t="s">
        <v>909</v>
      </c>
      <c r="E47" s="274" t="s">
        <v>537</v>
      </c>
      <c r="F47" s="274">
        <v>127</v>
      </c>
      <c r="G47" s="274">
        <v>78</v>
      </c>
      <c r="H47" s="283">
        <v>147</v>
      </c>
      <c r="I47" s="291" t="s">
        <v>869</v>
      </c>
      <c r="J47" s="272" t="s">
        <v>885</v>
      </c>
      <c r="K47" s="280">
        <f t="shared" ref="K47" si="10">H47-F47</f>
        <v>20</v>
      </c>
      <c r="L47" s="281">
        <v>100</v>
      </c>
      <c r="M47" s="282">
        <f t="shared" ref="M47" si="11">(K47*N47)-100</f>
        <v>1900</v>
      </c>
      <c r="N47" s="280">
        <v>100</v>
      </c>
      <c r="O47" s="272" t="s">
        <v>535</v>
      </c>
      <c r="P47" s="273">
        <v>45048</v>
      </c>
      <c r="Q47" s="197"/>
      <c r="R47" s="203" t="s">
        <v>799</v>
      </c>
      <c r="S47" s="197"/>
      <c r="T47" s="197"/>
      <c r="U47" s="197"/>
      <c r="V47" s="197"/>
      <c r="W47" s="197"/>
      <c r="X47" s="203"/>
      <c r="Y47" s="197"/>
      <c r="Z47" s="197"/>
      <c r="AA47" s="197"/>
      <c r="AB47" s="197"/>
      <c r="AC47" s="197"/>
      <c r="AD47" s="203"/>
      <c r="AE47" s="197"/>
      <c r="AF47" s="197"/>
      <c r="AG47" s="197"/>
      <c r="AH47" s="197"/>
      <c r="AI47" s="197"/>
      <c r="AJ47" s="203"/>
      <c r="AK47" s="197"/>
      <c r="AL47" s="197"/>
    </row>
    <row r="48" spans="1:38" s="198" customFormat="1" ht="15.6" customHeight="1">
      <c r="A48" s="286">
        <v>3</v>
      </c>
      <c r="B48" s="304">
        <v>45044</v>
      </c>
      <c r="C48" s="284"/>
      <c r="D48" s="302" t="s">
        <v>911</v>
      </c>
      <c r="E48" s="274" t="s">
        <v>537</v>
      </c>
      <c r="F48" s="274">
        <v>39</v>
      </c>
      <c r="G48" s="274">
        <v>25</v>
      </c>
      <c r="H48" s="283">
        <v>45.5</v>
      </c>
      <c r="I48" s="291" t="s">
        <v>912</v>
      </c>
      <c r="J48" s="272" t="s">
        <v>908</v>
      </c>
      <c r="K48" s="280">
        <f t="shared" ref="K48" si="12">H48-F48</f>
        <v>6.5</v>
      </c>
      <c r="L48" s="281">
        <v>100</v>
      </c>
      <c r="M48" s="282">
        <f t="shared" ref="M48" si="13">(K48*N48)-100</f>
        <v>2500</v>
      </c>
      <c r="N48" s="280">
        <v>400</v>
      </c>
      <c r="O48" s="272" t="s">
        <v>535</v>
      </c>
      <c r="P48" s="273">
        <v>45048</v>
      </c>
      <c r="Q48" s="197"/>
      <c r="R48" s="203" t="s">
        <v>799</v>
      </c>
      <c r="S48" s="197"/>
      <c r="T48" s="197"/>
      <c r="U48" s="197"/>
      <c r="V48" s="197"/>
      <c r="W48" s="197"/>
      <c r="X48" s="203"/>
      <c r="Y48" s="197"/>
      <c r="Z48" s="197"/>
      <c r="AA48" s="197"/>
      <c r="AB48" s="197"/>
      <c r="AC48" s="197"/>
      <c r="AD48" s="203"/>
      <c r="AE48" s="197"/>
      <c r="AF48" s="197"/>
      <c r="AG48" s="197"/>
      <c r="AH48" s="197"/>
      <c r="AI48" s="197"/>
      <c r="AJ48" s="203"/>
      <c r="AK48" s="197"/>
      <c r="AL48" s="197"/>
    </row>
    <row r="49" spans="1:38" s="198" customFormat="1" ht="15.6" customHeight="1">
      <c r="A49" s="308">
        <v>4</v>
      </c>
      <c r="B49" s="320">
        <v>45044</v>
      </c>
      <c r="C49" s="310"/>
      <c r="D49" s="311" t="s">
        <v>913</v>
      </c>
      <c r="E49" s="289" t="s">
        <v>537</v>
      </c>
      <c r="F49" s="289">
        <v>38</v>
      </c>
      <c r="G49" s="289"/>
      <c r="H49" s="312">
        <v>11</v>
      </c>
      <c r="I49" s="313" t="s">
        <v>902</v>
      </c>
      <c r="J49" s="290" t="s">
        <v>929</v>
      </c>
      <c r="K49" s="314">
        <f t="shared" ref="K49" si="14">H49-F49</f>
        <v>-27</v>
      </c>
      <c r="L49" s="315">
        <v>100</v>
      </c>
      <c r="M49" s="316">
        <f t="shared" ref="M49:M52" si="15">(K49*N49)-100</f>
        <v>-1180</v>
      </c>
      <c r="N49" s="314">
        <v>40</v>
      </c>
      <c r="O49" s="290" t="s">
        <v>535</v>
      </c>
      <c r="P49" s="309">
        <v>45048</v>
      </c>
      <c r="Q49" s="197"/>
      <c r="R49" s="203" t="s">
        <v>799</v>
      </c>
      <c r="S49" s="197"/>
      <c r="T49" s="197"/>
      <c r="U49" s="197"/>
      <c r="V49" s="197"/>
      <c r="W49" s="197"/>
      <c r="X49" s="203"/>
      <c r="Y49" s="197"/>
      <c r="Z49" s="197"/>
      <c r="AA49" s="197"/>
      <c r="AB49" s="197"/>
      <c r="AC49" s="197"/>
      <c r="AD49" s="203"/>
      <c r="AE49" s="197"/>
      <c r="AF49" s="197"/>
      <c r="AG49" s="197"/>
      <c r="AH49" s="197"/>
      <c r="AI49" s="197"/>
      <c r="AJ49" s="203"/>
      <c r="AK49" s="197"/>
      <c r="AL49" s="197"/>
    </row>
    <row r="50" spans="1:38" s="198" customFormat="1" ht="15.6" customHeight="1">
      <c r="A50" s="286">
        <v>5</v>
      </c>
      <c r="B50" s="304">
        <v>45048</v>
      </c>
      <c r="C50" s="284"/>
      <c r="D50" s="302" t="s">
        <v>924</v>
      </c>
      <c r="E50" s="274" t="s">
        <v>878</v>
      </c>
      <c r="F50" s="274">
        <v>66</v>
      </c>
      <c r="G50" s="274">
        <v>115</v>
      </c>
      <c r="H50" s="283">
        <v>42.5</v>
      </c>
      <c r="I50" s="291" t="s">
        <v>925</v>
      </c>
      <c r="J50" s="272" t="s">
        <v>961</v>
      </c>
      <c r="K50" s="280">
        <f>F50-H50</f>
        <v>23.5</v>
      </c>
      <c r="L50" s="281">
        <v>100</v>
      </c>
      <c r="M50" s="282">
        <f t="shared" si="15"/>
        <v>1075</v>
      </c>
      <c r="N50" s="280">
        <v>50</v>
      </c>
      <c r="O50" s="272" t="s">
        <v>535</v>
      </c>
      <c r="P50" s="273">
        <v>45049</v>
      </c>
      <c r="Q50" s="197"/>
      <c r="R50" s="203"/>
      <c r="S50" s="197"/>
      <c r="T50" s="197"/>
      <c r="U50" s="197"/>
      <c r="V50" s="197"/>
      <c r="W50" s="197"/>
      <c r="X50" s="203"/>
      <c r="Y50" s="197"/>
      <c r="Z50" s="197"/>
      <c r="AA50" s="197"/>
      <c r="AB50" s="197"/>
      <c r="AC50" s="197"/>
      <c r="AD50" s="203"/>
      <c r="AE50" s="197"/>
      <c r="AF50" s="197"/>
      <c r="AG50" s="197"/>
      <c r="AH50" s="197"/>
      <c r="AI50" s="197"/>
      <c r="AJ50" s="203"/>
      <c r="AK50" s="197"/>
      <c r="AL50" s="197"/>
    </row>
    <row r="51" spans="1:38" s="198" customFormat="1" ht="15.6" customHeight="1">
      <c r="A51" s="286">
        <v>6</v>
      </c>
      <c r="B51" s="304">
        <v>45048</v>
      </c>
      <c r="C51" s="284"/>
      <c r="D51" s="302" t="s">
        <v>930</v>
      </c>
      <c r="E51" s="274" t="s">
        <v>537</v>
      </c>
      <c r="F51" s="274">
        <v>42</v>
      </c>
      <c r="G51" s="274"/>
      <c r="H51" s="283">
        <v>64</v>
      </c>
      <c r="I51" s="291" t="s">
        <v>931</v>
      </c>
      <c r="J51" s="272" t="s">
        <v>962</v>
      </c>
      <c r="K51" s="280">
        <f t="shared" ref="K51:K52" si="16">H51-F51</f>
        <v>22</v>
      </c>
      <c r="L51" s="281">
        <v>100</v>
      </c>
      <c r="M51" s="282">
        <f t="shared" si="15"/>
        <v>1000</v>
      </c>
      <c r="N51" s="280">
        <v>50</v>
      </c>
      <c r="O51" s="272" t="s">
        <v>535</v>
      </c>
      <c r="P51" s="273">
        <v>45049</v>
      </c>
      <c r="Q51" s="197"/>
      <c r="R51" s="203"/>
      <c r="S51" s="197"/>
      <c r="T51" s="197"/>
      <c r="U51" s="197"/>
      <c r="V51" s="197"/>
      <c r="W51" s="197"/>
      <c r="X51" s="203"/>
      <c r="Y51" s="197"/>
      <c r="Z51" s="197"/>
      <c r="AA51" s="197"/>
      <c r="AB51" s="197"/>
      <c r="AC51" s="197"/>
      <c r="AD51" s="203"/>
      <c r="AE51" s="197"/>
      <c r="AF51" s="197"/>
      <c r="AG51" s="197"/>
      <c r="AH51" s="197"/>
      <c r="AI51" s="197"/>
      <c r="AJ51" s="203"/>
      <c r="AK51" s="197"/>
      <c r="AL51" s="197"/>
    </row>
    <row r="52" spans="1:38" s="198" customFormat="1" ht="15.6" customHeight="1">
      <c r="A52" s="286">
        <v>7</v>
      </c>
      <c r="B52" s="304">
        <v>45048</v>
      </c>
      <c r="C52" s="284"/>
      <c r="D52" s="302" t="s">
        <v>926</v>
      </c>
      <c r="E52" s="274" t="s">
        <v>537</v>
      </c>
      <c r="F52" s="274">
        <v>110</v>
      </c>
      <c r="G52" s="274"/>
      <c r="H52" s="283">
        <v>180</v>
      </c>
      <c r="I52" s="291" t="s">
        <v>927</v>
      </c>
      <c r="J52" s="272" t="s">
        <v>717</v>
      </c>
      <c r="K52" s="280">
        <f t="shared" si="16"/>
        <v>70</v>
      </c>
      <c r="L52" s="281">
        <v>100</v>
      </c>
      <c r="M52" s="282">
        <f t="shared" si="15"/>
        <v>1650</v>
      </c>
      <c r="N52" s="280">
        <v>25</v>
      </c>
      <c r="O52" s="272" t="s">
        <v>535</v>
      </c>
      <c r="P52" s="273">
        <v>45049</v>
      </c>
      <c r="Q52" s="197"/>
      <c r="R52" s="203"/>
      <c r="S52" s="197"/>
      <c r="T52" s="197"/>
      <c r="U52" s="197"/>
      <c r="V52" s="197"/>
      <c r="W52" s="197"/>
      <c r="X52" s="203"/>
      <c r="Y52" s="197"/>
      <c r="Z52" s="197"/>
      <c r="AA52" s="197"/>
      <c r="AB52" s="197"/>
      <c r="AC52" s="197"/>
      <c r="AD52" s="203"/>
      <c r="AE52" s="197"/>
      <c r="AF52" s="197"/>
      <c r="AG52" s="197"/>
      <c r="AH52" s="197"/>
      <c r="AI52" s="197"/>
      <c r="AJ52" s="203"/>
      <c r="AK52" s="197"/>
      <c r="AL52" s="197"/>
    </row>
    <row r="53" spans="1:38" s="198" customFormat="1" ht="15.6" customHeight="1">
      <c r="A53" s="322">
        <v>8</v>
      </c>
      <c r="B53" s="323">
        <v>45048</v>
      </c>
      <c r="C53" s="324"/>
      <c r="D53" s="325" t="s">
        <v>911</v>
      </c>
      <c r="E53" s="201" t="s">
        <v>537</v>
      </c>
      <c r="F53" s="201" t="s">
        <v>928</v>
      </c>
      <c r="G53" s="201">
        <v>22</v>
      </c>
      <c r="H53" s="202"/>
      <c r="I53" s="217" t="s">
        <v>912</v>
      </c>
      <c r="J53" s="225" t="s">
        <v>538</v>
      </c>
      <c r="K53" s="254"/>
      <c r="L53" s="326"/>
      <c r="M53" s="327"/>
      <c r="N53" s="254"/>
      <c r="O53" s="225"/>
      <c r="P53" s="199"/>
      <c r="Q53" s="197"/>
      <c r="R53" s="203"/>
      <c r="S53" s="197"/>
      <c r="T53" s="197"/>
      <c r="U53" s="197"/>
      <c r="V53" s="197"/>
      <c r="W53" s="197"/>
      <c r="X53" s="203"/>
      <c r="Y53" s="197"/>
      <c r="Z53" s="197"/>
      <c r="AA53" s="197"/>
      <c r="AB53" s="197"/>
      <c r="AC53" s="197"/>
      <c r="AD53" s="203"/>
      <c r="AE53" s="197"/>
      <c r="AF53" s="197"/>
      <c r="AG53" s="197"/>
      <c r="AH53" s="197"/>
      <c r="AI53" s="197"/>
      <c r="AJ53" s="203"/>
      <c r="AK53" s="197"/>
      <c r="AL53" s="197"/>
    </row>
    <row r="54" spans="1:38" s="198" customFormat="1" ht="15.6" customHeight="1">
      <c r="A54" s="286">
        <v>9</v>
      </c>
      <c r="B54" s="304">
        <v>45049</v>
      </c>
      <c r="C54" s="324"/>
      <c r="D54" s="302" t="s">
        <v>930</v>
      </c>
      <c r="E54" s="274" t="s">
        <v>537</v>
      </c>
      <c r="F54" s="274">
        <v>47.5</v>
      </c>
      <c r="G54" s="274"/>
      <c r="H54" s="283">
        <v>64</v>
      </c>
      <c r="I54" s="291" t="s">
        <v>966</v>
      </c>
      <c r="J54" s="272" t="s">
        <v>967</v>
      </c>
      <c r="K54" s="280">
        <f t="shared" ref="K54" si="17">H54-F54</f>
        <v>16.5</v>
      </c>
      <c r="L54" s="281">
        <v>100</v>
      </c>
      <c r="M54" s="282">
        <f t="shared" ref="M54" si="18">(K54*N54)-100</f>
        <v>725</v>
      </c>
      <c r="N54" s="280">
        <v>50</v>
      </c>
      <c r="O54" s="272" t="s">
        <v>535</v>
      </c>
      <c r="P54" s="273">
        <v>45049</v>
      </c>
      <c r="Q54" s="197"/>
      <c r="R54" s="203"/>
      <c r="S54" s="197"/>
      <c r="T54" s="197"/>
      <c r="U54" s="197"/>
      <c r="V54" s="197"/>
      <c r="W54" s="197"/>
      <c r="X54" s="203"/>
      <c r="Y54" s="197"/>
      <c r="Z54" s="197"/>
      <c r="AA54" s="197"/>
      <c r="AB54" s="197"/>
      <c r="AC54" s="197"/>
      <c r="AD54" s="203"/>
      <c r="AE54" s="197"/>
      <c r="AF54" s="197"/>
      <c r="AG54" s="197"/>
      <c r="AH54" s="197"/>
      <c r="AI54" s="197"/>
      <c r="AJ54" s="203"/>
      <c r="AK54" s="197"/>
      <c r="AL54" s="197"/>
    </row>
    <row r="55" spans="1:38" s="198" customFormat="1" ht="15.6" customHeight="1">
      <c r="A55" s="322"/>
      <c r="B55" s="323"/>
      <c r="C55" s="324"/>
      <c r="D55" s="325"/>
      <c r="E55" s="201"/>
      <c r="F55" s="201"/>
      <c r="G55" s="201"/>
      <c r="H55" s="202"/>
      <c r="I55" s="217"/>
      <c r="J55" s="225"/>
      <c r="K55" s="254"/>
      <c r="L55" s="326"/>
      <c r="M55" s="327"/>
      <c r="N55" s="254"/>
      <c r="O55" s="225"/>
      <c r="P55" s="199"/>
      <c r="Q55" s="197"/>
      <c r="R55" s="203"/>
      <c r="S55" s="197"/>
      <c r="T55" s="197"/>
      <c r="U55" s="197"/>
      <c r="V55" s="197"/>
      <c r="W55" s="197"/>
      <c r="X55" s="203"/>
      <c r="Y55" s="197"/>
      <c r="Z55" s="197"/>
      <c r="AA55" s="197"/>
      <c r="AB55" s="197"/>
      <c r="AC55" s="197"/>
      <c r="AD55" s="203"/>
      <c r="AE55" s="197"/>
      <c r="AF55" s="197"/>
      <c r="AG55" s="197"/>
      <c r="AH55" s="197"/>
      <c r="AI55" s="197"/>
      <c r="AJ55" s="203"/>
      <c r="AK55" s="197"/>
      <c r="AL55" s="197"/>
    </row>
    <row r="56" spans="1:38" s="198" customFormat="1" ht="15.6" customHeight="1">
      <c r="A56" s="322"/>
      <c r="B56" s="323"/>
      <c r="C56" s="324"/>
      <c r="D56" s="325"/>
      <c r="E56" s="201"/>
      <c r="F56" s="201"/>
      <c r="G56" s="201"/>
      <c r="H56" s="202"/>
      <c r="I56" s="217"/>
      <c r="J56" s="225"/>
      <c r="K56" s="254"/>
      <c r="L56" s="326"/>
      <c r="M56" s="327"/>
      <c r="N56" s="254"/>
      <c r="O56" s="225"/>
      <c r="P56" s="199"/>
      <c r="Q56" s="197"/>
      <c r="R56" s="203"/>
      <c r="S56" s="197"/>
      <c r="T56" s="197"/>
      <c r="U56" s="197"/>
      <c r="V56" s="197"/>
      <c r="W56" s="197"/>
      <c r="X56" s="203"/>
      <c r="Y56" s="197"/>
      <c r="Z56" s="197"/>
      <c r="AA56" s="197"/>
      <c r="AB56" s="197"/>
      <c r="AC56" s="197"/>
      <c r="AD56" s="203"/>
      <c r="AE56" s="197"/>
      <c r="AF56" s="197"/>
      <c r="AG56" s="197"/>
      <c r="AH56" s="197"/>
      <c r="AI56" s="197"/>
      <c r="AJ56" s="203"/>
      <c r="AK56" s="197"/>
      <c r="AL56" s="197"/>
    </row>
    <row r="57" spans="1:38" s="198" customFormat="1" ht="15.6" customHeight="1">
      <c r="A57" s="322"/>
      <c r="B57" s="323"/>
      <c r="C57" s="324"/>
      <c r="D57" s="325"/>
      <c r="E57" s="201"/>
      <c r="F57" s="201"/>
      <c r="G57" s="201"/>
      <c r="H57" s="202"/>
      <c r="I57" s="217"/>
      <c r="J57" s="225"/>
      <c r="K57" s="254"/>
      <c r="L57" s="326"/>
      <c r="M57" s="327"/>
      <c r="N57" s="254"/>
      <c r="O57" s="225"/>
      <c r="P57" s="199"/>
      <c r="Q57" s="197"/>
      <c r="R57" s="203"/>
      <c r="S57" s="197"/>
      <c r="T57" s="197"/>
      <c r="U57" s="197"/>
      <c r="V57" s="197"/>
      <c r="W57" s="197"/>
      <c r="X57" s="203"/>
      <c r="Y57" s="197"/>
      <c r="Z57" s="197"/>
      <c r="AA57" s="197"/>
      <c r="AB57" s="197"/>
      <c r="AC57" s="197"/>
      <c r="AD57" s="203"/>
      <c r="AE57" s="197"/>
      <c r="AF57" s="197"/>
      <c r="AG57" s="197"/>
      <c r="AH57" s="197"/>
      <c r="AI57" s="197"/>
      <c r="AJ57" s="203"/>
      <c r="AK57" s="197"/>
      <c r="AL57" s="197"/>
    </row>
    <row r="58" spans="1:38" s="198" customFormat="1" ht="15.6" customHeight="1">
      <c r="A58" s="303"/>
      <c r="B58" s="303"/>
      <c r="C58" s="303"/>
      <c r="D58" s="303"/>
      <c r="E58" s="303"/>
      <c r="F58" s="303"/>
      <c r="G58" s="303"/>
      <c r="H58" s="303"/>
      <c r="I58" s="303"/>
      <c r="J58" s="225"/>
      <c r="K58" s="202"/>
      <c r="L58" s="217"/>
      <c r="M58" s="218"/>
      <c r="N58" s="202"/>
      <c r="O58" s="225"/>
      <c r="P58" s="199"/>
      <c r="Q58" s="1"/>
      <c r="R58" s="6"/>
      <c r="S58" s="1"/>
      <c r="T58" s="1"/>
      <c r="U58" s="1"/>
      <c r="V58" s="1"/>
      <c r="W58" s="1"/>
      <c r="X58" s="6"/>
      <c r="Y58" s="1"/>
      <c r="Z58" s="1"/>
      <c r="AA58" s="1"/>
      <c r="AB58" s="1"/>
      <c r="AC58" s="1"/>
      <c r="AD58" s="6"/>
      <c r="AE58" s="1"/>
      <c r="AF58" s="1"/>
      <c r="AG58" s="1"/>
      <c r="AH58" s="197"/>
      <c r="AI58" s="197"/>
      <c r="AJ58" s="203"/>
      <c r="AK58" s="197"/>
      <c r="AL58" s="197"/>
    </row>
    <row r="59" spans="1:38" ht="38.25" customHeight="1">
      <c r="A59" s="92" t="s">
        <v>559</v>
      </c>
      <c r="B59" s="139"/>
      <c r="C59" s="139"/>
      <c r="D59" s="140"/>
      <c r="E59" s="124"/>
      <c r="F59" s="6"/>
      <c r="G59" s="6"/>
      <c r="H59" s="125"/>
      <c r="I59" s="141"/>
      <c r="J59" s="1"/>
      <c r="K59" s="6"/>
      <c r="L59" s="6"/>
      <c r="M59" s="6"/>
      <c r="N59" s="1"/>
      <c r="O59" s="1"/>
      <c r="Q59" s="1"/>
      <c r="R59" s="6"/>
      <c r="S59" s="1"/>
      <c r="T59" s="1"/>
      <c r="U59" s="1"/>
      <c r="V59" s="1"/>
      <c r="W59" s="1"/>
      <c r="X59" s="6"/>
      <c r="Y59" s="1"/>
      <c r="Z59" s="1"/>
      <c r="AA59" s="1"/>
      <c r="AB59" s="1"/>
      <c r="AC59" s="1"/>
      <c r="AD59" s="6"/>
      <c r="AE59" s="1"/>
      <c r="AF59" s="1"/>
      <c r="AG59" s="1"/>
      <c r="AH59" s="1"/>
      <c r="AI59" s="1"/>
      <c r="AJ59" s="6"/>
      <c r="AK59" s="1"/>
    </row>
    <row r="60" spans="1:38" s="198" customFormat="1" ht="38.25">
      <c r="A60" s="93" t="s">
        <v>16</v>
      </c>
      <c r="B60" s="94" t="s">
        <v>512</v>
      </c>
      <c r="C60" s="94"/>
      <c r="D60" s="95" t="s">
        <v>523</v>
      </c>
      <c r="E60" s="94" t="s">
        <v>524</v>
      </c>
      <c r="F60" s="94" t="s">
        <v>525</v>
      </c>
      <c r="G60" s="94" t="s">
        <v>526</v>
      </c>
      <c r="H60" s="94" t="s">
        <v>527</v>
      </c>
      <c r="I60" s="94" t="s">
        <v>528</v>
      </c>
      <c r="J60" s="93" t="s">
        <v>529</v>
      </c>
      <c r="K60" s="128" t="s">
        <v>546</v>
      </c>
      <c r="L60" s="129" t="s">
        <v>531</v>
      </c>
      <c r="M60" s="96" t="s">
        <v>532</v>
      </c>
      <c r="N60" s="94" t="s">
        <v>533</v>
      </c>
      <c r="O60" s="95" t="s">
        <v>534</v>
      </c>
      <c r="P60" s="94" t="s">
        <v>763</v>
      </c>
      <c r="Q60" s="197"/>
      <c r="R60" s="6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7"/>
      <c r="AK60" s="197"/>
      <c r="AL60" s="197"/>
    </row>
    <row r="61" spans="1:38" ht="14.25" customHeight="1">
      <c r="A61" s="255">
        <v>1</v>
      </c>
      <c r="B61" s="256">
        <v>44840</v>
      </c>
      <c r="C61" s="253"/>
      <c r="D61" s="253" t="s">
        <v>835</v>
      </c>
      <c r="E61" s="254" t="s">
        <v>537</v>
      </c>
      <c r="F61" s="254" t="s">
        <v>836</v>
      </c>
      <c r="G61" s="254">
        <v>1220</v>
      </c>
      <c r="H61" s="254"/>
      <c r="I61" s="254" t="s">
        <v>837</v>
      </c>
      <c r="J61" s="225" t="s">
        <v>538</v>
      </c>
      <c r="K61" s="202"/>
      <c r="L61" s="217"/>
      <c r="M61" s="218"/>
      <c r="N61" s="202"/>
      <c r="O61" s="225"/>
      <c r="P61" s="199"/>
      <c r="Q61" s="197"/>
      <c r="R61" s="197" t="s">
        <v>536</v>
      </c>
      <c r="S61" s="41"/>
      <c r="T61" s="1"/>
      <c r="U61" s="1"/>
      <c r="V61" s="1"/>
      <c r="W61" s="1"/>
      <c r="X61" s="1"/>
      <c r="Y61" s="1"/>
      <c r="Z61" s="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14.25" customHeight="1">
      <c r="A62" s="286">
        <v>2</v>
      </c>
      <c r="B62" s="329">
        <v>45019</v>
      </c>
      <c r="C62" s="330"/>
      <c r="D62" s="330" t="s">
        <v>71</v>
      </c>
      <c r="E62" s="280" t="s">
        <v>537</v>
      </c>
      <c r="F62" s="280">
        <v>96.5</v>
      </c>
      <c r="G62" s="280">
        <v>88</v>
      </c>
      <c r="H62" s="280">
        <v>104.5</v>
      </c>
      <c r="I62" s="280" t="s">
        <v>877</v>
      </c>
      <c r="J62" s="272" t="s">
        <v>875</v>
      </c>
      <c r="K62" s="272">
        <f t="shared" ref="K62" si="19">H62-F62</f>
        <v>8</v>
      </c>
      <c r="L62" s="287">
        <f t="shared" ref="L62" si="20">(F62*-0.7)/100</f>
        <v>-0.67549999999999999</v>
      </c>
      <c r="M62" s="288">
        <f t="shared" ref="M62" si="21">(K62+L62)/F62</f>
        <v>7.5901554404145088E-2</v>
      </c>
      <c r="N62" s="328" t="s">
        <v>535</v>
      </c>
      <c r="O62" s="305">
        <v>45048</v>
      </c>
      <c r="P62" s="273"/>
      <c r="Q62" s="197"/>
      <c r="R62" s="197" t="s">
        <v>536</v>
      </c>
      <c r="S62" s="41"/>
      <c r="T62" s="1"/>
      <c r="U62" s="1"/>
      <c r="V62" s="1"/>
      <c r="W62" s="1"/>
      <c r="X62" s="1"/>
      <c r="Y62" s="1"/>
      <c r="Z62" s="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12.75" customHeight="1">
      <c r="A63" s="254"/>
      <c r="B63" s="252"/>
      <c r="C63" s="253"/>
      <c r="D63" s="253"/>
      <c r="E63" s="254"/>
      <c r="F63" s="254"/>
      <c r="G63" s="254"/>
      <c r="H63" s="254"/>
      <c r="I63" s="254"/>
      <c r="J63" s="225"/>
      <c r="K63" s="202"/>
      <c r="L63" s="217"/>
      <c r="M63" s="218"/>
      <c r="N63" s="202"/>
      <c r="O63" s="225"/>
      <c r="P63" s="199"/>
      <c r="R63" s="6"/>
      <c r="S63" s="1"/>
      <c r="T63" s="1"/>
      <c r="U63" s="1"/>
      <c r="V63" s="1"/>
      <c r="W63" s="1"/>
      <c r="X63" s="1"/>
      <c r="Y63" s="1"/>
    </row>
    <row r="64" spans="1:38" ht="12.75" customHeight="1">
      <c r="A64" s="109" t="s">
        <v>539</v>
      </c>
      <c r="B64" s="109"/>
      <c r="C64" s="109"/>
      <c r="D64" s="109"/>
      <c r="E64" s="41"/>
      <c r="F64" s="116" t="s">
        <v>541</v>
      </c>
      <c r="G64" s="54"/>
      <c r="H64" s="54"/>
      <c r="I64" s="54"/>
      <c r="J64" s="6"/>
      <c r="K64" s="132"/>
      <c r="L64" s="133"/>
      <c r="M64" s="6"/>
      <c r="N64" s="99"/>
      <c r="O64" s="142"/>
      <c r="P64" s="1"/>
      <c r="Q64" s="1"/>
      <c r="R64" s="6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15" t="s">
        <v>540</v>
      </c>
      <c r="B65" s="109"/>
      <c r="C65" s="109"/>
      <c r="D65" s="109"/>
      <c r="E65" s="6"/>
      <c r="F65" s="116" t="s">
        <v>543</v>
      </c>
      <c r="G65" s="6"/>
      <c r="H65" s="6" t="s">
        <v>759</v>
      </c>
      <c r="I65" s="6"/>
      <c r="J65" s="1"/>
      <c r="K65" s="6"/>
      <c r="L65" s="6"/>
      <c r="M65" s="6"/>
      <c r="N65" s="1"/>
      <c r="O65" s="1"/>
      <c r="Q65" s="1"/>
      <c r="R65" s="6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15"/>
      <c r="B66" s="109"/>
      <c r="C66" s="109"/>
      <c r="D66" s="109"/>
      <c r="E66" s="6"/>
      <c r="F66" s="116"/>
      <c r="G66" s="6"/>
      <c r="H66" s="6"/>
      <c r="I66" s="6"/>
      <c r="J66" s="1"/>
      <c r="K66" s="6"/>
      <c r="L66" s="6"/>
      <c r="M66" s="6"/>
      <c r="N66" s="1"/>
      <c r="O66" s="1"/>
      <c r="Q66" s="1"/>
      <c r="R66" s="54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15"/>
      <c r="B67" s="109"/>
      <c r="C67" s="109"/>
      <c r="D67" s="109"/>
      <c r="E67" s="6"/>
      <c r="F67" s="116"/>
      <c r="G67" s="54"/>
      <c r="H67" s="41"/>
      <c r="I67" s="54"/>
      <c r="J67" s="6"/>
      <c r="K67" s="132"/>
      <c r="L67" s="133"/>
      <c r="M67" s="6"/>
      <c r="N67" s="99"/>
      <c r="O67" s="134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54"/>
      <c r="B68" s="98"/>
      <c r="C68" s="98"/>
      <c r="D68" s="41"/>
      <c r="E68" s="54"/>
      <c r="F68" s="54"/>
      <c r="G68" s="54"/>
      <c r="H68" s="41"/>
      <c r="I68" s="54"/>
      <c r="J68" s="6"/>
      <c r="K68" s="132"/>
      <c r="L68" s="133"/>
      <c r="M68" s="6"/>
      <c r="N68" s="99"/>
      <c r="O68" s="134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26" ht="38.25" customHeight="1">
      <c r="A69" s="41"/>
      <c r="B69" s="143" t="s">
        <v>560</v>
      </c>
      <c r="C69" s="143"/>
      <c r="D69" s="143"/>
      <c r="E69" s="143"/>
      <c r="F69" s="6"/>
      <c r="G69" s="6"/>
      <c r="H69" s="126"/>
      <c r="I69" s="6"/>
      <c r="J69" s="126"/>
      <c r="K69" s="127"/>
      <c r="L69" s="6"/>
      <c r="M69" s="6"/>
      <c r="N69" s="1"/>
      <c r="O69" s="1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93" t="s">
        <v>16</v>
      </c>
      <c r="B70" s="94" t="s">
        <v>512</v>
      </c>
      <c r="C70" s="94"/>
      <c r="D70" s="95" t="s">
        <v>523</v>
      </c>
      <c r="E70" s="94" t="s">
        <v>524</v>
      </c>
      <c r="F70" s="94" t="s">
        <v>525</v>
      </c>
      <c r="G70" s="94" t="s">
        <v>561</v>
      </c>
      <c r="H70" s="94" t="s">
        <v>562</v>
      </c>
      <c r="I70" s="94" t="s">
        <v>528</v>
      </c>
      <c r="J70" s="144" t="s">
        <v>529</v>
      </c>
      <c r="K70" s="94" t="s">
        <v>530</v>
      </c>
      <c r="L70" s="94" t="s">
        <v>563</v>
      </c>
      <c r="M70" s="94" t="s">
        <v>533</v>
      </c>
      <c r="N70" s="95" t="s">
        <v>534</v>
      </c>
      <c r="O70" s="1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45">
        <v>1</v>
      </c>
      <c r="B71" s="146">
        <v>41579</v>
      </c>
      <c r="C71" s="146"/>
      <c r="D71" s="147" t="s">
        <v>564</v>
      </c>
      <c r="E71" s="148" t="s">
        <v>565</v>
      </c>
      <c r="F71" s="149">
        <v>82</v>
      </c>
      <c r="G71" s="148" t="s">
        <v>566</v>
      </c>
      <c r="H71" s="148">
        <v>100</v>
      </c>
      <c r="I71" s="150">
        <v>100</v>
      </c>
      <c r="J71" s="151" t="s">
        <v>567</v>
      </c>
      <c r="K71" s="152">
        <f t="shared" ref="K71:K102" si="22">H71-F71</f>
        <v>18</v>
      </c>
      <c r="L71" s="153">
        <f t="shared" ref="L71:L102" si="23">K71/F71</f>
        <v>0.21951219512195122</v>
      </c>
      <c r="M71" s="148" t="s">
        <v>535</v>
      </c>
      <c r="N71" s="154">
        <v>42657</v>
      </c>
      <c r="O71" s="1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45">
        <v>2</v>
      </c>
      <c r="B72" s="146">
        <v>41794</v>
      </c>
      <c r="C72" s="146"/>
      <c r="D72" s="147" t="s">
        <v>568</v>
      </c>
      <c r="E72" s="148" t="s">
        <v>537</v>
      </c>
      <c r="F72" s="149">
        <v>257</v>
      </c>
      <c r="G72" s="148" t="s">
        <v>566</v>
      </c>
      <c r="H72" s="148">
        <v>300</v>
      </c>
      <c r="I72" s="150">
        <v>300</v>
      </c>
      <c r="J72" s="151" t="s">
        <v>567</v>
      </c>
      <c r="K72" s="152">
        <f t="shared" si="22"/>
        <v>43</v>
      </c>
      <c r="L72" s="153">
        <f t="shared" si="23"/>
        <v>0.16731517509727625</v>
      </c>
      <c r="M72" s="148" t="s">
        <v>535</v>
      </c>
      <c r="N72" s="154">
        <v>41822</v>
      </c>
      <c r="O72" s="1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45">
        <v>3</v>
      </c>
      <c r="B73" s="146">
        <v>41828</v>
      </c>
      <c r="C73" s="146"/>
      <c r="D73" s="147" t="s">
        <v>569</v>
      </c>
      <c r="E73" s="148" t="s">
        <v>537</v>
      </c>
      <c r="F73" s="149">
        <v>393</v>
      </c>
      <c r="G73" s="148" t="s">
        <v>566</v>
      </c>
      <c r="H73" s="148">
        <v>468</v>
      </c>
      <c r="I73" s="150">
        <v>468</v>
      </c>
      <c r="J73" s="151" t="s">
        <v>567</v>
      </c>
      <c r="K73" s="152">
        <f t="shared" si="22"/>
        <v>75</v>
      </c>
      <c r="L73" s="153">
        <f t="shared" si="23"/>
        <v>0.19083969465648856</v>
      </c>
      <c r="M73" s="148" t="s">
        <v>535</v>
      </c>
      <c r="N73" s="154">
        <v>41863</v>
      </c>
      <c r="O73" s="1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45">
        <v>4</v>
      </c>
      <c r="B74" s="146">
        <v>41857</v>
      </c>
      <c r="C74" s="146"/>
      <c r="D74" s="147" t="s">
        <v>570</v>
      </c>
      <c r="E74" s="148" t="s">
        <v>537</v>
      </c>
      <c r="F74" s="149">
        <v>205</v>
      </c>
      <c r="G74" s="148" t="s">
        <v>566</v>
      </c>
      <c r="H74" s="148">
        <v>275</v>
      </c>
      <c r="I74" s="150">
        <v>250</v>
      </c>
      <c r="J74" s="151" t="s">
        <v>567</v>
      </c>
      <c r="K74" s="152">
        <f t="shared" si="22"/>
        <v>70</v>
      </c>
      <c r="L74" s="153">
        <f t="shared" si="23"/>
        <v>0.34146341463414637</v>
      </c>
      <c r="M74" s="148" t="s">
        <v>535</v>
      </c>
      <c r="N74" s="154">
        <v>41962</v>
      </c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45">
        <v>5</v>
      </c>
      <c r="B75" s="146">
        <v>41886</v>
      </c>
      <c r="C75" s="146"/>
      <c r="D75" s="147" t="s">
        <v>571</v>
      </c>
      <c r="E75" s="148" t="s">
        <v>537</v>
      </c>
      <c r="F75" s="149">
        <v>162</v>
      </c>
      <c r="G75" s="148" t="s">
        <v>566</v>
      </c>
      <c r="H75" s="148">
        <v>190</v>
      </c>
      <c r="I75" s="150">
        <v>190</v>
      </c>
      <c r="J75" s="151" t="s">
        <v>567</v>
      </c>
      <c r="K75" s="152">
        <f t="shared" si="22"/>
        <v>28</v>
      </c>
      <c r="L75" s="153">
        <f t="shared" si="23"/>
        <v>0.1728395061728395</v>
      </c>
      <c r="M75" s="148" t="s">
        <v>535</v>
      </c>
      <c r="N75" s="154">
        <v>42006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45">
        <v>6</v>
      </c>
      <c r="B76" s="146">
        <v>41886</v>
      </c>
      <c r="C76" s="146"/>
      <c r="D76" s="147" t="s">
        <v>572</v>
      </c>
      <c r="E76" s="148" t="s">
        <v>537</v>
      </c>
      <c r="F76" s="149">
        <v>75</v>
      </c>
      <c r="G76" s="148" t="s">
        <v>566</v>
      </c>
      <c r="H76" s="148">
        <v>91.5</v>
      </c>
      <c r="I76" s="150" t="s">
        <v>573</v>
      </c>
      <c r="J76" s="151" t="s">
        <v>574</v>
      </c>
      <c r="K76" s="152">
        <f t="shared" si="22"/>
        <v>16.5</v>
      </c>
      <c r="L76" s="153">
        <f t="shared" si="23"/>
        <v>0.22</v>
      </c>
      <c r="M76" s="148" t="s">
        <v>535</v>
      </c>
      <c r="N76" s="154">
        <v>41954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45">
        <v>7</v>
      </c>
      <c r="B77" s="146">
        <v>41913</v>
      </c>
      <c r="C77" s="146"/>
      <c r="D77" s="147" t="s">
        <v>575</v>
      </c>
      <c r="E77" s="148" t="s">
        <v>537</v>
      </c>
      <c r="F77" s="149">
        <v>850</v>
      </c>
      <c r="G77" s="148" t="s">
        <v>566</v>
      </c>
      <c r="H77" s="148">
        <v>982.5</v>
      </c>
      <c r="I77" s="150">
        <v>1050</v>
      </c>
      <c r="J77" s="151" t="s">
        <v>576</v>
      </c>
      <c r="K77" s="152">
        <f t="shared" si="22"/>
        <v>132.5</v>
      </c>
      <c r="L77" s="153">
        <f t="shared" si="23"/>
        <v>0.15588235294117647</v>
      </c>
      <c r="M77" s="148" t="s">
        <v>535</v>
      </c>
      <c r="N77" s="154">
        <v>42039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45">
        <v>8</v>
      </c>
      <c r="B78" s="146">
        <v>41913</v>
      </c>
      <c r="C78" s="146"/>
      <c r="D78" s="147" t="s">
        <v>577</v>
      </c>
      <c r="E78" s="148" t="s">
        <v>537</v>
      </c>
      <c r="F78" s="149">
        <v>475</v>
      </c>
      <c r="G78" s="148" t="s">
        <v>566</v>
      </c>
      <c r="H78" s="148">
        <v>515</v>
      </c>
      <c r="I78" s="150">
        <v>600</v>
      </c>
      <c r="J78" s="151" t="s">
        <v>578</v>
      </c>
      <c r="K78" s="152">
        <f t="shared" si="22"/>
        <v>40</v>
      </c>
      <c r="L78" s="153">
        <f t="shared" si="23"/>
        <v>8.4210526315789472E-2</v>
      </c>
      <c r="M78" s="148" t="s">
        <v>535</v>
      </c>
      <c r="N78" s="154">
        <v>41939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45">
        <v>9</v>
      </c>
      <c r="B79" s="146">
        <v>41913</v>
      </c>
      <c r="C79" s="146"/>
      <c r="D79" s="147" t="s">
        <v>579</v>
      </c>
      <c r="E79" s="148" t="s">
        <v>537</v>
      </c>
      <c r="F79" s="149">
        <v>86</v>
      </c>
      <c r="G79" s="148" t="s">
        <v>566</v>
      </c>
      <c r="H79" s="148">
        <v>99</v>
      </c>
      <c r="I79" s="150">
        <v>140</v>
      </c>
      <c r="J79" s="151" t="s">
        <v>580</v>
      </c>
      <c r="K79" s="152">
        <f t="shared" si="22"/>
        <v>13</v>
      </c>
      <c r="L79" s="153">
        <f t="shared" si="23"/>
        <v>0.15116279069767441</v>
      </c>
      <c r="M79" s="148" t="s">
        <v>535</v>
      </c>
      <c r="N79" s="154">
        <v>41939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45">
        <v>10</v>
      </c>
      <c r="B80" s="146">
        <v>41926</v>
      </c>
      <c r="C80" s="146"/>
      <c r="D80" s="147" t="s">
        <v>581</v>
      </c>
      <c r="E80" s="148" t="s">
        <v>537</v>
      </c>
      <c r="F80" s="149">
        <v>496.6</v>
      </c>
      <c r="G80" s="148" t="s">
        <v>566</v>
      </c>
      <c r="H80" s="148">
        <v>621</v>
      </c>
      <c r="I80" s="150">
        <v>580</v>
      </c>
      <c r="J80" s="151" t="s">
        <v>567</v>
      </c>
      <c r="K80" s="152">
        <f t="shared" si="22"/>
        <v>124.39999999999998</v>
      </c>
      <c r="L80" s="153">
        <f t="shared" si="23"/>
        <v>0.25050342327829234</v>
      </c>
      <c r="M80" s="148" t="s">
        <v>535</v>
      </c>
      <c r="N80" s="154">
        <v>42605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45">
        <v>11</v>
      </c>
      <c r="B81" s="146">
        <v>41926</v>
      </c>
      <c r="C81" s="146"/>
      <c r="D81" s="147" t="s">
        <v>582</v>
      </c>
      <c r="E81" s="148" t="s">
        <v>537</v>
      </c>
      <c r="F81" s="149">
        <v>2481.9</v>
      </c>
      <c r="G81" s="148" t="s">
        <v>566</v>
      </c>
      <c r="H81" s="148">
        <v>2840</v>
      </c>
      <c r="I81" s="150">
        <v>2870</v>
      </c>
      <c r="J81" s="151" t="s">
        <v>583</v>
      </c>
      <c r="K81" s="152">
        <f t="shared" si="22"/>
        <v>358.09999999999991</v>
      </c>
      <c r="L81" s="153">
        <f t="shared" si="23"/>
        <v>0.14428462065353154</v>
      </c>
      <c r="M81" s="148" t="s">
        <v>535</v>
      </c>
      <c r="N81" s="154">
        <v>42017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45">
        <v>12</v>
      </c>
      <c r="B82" s="146">
        <v>41928</v>
      </c>
      <c r="C82" s="146"/>
      <c r="D82" s="147" t="s">
        <v>584</v>
      </c>
      <c r="E82" s="148" t="s">
        <v>537</v>
      </c>
      <c r="F82" s="149">
        <v>84.5</v>
      </c>
      <c r="G82" s="148" t="s">
        <v>566</v>
      </c>
      <c r="H82" s="148">
        <v>93</v>
      </c>
      <c r="I82" s="150">
        <v>110</v>
      </c>
      <c r="J82" s="151" t="s">
        <v>585</v>
      </c>
      <c r="K82" s="152">
        <f t="shared" si="22"/>
        <v>8.5</v>
      </c>
      <c r="L82" s="153">
        <f t="shared" si="23"/>
        <v>0.10059171597633136</v>
      </c>
      <c r="M82" s="148" t="s">
        <v>535</v>
      </c>
      <c r="N82" s="154">
        <v>41939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13</v>
      </c>
      <c r="B83" s="146">
        <v>41928</v>
      </c>
      <c r="C83" s="146"/>
      <c r="D83" s="147" t="s">
        <v>586</v>
      </c>
      <c r="E83" s="148" t="s">
        <v>537</v>
      </c>
      <c r="F83" s="149">
        <v>401</v>
      </c>
      <c r="G83" s="148" t="s">
        <v>566</v>
      </c>
      <c r="H83" s="148">
        <v>428</v>
      </c>
      <c r="I83" s="150">
        <v>450</v>
      </c>
      <c r="J83" s="151" t="s">
        <v>587</v>
      </c>
      <c r="K83" s="152">
        <f t="shared" si="22"/>
        <v>27</v>
      </c>
      <c r="L83" s="153">
        <f t="shared" si="23"/>
        <v>6.7331670822942641E-2</v>
      </c>
      <c r="M83" s="148" t="s">
        <v>535</v>
      </c>
      <c r="N83" s="154">
        <v>42020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45">
        <v>14</v>
      </c>
      <c r="B84" s="146">
        <v>41928</v>
      </c>
      <c r="C84" s="146"/>
      <c r="D84" s="147" t="s">
        <v>588</v>
      </c>
      <c r="E84" s="148" t="s">
        <v>537</v>
      </c>
      <c r="F84" s="149">
        <v>101</v>
      </c>
      <c r="G84" s="148" t="s">
        <v>566</v>
      </c>
      <c r="H84" s="148">
        <v>112</v>
      </c>
      <c r="I84" s="150">
        <v>120</v>
      </c>
      <c r="J84" s="151" t="s">
        <v>589</v>
      </c>
      <c r="K84" s="152">
        <f t="shared" si="22"/>
        <v>11</v>
      </c>
      <c r="L84" s="153">
        <f t="shared" si="23"/>
        <v>0.10891089108910891</v>
      </c>
      <c r="M84" s="148" t="s">
        <v>535</v>
      </c>
      <c r="N84" s="154">
        <v>41939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15</v>
      </c>
      <c r="B85" s="146">
        <v>41954</v>
      </c>
      <c r="C85" s="146"/>
      <c r="D85" s="147" t="s">
        <v>590</v>
      </c>
      <c r="E85" s="148" t="s">
        <v>537</v>
      </c>
      <c r="F85" s="149">
        <v>59</v>
      </c>
      <c r="G85" s="148" t="s">
        <v>566</v>
      </c>
      <c r="H85" s="148">
        <v>76</v>
      </c>
      <c r="I85" s="150">
        <v>76</v>
      </c>
      <c r="J85" s="151" t="s">
        <v>567</v>
      </c>
      <c r="K85" s="152">
        <f t="shared" si="22"/>
        <v>17</v>
      </c>
      <c r="L85" s="153">
        <f t="shared" si="23"/>
        <v>0.28813559322033899</v>
      </c>
      <c r="M85" s="148" t="s">
        <v>535</v>
      </c>
      <c r="N85" s="154">
        <v>43032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45">
        <v>16</v>
      </c>
      <c r="B86" s="146">
        <v>41954</v>
      </c>
      <c r="C86" s="146"/>
      <c r="D86" s="147" t="s">
        <v>579</v>
      </c>
      <c r="E86" s="148" t="s">
        <v>537</v>
      </c>
      <c r="F86" s="149">
        <v>99</v>
      </c>
      <c r="G86" s="148" t="s">
        <v>566</v>
      </c>
      <c r="H86" s="148">
        <v>120</v>
      </c>
      <c r="I86" s="150">
        <v>120</v>
      </c>
      <c r="J86" s="151" t="s">
        <v>548</v>
      </c>
      <c r="K86" s="152">
        <f t="shared" si="22"/>
        <v>21</v>
      </c>
      <c r="L86" s="153">
        <f t="shared" si="23"/>
        <v>0.21212121212121213</v>
      </c>
      <c r="M86" s="148" t="s">
        <v>535</v>
      </c>
      <c r="N86" s="154">
        <v>41960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17</v>
      </c>
      <c r="B87" s="146">
        <v>41956</v>
      </c>
      <c r="C87" s="146"/>
      <c r="D87" s="147" t="s">
        <v>591</v>
      </c>
      <c r="E87" s="148" t="s">
        <v>537</v>
      </c>
      <c r="F87" s="149">
        <v>22</v>
      </c>
      <c r="G87" s="148" t="s">
        <v>566</v>
      </c>
      <c r="H87" s="148">
        <v>33.549999999999997</v>
      </c>
      <c r="I87" s="150">
        <v>32</v>
      </c>
      <c r="J87" s="151" t="s">
        <v>592</v>
      </c>
      <c r="K87" s="152">
        <f t="shared" si="22"/>
        <v>11.549999999999997</v>
      </c>
      <c r="L87" s="153">
        <f t="shared" si="23"/>
        <v>0.52499999999999991</v>
      </c>
      <c r="M87" s="148" t="s">
        <v>535</v>
      </c>
      <c r="N87" s="154">
        <v>42188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18</v>
      </c>
      <c r="B88" s="146">
        <v>41976</v>
      </c>
      <c r="C88" s="146"/>
      <c r="D88" s="147" t="s">
        <v>593</v>
      </c>
      <c r="E88" s="148" t="s">
        <v>537</v>
      </c>
      <c r="F88" s="149">
        <v>440</v>
      </c>
      <c r="G88" s="148" t="s">
        <v>566</v>
      </c>
      <c r="H88" s="148">
        <v>520</v>
      </c>
      <c r="I88" s="150">
        <v>520</v>
      </c>
      <c r="J88" s="151" t="s">
        <v>594</v>
      </c>
      <c r="K88" s="152">
        <f t="shared" si="22"/>
        <v>80</v>
      </c>
      <c r="L88" s="153">
        <f t="shared" si="23"/>
        <v>0.18181818181818182</v>
      </c>
      <c r="M88" s="148" t="s">
        <v>535</v>
      </c>
      <c r="N88" s="154">
        <v>42208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19</v>
      </c>
      <c r="B89" s="146">
        <v>41976</v>
      </c>
      <c r="C89" s="146"/>
      <c r="D89" s="147" t="s">
        <v>595</v>
      </c>
      <c r="E89" s="148" t="s">
        <v>537</v>
      </c>
      <c r="F89" s="149">
        <v>360</v>
      </c>
      <c r="G89" s="148" t="s">
        <v>566</v>
      </c>
      <c r="H89" s="148">
        <v>427</v>
      </c>
      <c r="I89" s="150">
        <v>425</v>
      </c>
      <c r="J89" s="151" t="s">
        <v>596</v>
      </c>
      <c r="K89" s="152">
        <f t="shared" si="22"/>
        <v>67</v>
      </c>
      <c r="L89" s="153">
        <f t="shared" si="23"/>
        <v>0.18611111111111112</v>
      </c>
      <c r="M89" s="148" t="s">
        <v>535</v>
      </c>
      <c r="N89" s="154">
        <v>42058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20</v>
      </c>
      <c r="B90" s="146">
        <v>42012</v>
      </c>
      <c r="C90" s="146"/>
      <c r="D90" s="147" t="s">
        <v>597</v>
      </c>
      <c r="E90" s="148" t="s">
        <v>537</v>
      </c>
      <c r="F90" s="149">
        <v>360</v>
      </c>
      <c r="G90" s="148" t="s">
        <v>566</v>
      </c>
      <c r="H90" s="148">
        <v>455</v>
      </c>
      <c r="I90" s="150">
        <v>420</v>
      </c>
      <c r="J90" s="151" t="s">
        <v>598</v>
      </c>
      <c r="K90" s="152">
        <f t="shared" si="22"/>
        <v>95</v>
      </c>
      <c r="L90" s="153">
        <f t="shared" si="23"/>
        <v>0.2638888888888889</v>
      </c>
      <c r="M90" s="148" t="s">
        <v>535</v>
      </c>
      <c r="N90" s="154">
        <v>42024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21</v>
      </c>
      <c r="B91" s="146">
        <v>42012</v>
      </c>
      <c r="C91" s="146"/>
      <c r="D91" s="147" t="s">
        <v>599</v>
      </c>
      <c r="E91" s="148" t="s">
        <v>537</v>
      </c>
      <c r="F91" s="149">
        <v>130</v>
      </c>
      <c r="G91" s="148"/>
      <c r="H91" s="148">
        <v>175.5</v>
      </c>
      <c r="I91" s="150">
        <v>165</v>
      </c>
      <c r="J91" s="151" t="s">
        <v>600</v>
      </c>
      <c r="K91" s="152">
        <f t="shared" si="22"/>
        <v>45.5</v>
      </c>
      <c r="L91" s="153">
        <f t="shared" si="23"/>
        <v>0.35</v>
      </c>
      <c r="M91" s="148" t="s">
        <v>535</v>
      </c>
      <c r="N91" s="154">
        <v>43088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22</v>
      </c>
      <c r="B92" s="146">
        <v>42040</v>
      </c>
      <c r="C92" s="146"/>
      <c r="D92" s="147" t="s">
        <v>365</v>
      </c>
      <c r="E92" s="148" t="s">
        <v>565</v>
      </c>
      <c r="F92" s="149">
        <v>98</v>
      </c>
      <c r="G92" s="148"/>
      <c r="H92" s="148">
        <v>120</v>
      </c>
      <c r="I92" s="150">
        <v>120</v>
      </c>
      <c r="J92" s="151" t="s">
        <v>567</v>
      </c>
      <c r="K92" s="152">
        <f t="shared" si="22"/>
        <v>22</v>
      </c>
      <c r="L92" s="153">
        <f t="shared" si="23"/>
        <v>0.22448979591836735</v>
      </c>
      <c r="M92" s="148" t="s">
        <v>535</v>
      </c>
      <c r="N92" s="154">
        <v>42753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23</v>
      </c>
      <c r="B93" s="146">
        <v>42040</v>
      </c>
      <c r="C93" s="146"/>
      <c r="D93" s="147" t="s">
        <v>601</v>
      </c>
      <c r="E93" s="148" t="s">
        <v>565</v>
      </c>
      <c r="F93" s="149">
        <v>196</v>
      </c>
      <c r="G93" s="148"/>
      <c r="H93" s="148">
        <v>262</v>
      </c>
      <c r="I93" s="150">
        <v>255</v>
      </c>
      <c r="J93" s="151" t="s">
        <v>567</v>
      </c>
      <c r="K93" s="152">
        <f t="shared" si="22"/>
        <v>66</v>
      </c>
      <c r="L93" s="153">
        <f t="shared" si="23"/>
        <v>0.33673469387755101</v>
      </c>
      <c r="M93" s="148" t="s">
        <v>535</v>
      </c>
      <c r="N93" s="154">
        <v>42599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55">
        <v>24</v>
      </c>
      <c r="B94" s="156">
        <v>42067</v>
      </c>
      <c r="C94" s="156"/>
      <c r="D94" s="157" t="s">
        <v>364</v>
      </c>
      <c r="E94" s="158" t="s">
        <v>565</v>
      </c>
      <c r="F94" s="159">
        <v>235</v>
      </c>
      <c r="G94" s="159"/>
      <c r="H94" s="160">
        <v>77</v>
      </c>
      <c r="I94" s="160" t="s">
        <v>602</v>
      </c>
      <c r="J94" s="161" t="s">
        <v>603</v>
      </c>
      <c r="K94" s="162">
        <f t="shared" si="22"/>
        <v>-158</v>
      </c>
      <c r="L94" s="163">
        <f t="shared" si="23"/>
        <v>-0.67234042553191486</v>
      </c>
      <c r="M94" s="159" t="s">
        <v>547</v>
      </c>
      <c r="N94" s="156">
        <v>43522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25</v>
      </c>
      <c r="B95" s="146">
        <v>42067</v>
      </c>
      <c r="C95" s="146"/>
      <c r="D95" s="147" t="s">
        <v>604</v>
      </c>
      <c r="E95" s="148" t="s">
        <v>565</v>
      </c>
      <c r="F95" s="149">
        <v>185</v>
      </c>
      <c r="G95" s="148"/>
      <c r="H95" s="148">
        <v>224</v>
      </c>
      <c r="I95" s="150" t="s">
        <v>605</v>
      </c>
      <c r="J95" s="151" t="s">
        <v>567</v>
      </c>
      <c r="K95" s="152">
        <f t="shared" si="22"/>
        <v>39</v>
      </c>
      <c r="L95" s="153">
        <f t="shared" si="23"/>
        <v>0.21081081081081082</v>
      </c>
      <c r="M95" s="148" t="s">
        <v>535</v>
      </c>
      <c r="N95" s="154">
        <v>42647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55">
        <v>26</v>
      </c>
      <c r="B96" s="156">
        <v>42090</v>
      </c>
      <c r="C96" s="156"/>
      <c r="D96" s="164" t="s">
        <v>606</v>
      </c>
      <c r="E96" s="159" t="s">
        <v>565</v>
      </c>
      <c r="F96" s="159">
        <v>49.5</v>
      </c>
      <c r="G96" s="160"/>
      <c r="H96" s="160">
        <v>15.85</v>
      </c>
      <c r="I96" s="160">
        <v>67</v>
      </c>
      <c r="J96" s="161" t="s">
        <v>607</v>
      </c>
      <c r="K96" s="160">
        <f t="shared" si="22"/>
        <v>-33.65</v>
      </c>
      <c r="L96" s="165">
        <f t="shared" si="23"/>
        <v>-0.67979797979797973</v>
      </c>
      <c r="M96" s="159" t="s">
        <v>547</v>
      </c>
      <c r="N96" s="166">
        <v>43627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27</v>
      </c>
      <c r="B97" s="146">
        <v>42093</v>
      </c>
      <c r="C97" s="146"/>
      <c r="D97" s="147" t="s">
        <v>608</v>
      </c>
      <c r="E97" s="148" t="s">
        <v>565</v>
      </c>
      <c r="F97" s="149">
        <v>183.5</v>
      </c>
      <c r="G97" s="148"/>
      <c r="H97" s="148">
        <v>219</v>
      </c>
      <c r="I97" s="150">
        <v>218</v>
      </c>
      <c r="J97" s="151" t="s">
        <v>609</v>
      </c>
      <c r="K97" s="152">
        <f t="shared" si="22"/>
        <v>35.5</v>
      </c>
      <c r="L97" s="153">
        <f t="shared" si="23"/>
        <v>0.19346049046321526</v>
      </c>
      <c r="M97" s="148" t="s">
        <v>535</v>
      </c>
      <c r="N97" s="154">
        <v>42103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28</v>
      </c>
      <c r="B98" s="146">
        <v>42114</v>
      </c>
      <c r="C98" s="146"/>
      <c r="D98" s="147" t="s">
        <v>610</v>
      </c>
      <c r="E98" s="148" t="s">
        <v>565</v>
      </c>
      <c r="F98" s="149">
        <f>(227+237)/2</f>
        <v>232</v>
      </c>
      <c r="G98" s="148"/>
      <c r="H98" s="148">
        <v>298</v>
      </c>
      <c r="I98" s="150">
        <v>298</v>
      </c>
      <c r="J98" s="151" t="s">
        <v>567</v>
      </c>
      <c r="K98" s="152">
        <f t="shared" si="22"/>
        <v>66</v>
      </c>
      <c r="L98" s="153">
        <f t="shared" si="23"/>
        <v>0.28448275862068967</v>
      </c>
      <c r="M98" s="148" t="s">
        <v>535</v>
      </c>
      <c r="N98" s="154">
        <v>42823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29</v>
      </c>
      <c r="B99" s="146">
        <v>42128</v>
      </c>
      <c r="C99" s="146"/>
      <c r="D99" s="147" t="s">
        <v>611</v>
      </c>
      <c r="E99" s="148" t="s">
        <v>537</v>
      </c>
      <c r="F99" s="149">
        <v>385</v>
      </c>
      <c r="G99" s="148"/>
      <c r="H99" s="148">
        <f>212.5+331</f>
        <v>543.5</v>
      </c>
      <c r="I99" s="150">
        <v>510</v>
      </c>
      <c r="J99" s="151" t="s">
        <v>612</v>
      </c>
      <c r="K99" s="152">
        <f t="shared" si="22"/>
        <v>158.5</v>
      </c>
      <c r="L99" s="153">
        <f t="shared" si="23"/>
        <v>0.41168831168831171</v>
      </c>
      <c r="M99" s="148" t="s">
        <v>535</v>
      </c>
      <c r="N99" s="154">
        <v>42235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30</v>
      </c>
      <c r="B100" s="146">
        <v>42128</v>
      </c>
      <c r="C100" s="146"/>
      <c r="D100" s="147" t="s">
        <v>613</v>
      </c>
      <c r="E100" s="148" t="s">
        <v>537</v>
      </c>
      <c r="F100" s="149">
        <v>115.5</v>
      </c>
      <c r="G100" s="148"/>
      <c r="H100" s="148">
        <v>146</v>
      </c>
      <c r="I100" s="150">
        <v>142</v>
      </c>
      <c r="J100" s="151" t="s">
        <v>614</v>
      </c>
      <c r="K100" s="152">
        <f t="shared" si="22"/>
        <v>30.5</v>
      </c>
      <c r="L100" s="153">
        <f t="shared" si="23"/>
        <v>0.26406926406926406</v>
      </c>
      <c r="M100" s="148" t="s">
        <v>535</v>
      </c>
      <c r="N100" s="154">
        <v>42202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31</v>
      </c>
      <c r="B101" s="146">
        <v>42151</v>
      </c>
      <c r="C101" s="146"/>
      <c r="D101" s="147" t="s">
        <v>615</v>
      </c>
      <c r="E101" s="148" t="s">
        <v>537</v>
      </c>
      <c r="F101" s="149">
        <v>237.5</v>
      </c>
      <c r="G101" s="148"/>
      <c r="H101" s="148">
        <v>279.5</v>
      </c>
      <c r="I101" s="150">
        <v>278</v>
      </c>
      <c r="J101" s="151" t="s">
        <v>567</v>
      </c>
      <c r="K101" s="152">
        <f t="shared" si="22"/>
        <v>42</v>
      </c>
      <c r="L101" s="153">
        <f t="shared" si="23"/>
        <v>0.17684210526315788</v>
      </c>
      <c r="M101" s="148" t="s">
        <v>535</v>
      </c>
      <c r="N101" s="154">
        <v>42222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32</v>
      </c>
      <c r="B102" s="146">
        <v>42174</v>
      </c>
      <c r="C102" s="146"/>
      <c r="D102" s="147" t="s">
        <v>586</v>
      </c>
      <c r="E102" s="148" t="s">
        <v>565</v>
      </c>
      <c r="F102" s="149">
        <v>340</v>
      </c>
      <c r="G102" s="148"/>
      <c r="H102" s="148">
        <v>448</v>
      </c>
      <c r="I102" s="150">
        <v>448</v>
      </c>
      <c r="J102" s="151" t="s">
        <v>567</v>
      </c>
      <c r="K102" s="152">
        <f t="shared" si="22"/>
        <v>108</v>
      </c>
      <c r="L102" s="153">
        <f t="shared" si="23"/>
        <v>0.31764705882352939</v>
      </c>
      <c r="M102" s="148" t="s">
        <v>535</v>
      </c>
      <c r="N102" s="154">
        <v>43018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33</v>
      </c>
      <c r="B103" s="146">
        <v>42191</v>
      </c>
      <c r="C103" s="146"/>
      <c r="D103" s="147" t="s">
        <v>616</v>
      </c>
      <c r="E103" s="148" t="s">
        <v>565</v>
      </c>
      <c r="F103" s="149">
        <v>390</v>
      </c>
      <c r="G103" s="148"/>
      <c r="H103" s="148">
        <v>460</v>
      </c>
      <c r="I103" s="150">
        <v>460</v>
      </c>
      <c r="J103" s="151" t="s">
        <v>567</v>
      </c>
      <c r="K103" s="152">
        <f t="shared" ref="K103:K123" si="24">H103-F103</f>
        <v>70</v>
      </c>
      <c r="L103" s="153">
        <f t="shared" ref="L103:L123" si="25">K103/F103</f>
        <v>0.17948717948717949</v>
      </c>
      <c r="M103" s="148" t="s">
        <v>535</v>
      </c>
      <c r="N103" s="154">
        <v>42478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5">
        <v>34</v>
      </c>
      <c r="B104" s="156">
        <v>42195</v>
      </c>
      <c r="C104" s="156"/>
      <c r="D104" s="157" t="s">
        <v>617</v>
      </c>
      <c r="E104" s="158" t="s">
        <v>565</v>
      </c>
      <c r="F104" s="159">
        <v>122.5</v>
      </c>
      <c r="G104" s="159"/>
      <c r="H104" s="160">
        <v>61</v>
      </c>
      <c r="I104" s="160">
        <v>172</v>
      </c>
      <c r="J104" s="161" t="s">
        <v>618</v>
      </c>
      <c r="K104" s="162">
        <f t="shared" si="24"/>
        <v>-61.5</v>
      </c>
      <c r="L104" s="163">
        <f t="shared" si="25"/>
        <v>-0.50204081632653064</v>
      </c>
      <c r="M104" s="159" t="s">
        <v>547</v>
      </c>
      <c r="N104" s="156">
        <v>43333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35</v>
      </c>
      <c r="B105" s="146">
        <v>42219</v>
      </c>
      <c r="C105" s="146"/>
      <c r="D105" s="147" t="s">
        <v>619</v>
      </c>
      <c r="E105" s="148" t="s">
        <v>565</v>
      </c>
      <c r="F105" s="149">
        <v>297.5</v>
      </c>
      <c r="G105" s="148"/>
      <c r="H105" s="148">
        <v>350</v>
      </c>
      <c r="I105" s="150">
        <v>360</v>
      </c>
      <c r="J105" s="151" t="s">
        <v>620</v>
      </c>
      <c r="K105" s="152">
        <f t="shared" si="24"/>
        <v>52.5</v>
      </c>
      <c r="L105" s="153">
        <f t="shared" si="25"/>
        <v>0.17647058823529413</v>
      </c>
      <c r="M105" s="148" t="s">
        <v>535</v>
      </c>
      <c r="N105" s="154">
        <v>42232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36</v>
      </c>
      <c r="B106" s="146">
        <v>42219</v>
      </c>
      <c r="C106" s="146"/>
      <c r="D106" s="147" t="s">
        <v>621</v>
      </c>
      <c r="E106" s="148" t="s">
        <v>565</v>
      </c>
      <c r="F106" s="149">
        <v>115.5</v>
      </c>
      <c r="G106" s="148"/>
      <c r="H106" s="148">
        <v>149</v>
      </c>
      <c r="I106" s="150">
        <v>140</v>
      </c>
      <c r="J106" s="151" t="s">
        <v>622</v>
      </c>
      <c r="K106" s="152">
        <f t="shared" si="24"/>
        <v>33.5</v>
      </c>
      <c r="L106" s="153">
        <f t="shared" si="25"/>
        <v>0.29004329004329005</v>
      </c>
      <c r="M106" s="148" t="s">
        <v>535</v>
      </c>
      <c r="N106" s="154">
        <v>42740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37</v>
      </c>
      <c r="B107" s="146">
        <v>42251</v>
      </c>
      <c r="C107" s="146"/>
      <c r="D107" s="147" t="s">
        <v>615</v>
      </c>
      <c r="E107" s="148" t="s">
        <v>565</v>
      </c>
      <c r="F107" s="149">
        <v>226</v>
      </c>
      <c r="G107" s="148"/>
      <c r="H107" s="148">
        <v>292</v>
      </c>
      <c r="I107" s="150">
        <v>292</v>
      </c>
      <c r="J107" s="151" t="s">
        <v>623</v>
      </c>
      <c r="K107" s="152">
        <f t="shared" si="24"/>
        <v>66</v>
      </c>
      <c r="L107" s="153">
        <f t="shared" si="25"/>
        <v>0.29203539823008851</v>
      </c>
      <c r="M107" s="148" t="s">
        <v>535</v>
      </c>
      <c r="N107" s="154">
        <v>42286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38</v>
      </c>
      <c r="B108" s="146">
        <v>42254</v>
      </c>
      <c r="C108" s="146"/>
      <c r="D108" s="147" t="s">
        <v>610</v>
      </c>
      <c r="E108" s="148" t="s">
        <v>565</v>
      </c>
      <c r="F108" s="149">
        <v>232.5</v>
      </c>
      <c r="G108" s="148"/>
      <c r="H108" s="148">
        <v>312.5</v>
      </c>
      <c r="I108" s="150">
        <v>310</v>
      </c>
      <c r="J108" s="151" t="s">
        <v>567</v>
      </c>
      <c r="K108" s="152">
        <f t="shared" si="24"/>
        <v>80</v>
      </c>
      <c r="L108" s="153">
        <f t="shared" si="25"/>
        <v>0.34408602150537637</v>
      </c>
      <c r="M108" s="148" t="s">
        <v>535</v>
      </c>
      <c r="N108" s="154">
        <v>42823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39</v>
      </c>
      <c r="B109" s="146">
        <v>42268</v>
      </c>
      <c r="C109" s="146"/>
      <c r="D109" s="147" t="s">
        <v>624</v>
      </c>
      <c r="E109" s="148" t="s">
        <v>565</v>
      </c>
      <c r="F109" s="149">
        <v>196.5</v>
      </c>
      <c r="G109" s="148"/>
      <c r="H109" s="148">
        <v>238</v>
      </c>
      <c r="I109" s="150">
        <v>238</v>
      </c>
      <c r="J109" s="151" t="s">
        <v>623</v>
      </c>
      <c r="K109" s="152">
        <f t="shared" si="24"/>
        <v>41.5</v>
      </c>
      <c r="L109" s="153">
        <f t="shared" si="25"/>
        <v>0.21119592875318066</v>
      </c>
      <c r="M109" s="148" t="s">
        <v>535</v>
      </c>
      <c r="N109" s="154">
        <v>42291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40</v>
      </c>
      <c r="B110" s="146">
        <v>42271</v>
      </c>
      <c r="C110" s="146"/>
      <c r="D110" s="147" t="s">
        <v>564</v>
      </c>
      <c r="E110" s="148" t="s">
        <v>565</v>
      </c>
      <c r="F110" s="149">
        <v>65</v>
      </c>
      <c r="G110" s="148"/>
      <c r="H110" s="148">
        <v>82</v>
      </c>
      <c r="I110" s="150">
        <v>82</v>
      </c>
      <c r="J110" s="151" t="s">
        <v>623</v>
      </c>
      <c r="K110" s="152">
        <f t="shared" si="24"/>
        <v>17</v>
      </c>
      <c r="L110" s="153">
        <f t="shared" si="25"/>
        <v>0.26153846153846155</v>
      </c>
      <c r="M110" s="148" t="s">
        <v>535</v>
      </c>
      <c r="N110" s="154">
        <v>42578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41</v>
      </c>
      <c r="B111" s="146">
        <v>42291</v>
      </c>
      <c r="C111" s="146"/>
      <c r="D111" s="147" t="s">
        <v>625</v>
      </c>
      <c r="E111" s="148" t="s">
        <v>565</v>
      </c>
      <c r="F111" s="149">
        <v>144</v>
      </c>
      <c r="G111" s="148"/>
      <c r="H111" s="148">
        <v>182.5</v>
      </c>
      <c r="I111" s="150">
        <v>181</v>
      </c>
      <c r="J111" s="151" t="s">
        <v>623</v>
      </c>
      <c r="K111" s="152">
        <f t="shared" si="24"/>
        <v>38.5</v>
      </c>
      <c r="L111" s="153">
        <f t="shared" si="25"/>
        <v>0.2673611111111111</v>
      </c>
      <c r="M111" s="148" t="s">
        <v>535</v>
      </c>
      <c r="N111" s="154">
        <v>42817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42</v>
      </c>
      <c r="B112" s="146">
        <v>42291</v>
      </c>
      <c r="C112" s="146"/>
      <c r="D112" s="147" t="s">
        <v>626</v>
      </c>
      <c r="E112" s="148" t="s">
        <v>565</v>
      </c>
      <c r="F112" s="149">
        <v>264</v>
      </c>
      <c r="G112" s="148"/>
      <c r="H112" s="148">
        <v>311</v>
      </c>
      <c r="I112" s="150">
        <v>311</v>
      </c>
      <c r="J112" s="151" t="s">
        <v>623</v>
      </c>
      <c r="K112" s="152">
        <f t="shared" si="24"/>
        <v>47</v>
      </c>
      <c r="L112" s="153">
        <f t="shared" si="25"/>
        <v>0.17803030303030304</v>
      </c>
      <c r="M112" s="148" t="s">
        <v>535</v>
      </c>
      <c r="N112" s="154">
        <v>42604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43</v>
      </c>
      <c r="B113" s="146">
        <v>42318</v>
      </c>
      <c r="C113" s="146"/>
      <c r="D113" s="147" t="s">
        <v>627</v>
      </c>
      <c r="E113" s="148" t="s">
        <v>537</v>
      </c>
      <c r="F113" s="149">
        <v>549.5</v>
      </c>
      <c r="G113" s="148"/>
      <c r="H113" s="148">
        <v>630</v>
      </c>
      <c r="I113" s="150">
        <v>630</v>
      </c>
      <c r="J113" s="151" t="s">
        <v>623</v>
      </c>
      <c r="K113" s="152">
        <f t="shared" si="24"/>
        <v>80.5</v>
      </c>
      <c r="L113" s="153">
        <f t="shared" si="25"/>
        <v>0.1464968152866242</v>
      </c>
      <c r="M113" s="148" t="s">
        <v>535</v>
      </c>
      <c r="N113" s="154">
        <v>42419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44</v>
      </c>
      <c r="B114" s="146">
        <v>42342</v>
      </c>
      <c r="C114" s="146"/>
      <c r="D114" s="147" t="s">
        <v>628</v>
      </c>
      <c r="E114" s="148" t="s">
        <v>565</v>
      </c>
      <c r="F114" s="149">
        <v>1027.5</v>
      </c>
      <c r="G114" s="148"/>
      <c r="H114" s="148">
        <v>1315</v>
      </c>
      <c r="I114" s="150">
        <v>1250</v>
      </c>
      <c r="J114" s="151" t="s">
        <v>623</v>
      </c>
      <c r="K114" s="152">
        <f t="shared" si="24"/>
        <v>287.5</v>
      </c>
      <c r="L114" s="153">
        <f t="shared" si="25"/>
        <v>0.27980535279805352</v>
      </c>
      <c r="M114" s="148" t="s">
        <v>535</v>
      </c>
      <c r="N114" s="154">
        <v>43244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45</v>
      </c>
      <c r="B115" s="146">
        <v>42367</v>
      </c>
      <c r="C115" s="146"/>
      <c r="D115" s="147" t="s">
        <v>629</v>
      </c>
      <c r="E115" s="148" t="s">
        <v>565</v>
      </c>
      <c r="F115" s="149">
        <v>465</v>
      </c>
      <c r="G115" s="148"/>
      <c r="H115" s="148">
        <v>540</v>
      </c>
      <c r="I115" s="150">
        <v>540</v>
      </c>
      <c r="J115" s="151" t="s">
        <v>623</v>
      </c>
      <c r="K115" s="152">
        <f t="shared" si="24"/>
        <v>75</v>
      </c>
      <c r="L115" s="153">
        <f t="shared" si="25"/>
        <v>0.16129032258064516</v>
      </c>
      <c r="M115" s="148" t="s">
        <v>535</v>
      </c>
      <c r="N115" s="154">
        <v>42530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46</v>
      </c>
      <c r="B116" s="146">
        <v>42380</v>
      </c>
      <c r="C116" s="146"/>
      <c r="D116" s="147" t="s">
        <v>365</v>
      </c>
      <c r="E116" s="148" t="s">
        <v>537</v>
      </c>
      <c r="F116" s="149">
        <v>81</v>
      </c>
      <c r="G116" s="148"/>
      <c r="H116" s="148">
        <v>110</v>
      </c>
      <c r="I116" s="150">
        <v>110</v>
      </c>
      <c r="J116" s="151" t="s">
        <v>623</v>
      </c>
      <c r="K116" s="152">
        <f t="shared" si="24"/>
        <v>29</v>
      </c>
      <c r="L116" s="153">
        <f t="shared" si="25"/>
        <v>0.35802469135802467</v>
      </c>
      <c r="M116" s="148" t="s">
        <v>535</v>
      </c>
      <c r="N116" s="154">
        <v>42745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47</v>
      </c>
      <c r="B117" s="146">
        <v>42382</v>
      </c>
      <c r="C117" s="146"/>
      <c r="D117" s="147" t="s">
        <v>630</v>
      </c>
      <c r="E117" s="148" t="s">
        <v>537</v>
      </c>
      <c r="F117" s="149">
        <v>417.5</v>
      </c>
      <c r="G117" s="148"/>
      <c r="H117" s="148">
        <v>547</v>
      </c>
      <c r="I117" s="150">
        <v>535</v>
      </c>
      <c r="J117" s="151" t="s">
        <v>623</v>
      </c>
      <c r="K117" s="152">
        <f t="shared" si="24"/>
        <v>129.5</v>
      </c>
      <c r="L117" s="153">
        <f t="shared" si="25"/>
        <v>0.31017964071856285</v>
      </c>
      <c r="M117" s="148" t="s">
        <v>535</v>
      </c>
      <c r="N117" s="154">
        <v>42578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48</v>
      </c>
      <c r="B118" s="146">
        <v>42408</v>
      </c>
      <c r="C118" s="146"/>
      <c r="D118" s="147" t="s">
        <v>631</v>
      </c>
      <c r="E118" s="148" t="s">
        <v>565</v>
      </c>
      <c r="F118" s="149">
        <v>650</v>
      </c>
      <c r="G118" s="148"/>
      <c r="H118" s="148">
        <v>800</v>
      </c>
      <c r="I118" s="150">
        <v>800</v>
      </c>
      <c r="J118" s="151" t="s">
        <v>623</v>
      </c>
      <c r="K118" s="152">
        <f t="shared" si="24"/>
        <v>150</v>
      </c>
      <c r="L118" s="153">
        <f t="shared" si="25"/>
        <v>0.23076923076923078</v>
      </c>
      <c r="M118" s="148" t="s">
        <v>535</v>
      </c>
      <c r="N118" s="154">
        <v>43154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49</v>
      </c>
      <c r="B119" s="146">
        <v>42433</v>
      </c>
      <c r="C119" s="146"/>
      <c r="D119" s="147" t="s">
        <v>206</v>
      </c>
      <c r="E119" s="148" t="s">
        <v>565</v>
      </c>
      <c r="F119" s="149">
        <v>437.5</v>
      </c>
      <c r="G119" s="148"/>
      <c r="H119" s="148">
        <v>504.5</v>
      </c>
      <c r="I119" s="150">
        <v>522</v>
      </c>
      <c r="J119" s="151" t="s">
        <v>632</v>
      </c>
      <c r="K119" s="152">
        <f t="shared" si="24"/>
        <v>67</v>
      </c>
      <c r="L119" s="153">
        <f t="shared" si="25"/>
        <v>0.15314285714285714</v>
      </c>
      <c r="M119" s="148" t="s">
        <v>535</v>
      </c>
      <c r="N119" s="154">
        <v>42480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50</v>
      </c>
      <c r="B120" s="146">
        <v>42438</v>
      </c>
      <c r="C120" s="146"/>
      <c r="D120" s="147" t="s">
        <v>633</v>
      </c>
      <c r="E120" s="148" t="s">
        <v>565</v>
      </c>
      <c r="F120" s="149">
        <v>189.5</v>
      </c>
      <c r="G120" s="148"/>
      <c r="H120" s="148">
        <v>218</v>
      </c>
      <c r="I120" s="150">
        <v>218</v>
      </c>
      <c r="J120" s="151" t="s">
        <v>623</v>
      </c>
      <c r="K120" s="152">
        <f t="shared" si="24"/>
        <v>28.5</v>
      </c>
      <c r="L120" s="153">
        <f t="shared" si="25"/>
        <v>0.15039577836411611</v>
      </c>
      <c r="M120" s="148" t="s">
        <v>535</v>
      </c>
      <c r="N120" s="154">
        <v>43034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5">
        <v>51</v>
      </c>
      <c r="B121" s="156">
        <v>42471</v>
      </c>
      <c r="C121" s="156"/>
      <c r="D121" s="164" t="s">
        <v>634</v>
      </c>
      <c r="E121" s="159" t="s">
        <v>565</v>
      </c>
      <c r="F121" s="159">
        <v>36.5</v>
      </c>
      <c r="G121" s="160"/>
      <c r="H121" s="160">
        <v>15.85</v>
      </c>
      <c r="I121" s="160">
        <v>60</v>
      </c>
      <c r="J121" s="161" t="s">
        <v>635</v>
      </c>
      <c r="K121" s="162">
        <f t="shared" si="24"/>
        <v>-20.65</v>
      </c>
      <c r="L121" s="163">
        <f t="shared" si="25"/>
        <v>-0.5657534246575342</v>
      </c>
      <c r="M121" s="159" t="s">
        <v>547</v>
      </c>
      <c r="N121" s="167">
        <v>43627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52</v>
      </c>
      <c r="B122" s="146">
        <v>42472</v>
      </c>
      <c r="C122" s="146"/>
      <c r="D122" s="147" t="s">
        <v>636</v>
      </c>
      <c r="E122" s="148" t="s">
        <v>565</v>
      </c>
      <c r="F122" s="149">
        <v>93</v>
      </c>
      <c r="G122" s="148"/>
      <c r="H122" s="148">
        <v>149</v>
      </c>
      <c r="I122" s="150">
        <v>140</v>
      </c>
      <c r="J122" s="151" t="s">
        <v>637</v>
      </c>
      <c r="K122" s="152">
        <f t="shared" si="24"/>
        <v>56</v>
      </c>
      <c r="L122" s="153">
        <f t="shared" si="25"/>
        <v>0.60215053763440862</v>
      </c>
      <c r="M122" s="148" t="s">
        <v>535</v>
      </c>
      <c r="N122" s="154">
        <v>42740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53</v>
      </c>
      <c r="B123" s="146">
        <v>42472</v>
      </c>
      <c r="C123" s="146"/>
      <c r="D123" s="147" t="s">
        <v>638</v>
      </c>
      <c r="E123" s="148" t="s">
        <v>565</v>
      </c>
      <c r="F123" s="149">
        <v>130</v>
      </c>
      <c r="G123" s="148"/>
      <c r="H123" s="148">
        <v>150</v>
      </c>
      <c r="I123" s="150" t="s">
        <v>639</v>
      </c>
      <c r="J123" s="151" t="s">
        <v>623</v>
      </c>
      <c r="K123" s="152">
        <f t="shared" si="24"/>
        <v>20</v>
      </c>
      <c r="L123" s="153">
        <f t="shared" si="25"/>
        <v>0.15384615384615385</v>
      </c>
      <c r="M123" s="148" t="s">
        <v>535</v>
      </c>
      <c r="N123" s="154">
        <v>42564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54</v>
      </c>
      <c r="B124" s="146">
        <v>42473</v>
      </c>
      <c r="C124" s="146"/>
      <c r="D124" s="147" t="s">
        <v>640</v>
      </c>
      <c r="E124" s="148" t="s">
        <v>565</v>
      </c>
      <c r="F124" s="149">
        <v>196</v>
      </c>
      <c r="G124" s="148"/>
      <c r="H124" s="148">
        <v>299</v>
      </c>
      <c r="I124" s="150">
        <v>299</v>
      </c>
      <c r="J124" s="151" t="s">
        <v>623</v>
      </c>
      <c r="K124" s="152">
        <v>103</v>
      </c>
      <c r="L124" s="153">
        <v>0.52551020408163296</v>
      </c>
      <c r="M124" s="148" t="s">
        <v>535</v>
      </c>
      <c r="N124" s="154">
        <v>42620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55</v>
      </c>
      <c r="B125" s="146">
        <v>42473</v>
      </c>
      <c r="C125" s="146"/>
      <c r="D125" s="147" t="s">
        <v>641</v>
      </c>
      <c r="E125" s="148" t="s">
        <v>565</v>
      </c>
      <c r="F125" s="149">
        <v>88</v>
      </c>
      <c r="G125" s="148"/>
      <c r="H125" s="148">
        <v>103</v>
      </c>
      <c r="I125" s="150">
        <v>103</v>
      </c>
      <c r="J125" s="151" t="s">
        <v>623</v>
      </c>
      <c r="K125" s="152">
        <v>15</v>
      </c>
      <c r="L125" s="153">
        <v>0.170454545454545</v>
      </c>
      <c r="M125" s="148" t="s">
        <v>535</v>
      </c>
      <c r="N125" s="154">
        <v>42530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56</v>
      </c>
      <c r="B126" s="146">
        <v>42492</v>
      </c>
      <c r="C126" s="146"/>
      <c r="D126" s="147" t="s">
        <v>642</v>
      </c>
      <c r="E126" s="148" t="s">
        <v>565</v>
      </c>
      <c r="F126" s="149">
        <v>127.5</v>
      </c>
      <c r="G126" s="148"/>
      <c r="H126" s="148">
        <v>148</v>
      </c>
      <c r="I126" s="150" t="s">
        <v>643</v>
      </c>
      <c r="J126" s="151" t="s">
        <v>623</v>
      </c>
      <c r="K126" s="152">
        <f>H126-F126</f>
        <v>20.5</v>
      </c>
      <c r="L126" s="153">
        <f>K126/F126</f>
        <v>0.16078431372549021</v>
      </c>
      <c r="M126" s="148" t="s">
        <v>535</v>
      </c>
      <c r="N126" s="154">
        <v>42564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57</v>
      </c>
      <c r="B127" s="146">
        <v>42493</v>
      </c>
      <c r="C127" s="146"/>
      <c r="D127" s="147" t="s">
        <v>644</v>
      </c>
      <c r="E127" s="148" t="s">
        <v>565</v>
      </c>
      <c r="F127" s="149">
        <v>675</v>
      </c>
      <c r="G127" s="148"/>
      <c r="H127" s="148">
        <v>815</v>
      </c>
      <c r="I127" s="150" t="s">
        <v>645</v>
      </c>
      <c r="J127" s="151" t="s">
        <v>623</v>
      </c>
      <c r="K127" s="152">
        <f>H127-F127</f>
        <v>140</v>
      </c>
      <c r="L127" s="153">
        <f>K127/F127</f>
        <v>0.2074074074074074</v>
      </c>
      <c r="M127" s="148" t="s">
        <v>535</v>
      </c>
      <c r="N127" s="154">
        <v>43154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5">
        <v>58</v>
      </c>
      <c r="B128" s="156">
        <v>42522</v>
      </c>
      <c r="C128" s="156"/>
      <c r="D128" s="157" t="s">
        <v>646</v>
      </c>
      <c r="E128" s="158" t="s">
        <v>565</v>
      </c>
      <c r="F128" s="159">
        <v>500</v>
      </c>
      <c r="G128" s="159"/>
      <c r="H128" s="160">
        <v>232.5</v>
      </c>
      <c r="I128" s="160" t="s">
        <v>647</v>
      </c>
      <c r="J128" s="161" t="s">
        <v>648</v>
      </c>
      <c r="K128" s="162">
        <f>H128-F128</f>
        <v>-267.5</v>
      </c>
      <c r="L128" s="163">
        <f>K128/F128</f>
        <v>-0.53500000000000003</v>
      </c>
      <c r="M128" s="159" t="s">
        <v>547</v>
      </c>
      <c r="N128" s="156">
        <v>43735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59</v>
      </c>
      <c r="B129" s="146">
        <v>42527</v>
      </c>
      <c r="C129" s="146"/>
      <c r="D129" s="147" t="s">
        <v>493</v>
      </c>
      <c r="E129" s="148" t="s">
        <v>565</v>
      </c>
      <c r="F129" s="149">
        <v>110</v>
      </c>
      <c r="G129" s="148"/>
      <c r="H129" s="148">
        <v>126.5</v>
      </c>
      <c r="I129" s="150">
        <v>125</v>
      </c>
      <c r="J129" s="151" t="s">
        <v>574</v>
      </c>
      <c r="K129" s="152">
        <f>H129-F129</f>
        <v>16.5</v>
      </c>
      <c r="L129" s="153">
        <f>K129/F129</f>
        <v>0.15</v>
      </c>
      <c r="M129" s="148" t="s">
        <v>535</v>
      </c>
      <c r="N129" s="154">
        <v>42552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60</v>
      </c>
      <c r="B130" s="146">
        <v>42538</v>
      </c>
      <c r="C130" s="146"/>
      <c r="D130" s="147" t="s">
        <v>649</v>
      </c>
      <c r="E130" s="148" t="s">
        <v>565</v>
      </c>
      <c r="F130" s="149">
        <v>44</v>
      </c>
      <c r="G130" s="148"/>
      <c r="H130" s="148">
        <v>69.5</v>
      </c>
      <c r="I130" s="150">
        <v>69.5</v>
      </c>
      <c r="J130" s="151" t="s">
        <v>650</v>
      </c>
      <c r="K130" s="152">
        <f>H130-F130</f>
        <v>25.5</v>
      </c>
      <c r="L130" s="153">
        <f>K130/F130</f>
        <v>0.57954545454545459</v>
      </c>
      <c r="M130" s="148" t="s">
        <v>535</v>
      </c>
      <c r="N130" s="154">
        <v>42977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61</v>
      </c>
      <c r="B131" s="146">
        <v>42549</v>
      </c>
      <c r="C131" s="146"/>
      <c r="D131" s="147" t="s">
        <v>651</v>
      </c>
      <c r="E131" s="148" t="s">
        <v>565</v>
      </c>
      <c r="F131" s="149">
        <v>262.5</v>
      </c>
      <c r="G131" s="148"/>
      <c r="H131" s="148">
        <v>340</v>
      </c>
      <c r="I131" s="150">
        <v>333</v>
      </c>
      <c r="J131" s="151" t="s">
        <v>652</v>
      </c>
      <c r="K131" s="152">
        <v>77.5</v>
      </c>
      <c r="L131" s="153">
        <v>0.29523809523809502</v>
      </c>
      <c r="M131" s="148" t="s">
        <v>535</v>
      </c>
      <c r="N131" s="154">
        <v>43017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62</v>
      </c>
      <c r="B132" s="146">
        <v>42549</v>
      </c>
      <c r="C132" s="146"/>
      <c r="D132" s="147" t="s">
        <v>653</v>
      </c>
      <c r="E132" s="148" t="s">
        <v>565</v>
      </c>
      <c r="F132" s="149">
        <v>840</v>
      </c>
      <c r="G132" s="148"/>
      <c r="H132" s="148">
        <v>1230</v>
      </c>
      <c r="I132" s="150">
        <v>1230</v>
      </c>
      <c r="J132" s="151" t="s">
        <v>623</v>
      </c>
      <c r="K132" s="152">
        <v>390</v>
      </c>
      <c r="L132" s="153">
        <v>0.46428571428571402</v>
      </c>
      <c r="M132" s="148" t="s">
        <v>535</v>
      </c>
      <c r="N132" s="154">
        <v>42649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68">
        <v>63</v>
      </c>
      <c r="B133" s="169">
        <v>42556</v>
      </c>
      <c r="C133" s="169"/>
      <c r="D133" s="170" t="s">
        <v>654</v>
      </c>
      <c r="E133" s="171" t="s">
        <v>565</v>
      </c>
      <c r="F133" s="171">
        <v>395</v>
      </c>
      <c r="G133" s="172"/>
      <c r="H133" s="172">
        <f>(468.5+342.5)/2</f>
        <v>405.5</v>
      </c>
      <c r="I133" s="172">
        <v>510</v>
      </c>
      <c r="J133" s="173" t="s">
        <v>655</v>
      </c>
      <c r="K133" s="174">
        <f t="shared" ref="K133:K139" si="26">H133-F133</f>
        <v>10.5</v>
      </c>
      <c r="L133" s="175">
        <f t="shared" ref="L133:L139" si="27">K133/F133</f>
        <v>2.6582278481012658E-2</v>
      </c>
      <c r="M133" s="171" t="s">
        <v>656</v>
      </c>
      <c r="N133" s="169">
        <v>43606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5">
        <v>64</v>
      </c>
      <c r="B134" s="156">
        <v>42584</v>
      </c>
      <c r="C134" s="156"/>
      <c r="D134" s="157" t="s">
        <v>657</v>
      </c>
      <c r="E134" s="158" t="s">
        <v>537</v>
      </c>
      <c r="F134" s="159">
        <f>169.5-12.8</f>
        <v>156.69999999999999</v>
      </c>
      <c r="G134" s="159"/>
      <c r="H134" s="160">
        <v>77</v>
      </c>
      <c r="I134" s="160" t="s">
        <v>658</v>
      </c>
      <c r="J134" s="161" t="s">
        <v>659</v>
      </c>
      <c r="K134" s="162">
        <f t="shared" si="26"/>
        <v>-79.699999999999989</v>
      </c>
      <c r="L134" s="163">
        <f t="shared" si="27"/>
        <v>-0.50861518825781749</v>
      </c>
      <c r="M134" s="159" t="s">
        <v>547</v>
      </c>
      <c r="N134" s="156">
        <v>43522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5">
        <v>65</v>
      </c>
      <c r="B135" s="156">
        <v>42586</v>
      </c>
      <c r="C135" s="156"/>
      <c r="D135" s="157" t="s">
        <v>660</v>
      </c>
      <c r="E135" s="158" t="s">
        <v>565</v>
      </c>
      <c r="F135" s="159">
        <v>400</v>
      </c>
      <c r="G135" s="159"/>
      <c r="H135" s="160">
        <v>305</v>
      </c>
      <c r="I135" s="160">
        <v>475</v>
      </c>
      <c r="J135" s="161" t="s">
        <v>661</v>
      </c>
      <c r="K135" s="162">
        <f t="shared" si="26"/>
        <v>-95</v>
      </c>
      <c r="L135" s="163">
        <f t="shared" si="27"/>
        <v>-0.23749999999999999</v>
      </c>
      <c r="M135" s="159" t="s">
        <v>547</v>
      </c>
      <c r="N135" s="156">
        <v>43606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66</v>
      </c>
      <c r="B136" s="146">
        <v>42593</v>
      </c>
      <c r="C136" s="146"/>
      <c r="D136" s="147" t="s">
        <v>662</v>
      </c>
      <c r="E136" s="148" t="s">
        <v>565</v>
      </c>
      <c r="F136" s="149">
        <v>86.5</v>
      </c>
      <c r="G136" s="148"/>
      <c r="H136" s="148">
        <v>130</v>
      </c>
      <c r="I136" s="150">
        <v>130</v>
      </c>
      <c r="J136" s="151" t="s">
        <v>663</v>
      </c>
      <c r="K136" s="152">
        <f t="shared" si="26"/>
        <v>43.5</v>
      </c>
      <c r="L136" s="153">
        <f t="shared" si="27"/>
        <v>0.50289017341040465</v>
      </c>
      <c r="M136" s="148" t="s">
        <v>535</v>
      </c>
      <c r="N136" s="154">
        <v>43091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5">
        <v>67</v>
      </c>
      <c r="B137" s="156">
        <v>42600</v>
      </c>
      <c r="C137" s="156"/>
      <c r="D137" s="157" t="s">
        <v>109</v>
      </c>
      <c r="E137" s="158" t="s">
        <v>565</v>
      </c>
      <c r="F137" s="159">
        <v>133.5</v>
      </c>
      <c r="G137" s="159"/>
      <c r="H137" s="160">
        <v>126.5</v>
      </c>
      <c r="I137" s="160">
        <v>178</v>
      </c>
      <c r="J137" s="161" t="s">
        <v>664</v>
      </c>
      <c r="K137" s="162">
        <f t="shared" si="26"/>
        <v>-7</v>
      </c>
      <c r="L137" s="163">
        <f t="shared" si="27"/>
        <v>-5.2434456928838954E-2</v>
      </c>
      <c r="M137" s="159" t="s">
        <v>547</v>
      </c>
      <c r="N137" s="156">
        <v>42615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68</v>
      </c>
      <c r="B138" s="146">
        <v>42613</v>
      </c>
      <c r="C138" s="146"/>
      <c r="D138" s="147" t="s">
        <v>665</v>
      </c>
      <c r="E138" s="148" t="s">
        <v>565</v>
      </c>
      <c r="F138" s="149">
        <v>560</v>
      </c>
      <c r="G138" s="148"/>
      <c r="H138" s="148">
        <v>725</v>
      </c>
      <c r="I138" s="150">
        <v>725</v>
      </c>
      <c r="J138" s="151" t="s">
        <v>567</v>
      </c>
      <c r="K138" s="152">
        <f t="shared" si="26"/>
        <v>165</v>
      </c>
      <c r="L138" s="153">
        <f t="shared" si="27"/>
        <v>0.29464285714285715</v>
      </c>
      <c r="M138" s="148" t="s">
        <v>535</v>
      </c>
      <c r="N138" s="154">
        <v>42456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69</v>
      </c>
      <c r="B139" s="146">
        <v>42614</v>
      </c>
      <c r="C139" s="146"/>
      <c r="D139" s="147" t="s">
        <v>666</v>
      </c>
      <c r="E139" s="148" t="s">
        <v>565</v>
      </c>
      <c r="F139" s="149">
        <v>160.5</v>
      </c>
      <c r="G139" s="148"/>
      <c r="H139" s="148">
        <v>210</v>
      </c>
      <c r="I139" s="150">
        <v>210</v>
      </c>
      <c r="J139" s="151" t="s">
        <v>567</v>
      </c>
      <c r="K139" s="152">
        <f t="shared" si="26"/>
        <v>49.5</v>
      </c>
      <c r="L139" s="153">
        <f t="shared" si="27"/>
        <v>0.30841121495327101</v>
      </c>
      <c r="M139" s="148" t="s">
        <v>535</v>
      </c>
      <c r="N139" s="154">
        <v>42871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70</v>
      </c>
      <c r="B140" s="146">
        <v>42646</v>
      </c>
      <c r="C140" s="146"/>
      <c r="D140" s="147" t="s">
        <v>378</v>
      </c>
      <c r="E140" s="148" t="s">
        <v>565</v>
      </c>
      <c r="F140" s="149">
        <v>430</v>
      </c>
      <c r="G140" s="148"/>
      <c r="H140" s="148">
        <v>596</v>
      </c>
      <c r="I140" s="150">
        <v>575</v>
      </c>
      <c r="J140" s="151" t="s">
        <v>667</v>
      </c>
      <c r="K140" s="152">
        <v>166</v>
      </c>
      <c r="L140" s="153">
        <v>0.38604651162790699</v>
      </c>
      <c r="M140" s="148" t="s">
        <v>535</v>
      </c>
      <c r="N140" s="154">
        <v>42769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71</v>
      </c>
      <c r="B141" s="146">
        <v>42657</v>
      </c>
      <c r="C141" s="146"/>
      <c r="D141" s="147" t="s">
        <v>668</v>
      </c>
      <c r="E141" s="148" t="s">
        <v>565</v>
      </c>
      <c r="F141" s="149">
        <v>280</v>
      </c>
      <c r="G141" s="148"/>
      <c r="H141" s="148">
        <v>345</v>
      </c>
      <c r="I141" s="150">
        <v>345</v>
      </c>
      <c r="J141" s="151" t="s">
        <v>567</v>
      </c>
      <c r="K141" s="152">
        <f t="shared" ref="K141:K146" si="28">H141-F141</f>
        <v>65</v>
      </c>
      <c r="L141" s="153">
        <f>K141/F141</f>
        <v>0.23214285714285715</v>
      </c>
      <c r="M141" s="148" t="s">
        <v>535</v>
      </c>
      <c r="N141" s="154">
        <v>42814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72</v>
      </c>
      <c r="B142" s="146">
        <v>42657</v>
      </c>
      <c r="C142" s="146"/>
      <c r="D142" s="147" t="s">
        <v>669</v>
      </c>
      <c r="E142" s="148" t="s">
        <v>565</v>
      </c>
      <c r="F142" s="149">
        <v>245</v>
      </c>
      <c r="G142" s="148"/>
      <c r="H142" s="148">
        <v>325.5</v>
      </c>
      <c r="I142" s="150">
        <v>330</v>
      </c>
      <c r="J142" s="151" t="s">
        <v>670</v>
      </c>
      <c r="K142" s="152">
        <f t="shared" si="28"/>
        <v>80.5</v>
      </c>
      <c r="L142" s="153">
        <f>K142/F142</f>
        <v>0.32857142857142857</v>
      </c>
      <c r="M142" s="148" t="s">
        <v>535</v>
      </c>
      <c r="N142" s="154">
        <v>42769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73</v>
      </c>
      <c r="B143" s="146">
        <v>42660</v>
      </c>
      <c r="C143" s="146"/>
      <c r="D143" s="147" t="s">
        <v>334</v>
      </c>
      <c r="E143" s="148" t="s">
        <v>565</v>
      </c>
      <c r="F143" s="149">
        <v>125</v>
      </c>
      <c r="G143" s="148"/>
      <c r="H143" s="148">
        <v>160</v>
      </c>
      <c r="I143" s="150">
        <v>160</v>
      </c>
      <c r="J143" s="151" t="s">
        <v>623</v>
      </c>
      <c r="K143" s="152">
        <f t="shared" si="28"/>
        <v>35</v>
      </c>
      <c r="L143" s="153">
        <v>0.28000000000000003</v>
      </c>
      <c r="M143" s="148" t="s">
        <v>535</v>
      </c>
      <c r="N143" s="154">
        <v>42803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74</v>
      </c>
      <c r="B144" s="146">
        <v>42660</v>
      </c>
      <c r="C144" s="146"/>
      <c r="D144" s="147" t="s">
        <v>433</v>
      </c>
      <c r="E144" s="148" t="s">
        <v>565</v>
      </c>
      <c r="F144" s="149">
        <v>114</v>
      </c>
      <c r="G144" s="148"/>
      <c r="H144" s="148">
        <v>145</v>
      </c>
      <c r="I144" s="150">
        <v>145</v>
      </c>
      <c r="J144" s="151" t="s">
        <v>623</v>
      </c>
      <c r="K144" s="152">
        <f t="shared" si="28"/>
        <v>31</v>
      </c>
      <c r="L144" s="153">
        <f>K144/F144</f>
        <v>0.27192982456140352</v>
      </c>
      <c r="M144" s="148" t="s">
        <v>535</v>
      </c>
      <c r="N144" s="154">
        <v>42859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75</v>
      </c>
      <c r="B145" s="146">
        <v>42660</v>
      </c>
      <c r="C145" s="146"/>
      <c r="D145" s="147" t="s">
        <v>671</v>
      </c>
      <c r="E145" s="148" t="s">
        <v>565</v>
      </c>
      <c r="F145" s="149">
        <v>212</v>
      </c>
      <c r="G145" s="148"/>
      <c r="H145" s="148">
        <v>280</v>
      </c>
      <c r="I145" s="150">
        <v>276</v>
      </c>
      <c r="J145" s="151" t="s">
        <v>672</v>
      </c>
      <c r="K145" s="152">
        <f t="shared" si="28"/>
        <v>68</v>
      </c>
      <c r="L145" s="153">
        <f>K145/F145</f>
        <v>0.32075471698113206</v>
      </c>
      <c r="M145" s="148" t="s">
        <v>535</v>
      </c>
      <c r="N145" s="154">
        <v>42858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76</v>
      </c>
      <c r="B146" s="146">
        <v>42678</v>
      </c>
      <c r="C146" s="146"/>
      <c r="D146" s="147" t="s">
        <v>424</v>
      </c>
      <c r="E146" s="148" t="s">
        <v>565</v>
      </c>
      <c r="F146" s="149">
        <v>155</v>
      </c>
      <c r="G146" s="148"/>
      <c r="H146" s="148">
        <v>210</v>
      </c>
      <c r="I146" s="150">
        <v>210</v>
      </c>
      <c r="J146" s="151" t="s">
        <v>673</v>
      </c>
      <c r="K146" s="152">
        <f t="shared" si="28"/>
        <v>55</v>
      </c>
      <c r="L146" s="153">
        <f>K146/F146</f>
        <v>0.35483870967741937</v>
      </c>
      <c r="M146" s="148" t="s">
        <v>535</v>
      </c>
      <c r="N146" s="154">
        <v>42944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5">
        <v>77</v>
      </c>
      <c r="B147" s="156">
        <v>42710</v>
      </c>
      <c r="C147" s="156"/>
      <c r="D147" s="157" t="s">
        <v>674</v>
      </c>
      <c r="E147" s="158" t="s">
        <v>565</v>
      </c>
      <c r="F147" s="159">
        <v>150.5</v>
      </c>
      <c r="G147" s="159"/>
      <c r="H147" s="160">
        <v>72.5</v>
      </c>
      <c r="I147" s="160">
        <v>174</v>
      </c>
      <c r="J147" s="161" t="s">
        <v>675</v>
      </c>
      <c r="K147" s="162">
        <v>-78</v>
      </c>
      <c r="L147" s="163">
        <v>-0.51827242524916906</v>
      </c>
      <c r="M147" s="159" t="s">
        <v>547</v>
      </c>
      <c r="N147" s="156">
        <v>43333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78</v>
      </c>
      <c r="B148" s="146">
        <v>42712</v>
      </c>
      <c r="C148" s="146"/>
      <c r="D148" s="147" t="s">
        <v>676</v>
      </c>
      <c r="E148" s="148" t="s">
        <v>565</v>
      </c>
      <c r="F148" s="149">
        <v>380</v>
      </c>
      <c r="G148" s="148"/>
      <c r="H148" s="148">
        <v>478</v>
      </c>
      <c r="I148" s="150">
        <v>468</v>
      </c>
      <c r="J148" s="151" t="s">
        <v>623</v>
      </c>
      <c r="K148" s="152">
        <f>H148-F148</f>
        <v>98</v>
      </c>
      <c r="L148" s="153">
        <f>K148/F148</f>
        <v>0.25789473684210529</v>
      </c>
      <c r="M148" s="148" t="s">
        <v>535</v>
      </c>
      <c r="N148" s="154">
        <v>43025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79</v>
      </c>
      <c r="B149" s="146">
        <v>42734</v>
      </c>
      <c r="C149" s="146"/>
      <c r="D149" s="147" t="s">
        <v>108</v>
      </c>
      <c r="E149" s="148" t="s">
        <v>565</v>
      </c>
      <c r="F149" s="149">
        <v>305</v>
      </c>
      <c r="G149" s="148"/>
      <c r="H149" s="148">
        <v>375</v>
      </c>
      <c r="I149" s="150">
        <v>375</v>
      </c>
      <c r="J149" s="151" t="s">
        <v>623</v>
      </c>
      <c r="K149" s="152">
        <f>H149-F149</f>
        <v>70</v>
      </c>
      <c r="L149" s="153">
        <f>K149/F149</f>
        <v>0.22950819672131148</v>
      </c>
      <c r="M149" s="148" t="s">
        <v>535</v>
      </c>
      <c r="N149" s="154">
        <v>42768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80</v>
      </c>
      <c r="B150" s="146">
        <v>42739</v>
      </c>
      <c r="C150" s="146"/>
      <c r="D150" s="147" t="s">
        <v>94</v>
      </c>
      <c r="E150" s="148" t="s">
        <v>565</v>
      </c>
      <c r="F150" s="149">
        <v>99.5</v>
      </c>
      <c r="G150" s="148"/>
      <c r="H150" s="148">
        <v>158</v>
      </c>
      <c r="I150" s="150">
        <v>158</v>
      </c>
      <c r="J150" s="151" t="s">
        <v>623</v>
      </c>
      <c r="K150" s="152">
        <f>H150-F150</f>
        <v>58.5</v>
      </c>
      <c r="L150" s="153">
        <f>K150/F150</f>
        <v>0.5879396984924623</v>
      </c>
      <c r="M150" s="148" t="s">
        <v>535</v>
      </c>
      <c r="N150" s="154">
        <v>42898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81</v>
      </c>
      <c r="B151" s="146">
        <v>42739</v>
      </c>
      <c r="C151" s="146"/>
      <c r="D151" s="147" t="s">
        <v>94</v>
      </c>
      <c r="E151" s="148" t="s">
        <v>565</v>
      </c>
      <c r="F151" s="149">
        <v>99.5</v>
      </c>
      <c r="G151" s="148"/>
      <c r="H151" s="148">
        <v>158</v>
      </c>
      <c r="I151" s="150">
        <v>158</v>
      </c>
      <c r="J151" s="151" t="s">
        <v>623</v>
      </c>
      <c r="K151" s="152">
        <v>58.5</v>
      </c>
      <c r="L151" s="153">
        <v>0.58793969849246197</v>
      </c>
      <c r="M151" s="148" t="s">
        <v>535</v>
      </c>
      <c r="N151" s="154">
        <v>42898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82</v>
      </c>
      <c r="B152" s="146">
        <v>42786</v>
      </c>
      <c r="C152" s="146"/>
      <c r="D152" s="147" t="s">
        <v>182</v>
      </c>
      <c r="E152" s="148" t="s">
        <v>565</v>
      </c>
      <c r="F152" s="149">
        <v>140.5</v>
      </c>
      <c r="G152" s="148"/>
      <c r="H152" s="148">
        <v>220</v>
      </c>
      <c r="I152" s="150">
        <v>220</v>
      </c>
      <c r="J152" s="151" t="s">
        <v>623</v>
      </c>
      <c r="K152" s="152">
        <f>H152-F152</f>
        <v>79.5</v>
      </c>
      <c r="L152" s="153">
        <f>K152/F152</f>
        <v>0.5658362989323843</v>
      </c>
      <c r="M152" s="148" t="s">
        <v>535</v>
      </c>
      <c r="N152" s="154">
        <v>42864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83</v>
      </c>
      <c r="B153" s="146">
        <v>42786</v>
      </c>
      <c r="C153" s="146"/>
      <c r="D153" s="147" t="s">
        <v>677</v>
      </c>
      <c r="E153" s="148" t="s">
        <v>565</v>
      </c>
      <c r="F153" s="149">
        <v>202.5</v>
      </c>
      <c r="G153" s="148"/>
      <c r="H153" s="148">
        <v>234</v>
      </c>
      <c r="I153" s="150">
        <v>234</v>
      </c>
      <c r="J153" s="151" t="s">
        <v>623</v>
      </c>
      <c r="K153" s="152">
        <v>31.5</v>
      </c>
      <c r="L153" s="153">
        <v>0.155555555555556</v>
      </c>
      <c r="M153" s="148" t="s">
        <v>535</v>
      </c>
      <c r="N153" s="154">
        <v>42836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84</v>
      </c>
      <c r="B154" s="146">
        <v>42818</v>
      </c>
      <c r="C154" s="146"/>
      <c r="D154" s="147" t="s">
        <v>678</v>
      </c>
      <c r="E154" s="148" t="s">
        <v>565</v>
      </c>
      <c r="F154" s="149">
        <v>300.5</v>
      </c>
      <c r="G154" s="148"/>
      <c r="H154" s="148">
        <v>417.5</v>
      </c>
      <c r="I154" s="150">
        <v>420</v>
      </c>
      <c r="J154" s="151" t="s">
        <v>679</v>
      </c>
      <c r="K154" s="152">
        <f>H154-F154</f>
        <v>117</v>
      </c>
      <c r="L154" s="153">
        <f>K154/F154</f>
        <v>0.38935108153078202</v>
      </c>
      <c r="M154" s="148" t="s">
        <v>535</v>
      </c>
      <c r="N154" s="154">
        <v>43070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85</v>
      </c>
      <c r="B155" s="146">
        <v>42818</v>
      </c>
      <c r="C155" s="146"/>
      <c r="D155" s="147" t="s">
        <v>653</v>
      </c>
      <c r="E155" s="148" t="s">
        <v>565</v>
      </c>
      <c r="F155" s="149">
        <v>850</v>
      </c>
      <c r="G155" s="148"/>
      <c r="H155" s="148">
        <v>1042.5</v>
      </c>
      <c r="I155" s="150">
        <v>1023</v>
      </c>
      <c r="J155" s="151" t="s">
        <v>680</v>
      </c>
      <c r="K155" s="152">
        <v>192.5</v>
      </c>
      <c r="L155" s="153">
        <v>0.22647058823529401</v>
      </c>
      <c r="M155" s="148" t="s">
        <v>535</v>
      </c>
      <c r="N155" s="154">
        <v>42830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86</v>
      </c>
      <c r="B156" s="146">
        <v>42830</v>
      </c>
      <c r="C156" s="146"/>
      <c r="D156" s="147" t="s">
        <v>452</v>
      </c>
      <c r="E156" s="148" t="s">
        <v>565</v>
      </c>
      <c r="F156" s="149">
        <v>785</v>
      </c>
      <c r="G156" s="148"/>
      <c r="H156" s="148">
        <v>930</v>
      </c>
      <c r="I156" s="150">
        <v>920</v>
      </c>
      <c r="J156" s="151" t="s">
        <v>681</v>
      </c>
      <c r="K156" s="152">
        <f>H156-F156</f>
        <v>145</v>
      </c>
      <c r="L156" s="153">
        <f>K156/F156</f>
        <v>0.18471337579617833</v>
      </c>
      <c r="M156" s="148" t="s">
        <v>535</v>
      </c>
      <c r="N156" s="154">
        <v>42976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5">
        <v>87</v>
      </c>
      <c r="B157" s="156">
        <v>42831</v>
      </c>
      <c r="C157" s="156"/>
      <c r="D157" s="157" t="s">
        <v>682</v>
      </c>
      <c r="E157" s="158" t="s">
        <v>565</v>
      </c>
      <c r="F157" s="159">
        <v>40</v>
      </c>
      <c r="G157" s="159"/>
      <c r="H157" s="160">
        <v>13.1</v>
      </c>
      <c r="I157" s="160">
        <v>60</v>
      </c>
      <c r="J157" s="161" t="s">
        <v>683</v>
      </c>
      <c r="K157" s="162">
        <v>-26.9</v>
      </c>
      <c r="L157" s="163">
        <v>-0.67249999999999999</v>
      </c>
      <c r="M157" s="159" t="s">
        <v>547</v>
      </c>
      <c r="N157" s="156">
        <v>43138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88</v>
      </c>
      <c r="B158" s="146">
        <v>42837</v>
      </c>
      <c r="C158" s="146"/>
      <c r="D158" s="147" t="s">
        <v>93</v>
      </c>
      <c r="E158" s="148" t="s">
        <v>565</v>
      </c>
      <c r="F158" s="149">
        <v>289.5</v>
      </c>
      <c r="G158" s="148"/>
      <c r="H158" s="148">
        <v>354</v>
      </c>
      <c r="I158" s="150">
        <v>360</v>
      </c>
      <c r="J158" s="151" t="s">
        <v>684</v>
      </c>
      <c r="K158" s="152">
        <f t="shared" ref="K158:K166" si="29">H158-F158</f>
        <v>64.5</v>
      </c>
      <c r="L158" s="153">
        <f t="shared" ref="L158:L166" si="30">K158/F158</f>
        <v>0.22279792746113988</v>
      </c>
      <c r="M158" s="148" t="s">
        <v>535</v>
      </c>
      <c r="N158" s="154">
        <v>43040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89</v>
      </c>
      <c r="B159" s="146">
        <v>42845</v>
      </c>
      <c r="C159" s="146"/>
      <c r="D159" s="147" t="s">
        <v>400</v>
      </c>
      <c r="E159" s="148" t="s">
        <v>565</v>
      </c>
      <c r="F159" s="149">
        <v>700</v>
      </c>
      <c r="G159" s="148"/>
      <c r="H159" s="148">
        <v>840</v>
      </c>
      <c r="I159" s="150">
        <v>840</v>
      </c>
      <c r="J159" s="151" t="s">
        <v>685</v>
      </c>
      <c r="K159" s="152">
        <f t="shared" si="29"/>
        <v>140</v>
      </c>
      <c r="L159" s="153">
        <f t="shared" si="30"/>
        <v>0.2</v>
      </c>
      <c r="M159" s="148" t="s">
        <v>535</v>
      </c>
      <c r="N159" s="154">
        <v>42893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90</v>
      </c>
      <c r="B160" s="146">
        <v>42887</v>
      </c>
      <c r="C160" s="146"/>
      <c r="D160" s="147" t="s">
        <v>686</v>
      </c>
      <c r="E160" s="148" t="s">
        <v>565</v>
      </c>
      <c r="F160" s="149">
        <v>130</v>
      </c>
      <c r="G160" s="148"/>
      <c r="H160" s="148">
        <v>144.25</v>
      </c>
      <c r="I160" s="150">
        <v>170</v>
      </c>
      <c r="J160" s="151" t="s">
        <v>687</v>
      </c>
      <c r="K160" s="152">
        <f t="shared" si="29"/>
        <v>14.25</v>
      </c>
      <c r="L160" s="153">
        <f t="shared" si="30"/>
        <v>0.10961538461538461</v>
      </c>
      <c r="M160" s="148" t="s">
        <v>535</v>
      </c>
      <c r="N160" s="154">
        <v>43675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91</v>
      </c>
      <c r="B161" s="146">
        <v>42901</v>
      </c>
      <c r="C161" s="146"/>
      <c r="D161" s="147" t="s">
        <v>688</v>
      </c>
      <c r="E161" s="148" t="s">
        <v>565</v>
      </c>
      <c r="F161" s="149">
        <v>214.5</v>
      </c>
      <c r="G161" s="148"/>
      <c r="H161" s="148">
        <v>262</v>
      </c>
      <c r="I161" s="150">
        <v>262</v>
      </c>
      <c r="J161" s="151" t="s">
        <v>689</v>
      </c>
      <c r="K161" s="152">
        <f t="shared" si="29"/>
        <v>47.5</v>
      </c>
      <c r="L161" s="153">
        <f t="shared" si="30"/>
        <v>0.22144522144522144</v>
      </c>
      <c r="M161" s="148" t="s">
        <v>535</v>
      </c>
      <c r="N161" s="154">
        <v>42977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76">
        <v>92</v>
      </c>
      <c r="B162" s="177">
        <v>42933</v>
      </c>
      <c r="C162" s="177"/>
      <c r="D162" s="178" t="s">
        <v>690</v>
      </c>
      <c r="E162" s="179" t="s">
        <v>565</v>
      </c>
      <c r="F162" s="180">
        <v>370</v>
      </c>
      <c r="G162" s="179"/>
      <c r="H162" s="179">
        <v>447.5</v>
      </c>
      <c r="I162" s="181">
        <v>450</v>
      </c>
      <c r="J162" s="182" t="s">
        <v>623</v>
      </c>
      <c r="K162" s="152">
        <f t="shared" si="29"/>
        <v>77.5</v>
      </c>
      <c r="L162" s="183">
        <f t="shared" si="30"/>
        <v>0.20945945945945946</v>
      </c>
      <c r="M162" s="179" t="s">
        <v>535</v>
      </c>
      <c r="N162" s="184">
        <v>43035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76">
        <v>93</v>
      </c>
      <c r="B163" s="177">
        <v>42943</v>
      </c>
      <c r="C163" s="177"/>
      <c r="D163" s="178" t="s">
        <v>180</v>
      </c>
      <c r="E163" s="179" t="s">
        <v>565</v>
      </c>
      <c r="F163" s="180">
        <v>657.5</v>
      </c>
      <c r="G163" s="179"/>
      <c r="H163" s="179">
        <v>825</v>
      </c>
      <c r="I163" s="181">
        <v>820</v>
      </c>
      <c r="J163" s="182" t="s">
        <v>623</v>
      </c>
      <c r="K163" s="152">
        <f t="shared" si="29"/>
        <v>167.5</v>
      </c>
      <c r="L163" s="183">
        <f t="shared" si="30"/>
        <v>0.25475285171102663</v>
      </c>
      <c r="M163" s="179" t="s">
        <v>535</v>
      </c>
      <c r="N163" s="184">
        <v>43090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94</v>
      </c>
      <c r="B164" s="146">
        <v>42964</v>
      </c>
      <c r="C164" s="146"/>
      <c r="D164" s="147" t="s">
        <v>347</v>
      </c>
      <c r="E164" s="148" t="s">
        <v>565</v>
      </c>
      <c r="F164" s="149">
        <v>605</v>
      </c>
      <c r="G164" s="148"/>
      <c r="H164" s="148">
        <v>750</v>
      </c>
      <c r="I164" s="150">
        <v>750</v>
      </c>
      <c r="J164" s="151" t="s">
        <v>681</v>
      </c>
      <c r="K164" s="152">
        <f t="shared" si="29"/>
        <v>145</v>
      </c>
      <c r="L164" s="153">
        <f t="shared" si="30"/>
        <v>0.23966942148760331</v>
      </c>
      <c r="M164" s="148" t="s">
        <v>535</v>
      </c>
      <c r="N164" s="154">
        <v>43027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5">
        <v>95</v>
      </c>
      <c r="B165" s="156">
        <v>42979</v>
      </c>
      <c r="C165" s="156"/>
      <c r="D165" s="164" t="s">
        <v>691</v>
      </c>
      <c r="E165" s="159" t="s">
        <v>565</v>
      </c>
      <c r="F165" s="159">
        <v>255</v>
      </c>
      <c r="G165" s="160"/>
      <c r="H165" s="160">
        <v>217.25</v>
      </c>
      <c r="I165" s="160">
        <v>320</v>
      </c>
      <c r="J165" s="161" t="s">
        <v>692</v>
      </c>
      <c r="K165" s="162">
        <f t="shared" si="29"/>
        <v>-37.75</v>
      </c>
      <c r="L165" s="165">
        <f t="shared" si="30"/>
        <v>-0.14803921568627451</v>
      </c>
      <c r="M165" s="159" t="s">
        <v>547</v>
      </c>
      <c r="N165" s="156">
        <v>43661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96</v>
      </c>
      <c r="B166" s="146">
        <v>42997</v>
      </c>
      <c r="C166" s="146"/>
      <c r="D166" s="147" t="s">
        <v>693</v>
      </c>
      <c r="E166" s="148" t="s">
        <v>565</v>
      </c>
      <c r="F166" s="149">
        <v>215</v>
      </c>
      <c r="G166" s="148"/>
      <c r="H166" s="148">
        <v>258</v>
      </c>
      <c r="I166" s="150">
        <v>258</v>
      </c>
      <c r="J166" s="151" t="s">
        <v>623</v>
      </c>
      <c r="K166" s="152">
        <f t="shared" si="29"/>
        <v>43</v>
      </c>
      <c r="L166" s="153">
        <f t="shared" si="30"/>
        <v>0.2</v>
      </c>
      <c r="M166" s="148" t="s">
        <v>535</v>
      </c>
      <c r="N166" s="154">
        <v>43040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97</v>
      </c>
      <c r="B167" s="146">
        <v>42997</v>
      </c>
      <c r="C167" s="146"/>
      <c r="D167" s="147" t="s">
        <v>693</v>
      </c>
      <c r="E167" s="148" t="s">
        <v>565</v>
      </c>
      <c r="F167" s="149">
        <v>215</v>
      </c>
      <c r="G167" s="148"/>
      <c r="H167" s="148">
        <v>258</v>
      </c>
      <c r="I167" s="150">
        <v>258</v>
      </c>
      <c r="J167" s="182" t="s">
        <v>623</v>
      </c>
      <c r="K167" s="152">
        <v>43</v>
      </c>
      <c r="L167" s="153">
        <v>0.2</v>
      </c>
      <c r="M167" s="148" t="s">
        <v>535</v>
      </c>
      <c r="N167" s="154">
        <v>43040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6">
        <v>98</v>
      </c>
      <c r="B168" s="177">
        <v>42998</v>
      </c>
      <c r="C168" s="177"/>
      <c r="D168" s="178" t="s">
        <v>694</v>
      </c>
      <c r="E168" s="179" t="s">
        <v>565</v>
      </c>
      <c r="F168" s="149">
        <v>75</v>
      </c>
      <c r="G168" s="179"/>
      <c r="H168" s="179">
        <v>90</v>
      </c>
      <c r="I168" s="181">
        <v>90</v>
      </c>
      <c r="J168" s="151" t="s">
        <v>695</v>
      </c>
      <c r="K168" s="152">
        <f t="shared" ref="K168:K173" si="31">H168-F168</f>
        <v>15</v>
      </c>
      <c r="L168" s="153">
        <f t="shared" ref="L168:L173" si="32">K168/F168</f>
        <v>0.2</v>
      </c>
      <c r="M168" s="148" t="s">
        <v>535</v>
      </c>
      <c r="N168" s="154">
        <v>43019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6">
        <v>99</v>
      </c>
      <c r="B169" s="177">
        <v>43011</v>
      </c>
      <c r="C169" s="177"/>
      <c r="D169" s="178" t="s">
        <v>549</v>
      </c>
      <c r="E169" s="179" t="s">
        <v>565</v>
      </c>
      <c r="F169" s="180">
        <v>315</v>
      </c>
      <c r="G169" s="179"/>
      <c r="H169" s="179">
        <v>392</v>
      </c>
      <c r="I169" s="181">
        <v>384</v>
      </c>
      <c r="J169" s="182" t="s">
        <v>696</v>
      </c>
      <c r="K169" s="152">
        <f t="shared" si="31"/>
        <v>77</v>
      </c>
      <c r="L169" s="183">
        <f t="shared" si="32"/>
        <v>0.24444444444444444</v>
      </c>
      <c r="M169" s="179" t="s">
        <v>535</v>
      </c>
      <c r="N169" s="184">
        <v>43017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6">
        <v>100</v>
      </c>
      <c r="B170" s="177">
        <v>43013</v>
      </c>
      <c r="C170" s="177"/>
      <c r="D170" s="178" t="s">
        <v>428</v>
      </c>
      <c r="E170" s="179" t="s">
        <v>565</v>
      </c>
      <c r="F170" s="180">
        <v>145</v>
      </c>
      <c r="G170" s="179"/>
      <c r="H170" s="179">
        <v>179</v>
      </c>
      <c r="I170" s="181">
        <v>180</v>
      </c>
      <c r="J170" s="182" t="s">
        <v>697</v>
      </c>
      <c r="K170" s="152">
        <f t="shared" si="31"/>
        <v>34</v>
      </c>
      <c r="L170" s="183">
        <f t="shared" si="32"/>
        <v>0.23448275862068965</v>
      </c>
      <c r="M170" s="179" t="s">
        <v>535</v>
      </c>
      <c r="N170" s="184">
        <v>43025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6">
        <v>101</v>
      </c>
      <c r="B171" s="177">
        <v>43014</v>
      </c>
      <c r="C171" s="177"/>
      <c r="D171" s="178" t="s">
        <v>324</v>
      </c>
      <c r="E171" s="179" t="s">
        <v>565</v>
      </c>
      <c r="F171" s="180">
        <v>256</v>
      </c>
      <c r="G171" s="179"/>
      <c r="H171" s="179">
        <v>323</v>
      </c>
      <c r="I171" s="181">
        <v>320</v>
      </c>
      <c r="J171" s="182" t="s">
        <v>623</v>
      </c>
      <c r="K171" s="152">
        <f t="shared" si="31"/>
        <v>67</v>
      </c>
      <c r="L171" s="183">
        <f t="shared" si="32"/>
        <v>0.26171875</v>
      </c>
      <c r="M171" s="179" t="s">
        <v>535</v>
      </c>
      <c r="N171" s="184">
        <v>43067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6">
        <v>102</v>
      </c>
      <c r="B172" s="177">
        <v>43017</v>
      </c>
      <c r="C172" s="177"/>
      <c r="D172" s="178" t="s">
        <v>339</v>
      </c>
      <c r="E172" s="179" t="s">
        <v>565</v>
      </c>
      <c r="F172" s="180">
        <v>137.5</v>
      </c>
      <c r="G172" s="179"/>
      <c r="H172" s="179">
        <v>184</v>
      </c>
      <c r="I172" s="181">
        <v>183</v>
      </c>
      <c r="J172" s="182" t="s">
        <v>698</v>
      </c>
      <c r="K172" s="152">
        <f t="shared" si="31"/>
        <v>46.5</v>
      </c>
      <c r="L172" s="183">
        <f t="shared" si="32"/>
        <v>0.33818181818181819</v>
      </c>
      <c r="M172" s="179" t="s">
        <v>535</v>
      </c>
      <c r="N172" s="184">
        <v>43108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6">
        <v>103</v>
      </c>
      <c r="B173" s="177">
        <v>43018</v>
      </c>
      <c r="C173" s="177"/>
      <c r="D173" s="178" t="s">
        <v>699</v>
      </c>
      <c r="E173" s="179" t="s">
        <v>565</v>
      </c>
      <c r="F173" s="180">
        <v>125.5</v>
      </c>
      <c r="G173" s="179"/>
      <c r="H173" s="179">
        <v>158</v>
      </c>
      <c r="I173" s="181">
        <v>155</v>
      </c>
      <c r="J173" s="182" t="s">
        <v>700</v>
      </c>
      <c r="K173" s="152">
        <f t="shared" si="31"/>
        <v>32.5</v>
      </c>
      <c r="L173" s="183">
        <f t="shared" si="32"/>
        <v>0.25896414342629481</v>
      </c>
      <c r="M173" s="179" t="s">
        <v>535</v>
      </c>
      <c r="N173" s="184">
        <v>43067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6">
        <v>104</v>
      </c>
      <c r="B174" s="177">
        <v>43018</v>
      </c>
      <c r="C174" s="177"/>
      <c r="D174" s="178" t="s">
        <v>701</v>
      </c>
      <c r="E174" s="179" t="s">
        <v>565</v>
      </c>
      <c r="F174" s="180">
        <v>895</v>
      </c>
      <c r="G174" s="179"/>
      <c r="H174" s="179">
        <v>1122.5</v>
      </c>
      <c r="I174" s="181">
        <v>1078</v>
      </c>
      <c r="J174" s="182" t="s">
        <v>702</v>
      </c>
      <c r="K174" s="152">
        <v>227.5</v>
      </c>
      <c r="L174" s="183">
        <v>0.25418994413407803</v>
      </c>
      <c r="M174" s="179" t="s">
        <v>535</v>
      </c>
      <c r="N174" s="184">
        <v>43117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6">
        <v>105</v>
      </c>
      <c r="B175" s="177">
        <v>43020</v>
      </c>
      <c r="C175" s="177"/>
      <c r="D175" s="178" t="s">
        <v>333</v>
      </c>
      <c r="E175" s="179" t="s">
        <v>565</v>
      </c>
      <c r="F175" s="180">
        <v>525</v>
      </c>
      <c r="G175" s="179"/>
      <c r="H175" s="179">
        <v>629</v>
      </c>
      <c r="I175" s="181">
        <v>629</v>
      </c>
      <c r="J175" s="182" t="s">
        <v>623</v>
      </c>
      <c r="K175" s="152">
        <v>104</v>
      </c>
      <c r="L175" s="183">
        <v>0.19809523809523799</v>
      </c>
      <c r="M175" s="179" t="s">
        <v>535</v>
      </c>
      <c r="N175" s="184">
        <v>43119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6">
        <v>106</v>
      </c>
      <c r="B176" s="177">
        <v>43046</v>
      </c>
      <c r="C176" s="177"/>
      <c r="D176" s="178" t="s">
        <v>370</v>
      </c>
      <c r="E176" s="179" t="s">
        <v>565</v>
      </c>
      <c r="F176" s="180">
        <v>740</v>
      </c>
      <c r="G176" s="179"/>
      <c r="H176" s="179">
        <v>892.5</v>
      </c>
      <c r="I176" s="181">
        <v>900</v>
      </c>
      <c r="J176" s="182" t="s">
        <v>703</v>
      </c>
      <c r="K176" s="152">
        <f>H176-F176</f>
        <v>152.5</v>
      </c>
      <c r="L176" s="183">
        <f>K176/F176</f>
        <v>0.20608108108108109</v>
      </c>
      <c r="M176" s="179" t="s">
        <v>535</v>
      </c>
      <c r="N176" s="184">
        <v>43052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107</v>
      </c>
      <c r="B177" s="146">
        <v>43073</v>
      </c>
      <c r="C177" s="146"/>
      <c r="D177" s="147" t="s">
        <v>704</v>
      </c>
      <c r="E177" s="148" t="s">
        <v>565</v>
      </c>
      <c r="F177" s="149">
        <v>118.5</v>
      </c>
      <c r="G177" s="148"/>
      <c r="H177" s="148">
        <v>143.5</v>
      </c>
      <c r="I177" s="150">
        <v>145</v>
      </c>
      <c r="J177" s="151" t="s">
        <v>556</v>
      </c>
      <c r="K177" s="152">
        <f>H177-F177</f>
        <v>25</v>
      </c>
      <c r="L177" s="153">
        <f>K177/F177</f>
        <v>0.2109704641350211</v>
      </c>
      <c r="M177" s="148" t="s">
        <v>535</v>
      </c>
      <c r="N177" s="154">
        <v>43097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5">
        <v>108</v>
      </c>
      <c r="B178" s="156">
        <v>43090</v>
      </c>
      <c r="C178" s="156"/>
      <c r="D178" s="157" t="s">
        <v>405</v>
      </c>
      <c r="E178" s="158" t="s">
        <v>565</v>
      </c>
      <c r="F178" s="159">
        <v>715</v>
      </c>
      <c r="G178" s="159"/>
      <c r="H178" s="160">
        <v>500</v>
      </c>
      <c r="I178" s="160">
        <v>872</v>
      </c>
      <c r="J178" s="161" t="s">
        <v>705</v>
      </c>
      <c r="K178" s="162">
        <f>H178-F178</f>
        <v>-215</v>
      </c>
      <c r="L178" s="163">
        <f>K178/F178</f>
        <v>-0.30069930069930068</v>
      </c>
      <c r="M178" s="159" t="s">
        <v>547</v>
      </c>
      <c r="N178" s="156">
        <v>43670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109</v>
      </c>
      <c r="B179" s="146">
        <v>43098</v>
      </c>
      <c r="C179" s="146"/>
      <c r="D179" s="147" t="s">
        <v>549</v>
      </c>
      <c r="E179" s="148" t="s">
        <v>565</v>
      </c>
      <c r="F179" s="149">
        <v>435</v>
      </c>
      <c r="G179" s="148"/>
      <c r="H179" s="148">
        <v>542.5</v>
      </c>
      <c r="I179" s="150">
        <v>539</v>
      </c>
      <c r="J179" s="151" t="s">
        <v>623</v>
      </c>
      <c r="K179" s="152">
        <v>107.5</v>
      </c>
      <c r="L179" s="153">
        <v>0.247126436781609</v>
      </c>
      <c r="M179" s="148" t="s">
        <v>535</v>
      </c>
      <c r="N179" s="154">
        <v>43206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110</v>
      </c>
      <c r="B180" s="146">
        <v>43098</v>
      </c>
      <c r="C180" s="146"/>
      <c r="D180" s="147" t="s">
        <v>507</v>
      </c>
      <c r="E180" s="148" t="s">
        <v>565</v>
      </c>
      <c r="F180" s="149">
        <v>885</v>
      </c>
      <c r="G180" s="148"/>
      <c r="H180" s="148">
        <v>1090</v>
      </c>
      <c r="I180" s="150">
        <v>1084</v>
      </c>
      <c r="J180" s="151" t="s">
        <v>623</v>
      </c>
      <c r="K180" s="152">
        <v>205</v>
      </c>
      <c r="L180" s="153">
        <v>0.23163841807909599</v>
      </c>
      <c r="M180" s="148" t="s">
        <v>535</v>
      </c>
      <c r="N180" s="154">
        <v>43213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111</v>
      </c>
      <c r="B181" s="186">
        <v>43192</v>
      </c>
      <c r="C181" s="186"/>
      <c r="D181" s="164" t="s">
        <v>706</v>
      </c>
      <c r="E181" s="159" t="s">
        <v>565</v>
      </c>
      <c r="F181" s="187">
        <v>478.5</v>
      </c>
      <c r="G181" s="159"/>
      <c r="H181" s="159">
        <v>442</v>
      </c>
      <c r="I181" s="160">
        <v>613</v>
      </c>
      <c r="J181" s="161" t="s">
        <v>707</v>
      </c>
      <c r="K181" s="162">
        <f>H181-F181</f>
        <v>-36.5</v>
      </c>
      <c r="L181" s="163">
        <f>K181/F181</f>
        <v>-7.6280041797283177E-2</v>
      </c>
      <c r="M181" s="159" t="s">
        <v>547</v>
      </c>
      <c r="N181" s="156">
        <v>43762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5">
        <v>112</v>
      </c>
      <c r="B182" s="156">
        <v>43194</v>
      </c>
      <c r="C182" s="156"/>
      <c r="D182" s="157" t="s">
        <v>708</v>
      </c>
      <c r="E182" s="158" t="s">
        <v>565</v>
      </c>
      <c r="F182" s="159">
        <f>141.5-7.3</f>
        <v>134.19999999999999</v>
      </c>
      <c r="G182" s="159"/>
      <c r="H182" s="160">
        <v>77</v>
      </c>
      <c r="I182" s="160">
        <v>180</v>
      </c>
      <c r="J182" s="161" t="s">
        <v>709</v>
      </c>
      <c r="K182" s="162">
        <f>H182-F182</f>
        <v>-57.199999999999989</v>
      </c>
      <c r="L182" s="163">
        <f>K182/F182</f>
        <v>-0.42622950819672129</v>
      </c>
      <c r="M182" s="159" t="s">
        <v>547</v>
      </c>
      <c r="N182" s="156">
        <v>43522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5">
        <v>113</v>
      </c>
      <c r="B183" s="156">
        <v>43209</v>
      </c>
      <c r="C183" s="156"/>
      <c r="D183" s="157" t="s">
        <v>710</v>
      </c>
      <c r="E183" s="158" t="s">
        <v>565</v>
      </c>
      <c r="F183" s="159">
        <v>430</v>
      </c>
      <c r="G183" s="159"/>
      <c r="H183" s="160">
        <v>220</v>
      </c>
      <c r="I183" s="160">
        <v>537</v>
      </c>
      <c r="J183" s="161" t="s">
        <v>711</v>
      </c>
      <c r="K183" s="162">
        <f>H183-F183</f>
        <v>-210</v>
      </c>
      <c r="L183" s="163">
        <f>K183/F183</f>
        <v>-0.48837209302325579</v>
      </c>
      <c r="M183" s="159" t="s">
        <v>547</v>
      </c>
      <c r="N183" s="156">
        <v>43252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6">
        <v>114</v>
      </c>
      <c r="B184" s="177">
        <v>43220</v>
      </c>
      <c r="C184" s="177"/>
      <c r="D184" s="178" t="s">
        <v>371</v>
      </c>
      <c r="E184" s="179" t="s">
        <v>565</v>
      </c>
      <c r="F184" s="179">
        <v>153.5</v>
      </c>
      <c r="G184" s="179"/>
      <c r="H184" s="179">
        <v>196</v>
      </c>
      <c r="I184" s="181">
        <v>196</v>
      </c>
      <c r="J184" s="151" t="s">
        <v>712</v>
      </c>
      <c r="K184" s="152">
        <f>H184-F184</f>
        <v>42.5</v>
      </c>
      <c r="L184" s="153">
        <f>K184/F184</f>
        <v>0.27687296416938112</v>
      </c>
      <c r="M184" s="148" t="s">
        <v>535</v>
      </c>
      <c r="N184" s="154">
        <v>43605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5">
        <v>115</v>
      </c>
      <c r="B185" s="156">
        <v>43306</v>
      </c>
      <c r="C185" s="156"/>
      <c r="D185" s="157" t="s">
        <v>682</v>
      </c>
      <c r="E185" s="158" t="s">
        <v>565</v>
      </c>
      <c r="F185" s="159">
        <v>27.5</v>
      </c>
      <c r="G185" s="159"/>
      <c r="H185" s="160">
        <v>13.1</v>
      </c>
      <c r="I185" s="160">
        <v>60</v>
      </c>
      <c r="J185" s="161" t="s">
        <v>713</v>
      </c>
      <c r="K185" s="162">
        <v>-14.4</v>
      </c>
      <c r="L185" s="163">
        <v>-0.52363636363636401</v>
      </c>
      <c r="M185" s="159" t="s">
        <v>547</v>
      </c>
      <c r="N185" s="156">
        <v>43138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116</v>
      </c>
      <c r="B186" s="186">
        <v>43318</v>
      </c>
      <c r="C186" s="186"/>
      <c r="D186" s="164" t="s">
        <v>714</v>
      </c>
      <c r="E186" s="159" t="s">
        <v>565</v>
      </c>
      <c r="F186" s="159">
        <v>148.5</v>
      </c>
      <c r="G186" s="159"/>
      <c r="H186" s="159">
        <v>102</v>
      </c>
      <c r="I186" s="160">
        <v>182</v>
      </c>
      <c r="J186" s="161" t="s">
        <v>715</v>
      </c>
      <c r="K186" s="162">
        <f>H186-F186</f>
        <v>-46.5</v>
      </c>
      <c r="L186" s="163">
        <f>K186/F186</f>
        <v>-0.31313131313131315</v>
      </c>
      <c r="M186" s="159" t="s">
        <v>547</v>
      </c>
      <c r="N186" s="156">
        <v>43661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117</v>
      </c>
      <c r="B187" s="146">
        <v>43335</v>
      </c>
      <c r="C187" s="146"/>
      <c r="D187" s="147" t="s">
        <v>716</v>
      </c>
      <c r="E187" s="148" t="s">
        <v>565</v>
      </c>
      <c r="F187" s="179">
        <v>285</v>
      </c>
      <c r="G187" s="148"/>
      <c r="H187" s="148">
        <v>355</v>
      </c>
      <c r="I187" s="150">
        <v>364</v>
      </c>
      <c r="J187" s="151" t="s">
        <v>717</v>
      </c>
      <c r="K187" s="152">
        <v>70</v>
      </c>
      <c r="L187" s="153">
        <v>0.24561403508771901</v>
      </c>
      <c r="M187" s="148" t="s">
        <v>535</v>
      </c>
      <c r="N187" s="154">
        <v>43455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118</v>
      </c>
      <c r="B188" s="146">
        <v>43341</v>
      </c>
      <c r="C188" s="146"/>
      <c r="D188" s="147" t="s">
        <v>359</v>
      </c>
      <c r="E188" s="148" t="s">
        <v>565</v>
      </c>
      <c r="F188" s="179">
        <v>525</v>
      </c>
      <c r="G188" s="148"/>
      <c r="H188" s="148">
        <v>585</v>
      </c>
      <c r="I188" s="150">
        <v>635</v>
      </c>
      <c r="J188" s="151" t="s">
        <v>718</v>
      </c>
      <c r="K188" s="152">
        <f t="shared" ref="K188:K219" si="33">H188-F188</f>
        <v>60</v>
      </c>
      <c r="L188" s="153">
        <f t="shared" ref="L188:L219" si="34">K188/F188</f>
        <v>0.11428571428571428</v>
      </c>
      <c r="M188" s="148" t="s">
        <v>535</v>
      </c>
      <c r="N188" s="154">
        <v>43662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119</v>
      </c>
      <c r="B189" s="146">
        <v>43395</v>
      </c>
      <c r="C189" s="146"/>
      <c r="D189" s="147" t="s">
        <v>347</v>
      </c>
      <c r="E189" s="148" t="s">
        <v>565</v>
      </c>
      <c r="F189" s="179">
        <v>475</v>
      </c>
      <c r="G189" s="148"/>
      <c r="H189" s="148">
        <v>574</v>
      </c>
      <c r="I189" s="150">
        <v>570</v>
      </c>
      <c r="J189" s="151" t="s">
        <v>623</v>
      </c>
      <c r="K189" s="152">
        <f t="shared" si="33"/>
        <v>99</v>
      </c>
      <c r="L189" s="153">
        <f t="shared" si="34"/>
        <v>0.20842105263157895</v>
      </c>
      <c r="M189" s="148" t="s">
        <v>535</v>
      </c>
      <c r="N189" s="154">
        <v>43403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6">
        <v>120</v>
      </c>
      <c r="B190" s="177">
        <v>43397</v>
      </c>
      <c r="C190" s="177"/>
      <c r="D190" s="178" t="s">
        <v>366</v>
      </c>
      <c r="E190" s="179" t="s">
        <v>565</v>
      </c>
      <c r="F190" s="179">
        <v>707.5</v>
      </c>
      <c r="G190" s="179"/>
      <c r="H190" s="179">
        <v>872</v>
      </c>
      <c r="I190" s="181">
        <v>872</v>
      </c>
      <c r="J190" s="182" t="s">
        <v>623</v>
      </c>
      <c r="K190" s="152">
        <f t="shared" si="33"/>
        <v>164.5</v>
      </c>
      <c r="L190" s="183">
        <f t="shared" si="34"/>
        <v>0.23250883392226149</v>
      </c>
      <c r="M190" s="179" t="s">
        <v>535</v>
      </c>
      <c r="N190" s="184">
        <v>43482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121</v>
      </c>
      <c r="B191" s="177">
        <v>43398</v>
      </c>
      <c r="C191" s="177"/>
      <c r="D191" s="178" t="s">
        <v>719</v>
      </c>
      <c r="E191" s="179" t="s">
        <v>565</v>
      </c>
      <c r="F191" s="179">
        <v>162</v>
      </c>
      <c r="G191" s="179"/>
      <c r="H191" s="179">
        <v>204</v>
      </c>
      <c r="I191" s="181">
        <v>209</v>
      </c>
      <c r="J191" s="182" t="s">
        <v>720</v>
      </c>
      <c r="K191" s="152">
        <f t="shared" si="33"/>
        <v>42</v>
      </c>
      <c r="L191" s="183">
        <f t="shared" si="34"/>
        <v>0.25925925925925924</v>
      </c>
      <c r="M191" s="179" t="s">
        <v>535</v>
      </c>
      <c r="N191" s="184">
        <v>43539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122</v>
      </c>
      <c r="B192" s="177">
        <v>43399</v>
      </c>
      <c r="C192" s="177"/>
      <c r="D192" s="178" t="s">
        <v>445</v>
      </c>
      <c r="E192" s="179" t="s">
        <v>565</v>
      </c>
      <c r="F192" s="179">
        <v>240</v>
      </c>
      <c r="G192" s="179"/>
      <c r="H192" s="179">
        <v>297</v>
      </c>
      <c r="I192" s="181">
        <v>297</v>
      </c>
      <c r="J192" s="182" t="s">
        <v>623</v>
      </c>
      <c r="K192" s="188">
        <f t="shared" si="33"/>
        <v>57</v>
      </c>
      <c r="L192" s="183">
        <f t="shared" si="34"/>
        <v>0.23749999999999999</v>
      </c>
      <c r="M192" s="179" t="s">
        <v>535</v>
      </c>
      <c r="N192" s="184">
        <v>43417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123</v>
      </c>
      <c r="B193" s="146">
        <v>43439</v>
      </c>
      <c r="C193" s="146"/>
      <c r="D193" s="147" t="s">
        <v>721</v>
      </c>
      <c r="E193" s="148" t="s">
        <v>565</v>
      </c>
      <c r="F193" s="148">
        <v>202.5</v>
      </c>
      <c r="G193" s="148"/>
      <c r="H193" s="148">
        <v>255</v>
      </c>
      <c r="I193" s="150">
        <v>252</v>
      </c>
      <c r="J193" s="151" t="s">
        <v>623</v>
      </c>
      <c r="K193" s="152">
        <f t="shared" si="33"/>
        <v>52.5</v>
      </c>
      <c r="L193" s="153">
        <f t="shared" si="34"/>
        <v>0.25925925925925924</v>
      </c>
      <c r="M193" s="148" t="s">
        <v>535</v>
      </c>
      <c r="N193" s="154">
        <v>43542</v>
      </c>
      <c r="O193" s="1"/>
      <c r="P193" s="1"/>
      <c r="Q193" s="1"/>
      <c r="R193" s="6" t="s">
        <v>722</v>
      </c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124</v>
      </c>
      <c r="B194" s="177">
        <v>43465</v>
      </c>
      <c r="C194" s="146"/>
      <c r="D194" s="178" t="s">
        <v>392</v>
      </c>
      <c r="E194" s="179" t="s">
        <v>565</v>
      </c>
      <c r="F194" s="179">
        <v>710</v>
      </c>
      <c r="G194" s="179"/>
      <c r="H194" s="179">
        <v>866</v>
      </c>
      <c r="I194" s="181">
        <v>866</v>
      </c>
      <c r="J194" s="182" t="s">
        <v>623</v>
      </c>
      <c r="K194" s="152">
        <f t="shared" si="33"/>
        <v>156</v>
      </c>
      <c r="L194" s="153">
        <f t="shared" si="34"/>
        <v>0.21971830985915494</v>
      </c>
      <c r="M194" s="148" t="s">
        <v>535</v>
      </c>
      <c r="N194" s="154">
        <v>43553</v>
      </c>
      <c r="O194" s="1"/>
      <c r="P194" s="1"/>
      <c r="Q194" s="1"/>
      <c r="R194" s="6" t="s">
        <v>722</v>
      </c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125</v>
      </c>
      <c r="B195" s="177">
        <v>43522</v>
      </c>
      <c r="C195" s="177"/>
      <c r="D195" s="178" t="s">
        <v>151</v>
      </c>
      <c r="E195" s="179" t="s">
        <v>565</v>
      </c>
      <c r="F195" s="179">
        <v>337.25</v>
      </c>
      <c r="G195" s="179"/>
      <c r="H195" s="179">
        <v>398.5</v>
      </c>
      <c r="I195" s="181">
        <v>411</v>
      </c>
      <c r="J195" s="151" t="s">
        <v>723</v>
      </c>
      <c r="K195" s="152">
        <f t="shared" si="33"/>
        <v>61.25</v>
      </c>
      <c r="L195" s="153">
        <f t="shared" si="34"/>
        <v>0.1816160118606375</v>
      </c>
      <c r="M195" s="148" t="s">
        <v>535</v>
      </c>
      <c r="N195" s="154">
        <v>43760</v>
      </c>
      <c r="O195" s="1"/>
      <c r="P195" s="1"/>
      <c r="Q195" s="1"/>
      <c r="R195" s="6" t="s">
        <v>722</v>
      </c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9">
        <v>126</v>
      </c>
      <c r="B196" s="190">
        <v>43559</v>
      </c>
      <c r="C196" s="190"/>
      <c r="D196" s="191" t="s">
        <v>724</v>
      </c>
      <c r="E196" s="192" t="s">
        <v>565</v>
      </c>
      <c r="F196" s="192">
        <v>130</v>
      </c>
      <c r="G196" s="192"/>
      <c r="H196" s="192">
        <v>65</v>
      </c>
      <c r="I196" s="193">
        <v>158</v>
      </c>
      <c r="J196" s="161" t="s">
        <v>725</v>
      </c>
      <c r="K196" s="162">
        <f t="shared" si="33"/>
        <v>-65</v>
      </c>
      <c r="L196" s="163">
        <f t="shared" si="34"/>
        <v>-0.5</v>
      </c>
      <c r="M196" s="159" t="s">
        <v>547</v>
      </c>
      <c r="N196" s="156">
        <v>43726</v>
      </c>
      <c r="O196" s="1"/>
      <c r="P196" s="1"/>
      <c r="Q196" s="1"/>
      <c r="R196" s="6" t="s">
        <v>726</v>
      </c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127</v>
      </c>
      <c r="B197" s="177">
        <v>43017</v>
      </c>
      <c r="C197" s="177"/>
      <c r="D197" s="178" t="s">
        <v>182</v>
      </c>
      <c r="E197" s="179" t="s">
        <v>565</v>
      </c>
      <c r="F197" s="179">
        <v>141.5</v>
      </c>
      <c r="G197" s="179"/>
      <c r="H197" s="179">
        <v>183.5</v>
      </c>
      <c r="I197" s="181">
        <v>210</v>
      </c>
      <c r="J197" s="151" t="s">
        <v>720</v>
      </c>
      <c r="K197" s="152">
        <f t="shared" si="33"/>
        <v>42</v>
      </c>
      <c r="L197" s="153">
        <f t="shared" si="34"/>
        <v>0.29681978798586572</v>
      </c>
      <c r="M197" s="148" t="s">
        <v>535</v>
      </c>
      <c r="N197" s="154">
        <v>43042</v>
      </c>
      <c r="O197" s="1"/>
      <c r="P197" s="1"/>
      <c r="Q197" s="1"/>
      <c r="R197" s="6" t="s">
        <v>726</v>
      </c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128</v>
      </c>
      <c r="B198" s="190">
        <v>43074</v>
      </c>
      <c r="C198" s="190"/>
      <c r="D198" s="191" t="s">
        <v>727</v>
      </c>
      <c r="E198" s="192" t="s">
        <v>565</v>
      </c>
      <c r="F198" s="187">
        <v>172</v>
      </c>
      <c r="G198" s="192"/>
      <c r="H198" s="192">
        <v>155.25</v>
      </c>
      <c r="I198" s="193">
        <v>230</v>
      </c>
      <c r="J198" s="161" t="s">
        <v>728</v>
      </c>
      <c r="K198" s="162">
        <f t="shared" si="33"/>
        <v>-16.75</v>
      </c>
      <c r="L198" s="163">
        <f t="shared" si="34"/>
        <v>-9.7383720930232565E-2</v>
      </c>
      <c r="M198" s="159" t="s">
        <v>547</v>
      </c>
      <c r="N198" s="156">
        <v>43787</v>
      </c>
      <c r="O198" s="1"/>
      <c r="P198" s="1"/>
      <c r="Q198" s="1"/>
      <c r="R198" s="6" t="s">
        <v>726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129</v>
      </c>
      <c r="B199" s="177">
        <v>43398</v>
      </c>
      <c r="C199" s="177"/>
      <c r="D199" s="178" t="s">
        <v>107</v>
      </c>
      <c r="E199" s="179" t="s">
        <v>565</v>
      </c>
      <c r="F199" s="179">
        <v>698.5</v>
      </c>
      <c r="G199" s="179"/>
      <c r="H199" s="179">
        <v>890</v>
      </c>
      <c r="I199" s="181">
        <v>890</v>
      </c>
      <c r="J199" s="151" t="s">
        <v>788</v>
      </c>
      <c r="K199" s="152">
        <f t="shared" si="33"/>
        <v>191.5</v>
      </c>
      <c r="L199" s="153">
        <f t="shared" si="34"/>
        <v>0.27415891195418757</v>
      </c>
      <c r="M199" s="148" t="s">
        <v>535</v>
      </c>
      <c r="N199" s="154">
        <v>44328</v>
      </c>
      <c r="O199" s="1"/>
      <c r="P199" s="1"/>
      <c r="Q199" s="1"/>
      <c r="R199" s="6" t="s">
        <v>722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130</v>
      </c>
      <c r="B200" s="177">
        <v>42877</v>
      </c>
      <c r="C200" s="177"/>
      <c r="D200" s="178" t="s">
        <v>358</v>
      </c>
      <c r="E200" s="179" t="s">
        <v>565</v>
      </c>
      <c r="F200" s="179">
        <v>127.6</v>
      </c>
      <c r="G200" s="179"/>
      <c r="H200" s="179">
        <v>138</v>
      </c>
      <c r="I200" s="181">
        <v>190</v>
      </c>
      <c r="J200" s="151" t="s">
        <v>729</v>
      </c>
      <c r="K200" s="152">
        <f t="shared" si="33"/>
        <v>10.400000000000006</v>
      </c>
      <c r="L200" s="153">
        <f t="shared" si="34"/>
        <v>8.1504702194357417E-2</v>
      </c>
      <c r="M200" s="148" t="s">
        <v>535</v>
      </c>
      <c r="N200" s="154">
        <v>43774</v>
      </c>
      <c r="O200" s="1"/>
      <c r="P200" s="1"/>
      <c r="Q200" s="1"/>
      <c r="R200" s="6" t="s">
        <v>726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131</v>
      </c>
      <c r="B201" s="177">
        <v>43158</v>
      </c>
      <c r="C201" s="177"/>
      <c r="D201" s="178" t="s">
        <v>730</v>
      </c>
      <c r="E201" s="179" t="s">
        <v>565</v>
      </c>
      <c r="F201" s="179">
        <v>317</v>
      </c>
      <c r="G201" s="179"/>
      <c r="H201" s="179">
        <v>382.5</v>
      </c>
      <c r="I201" s="181">
        <v>398</v>
      </c>
      <c r="J201" s="151" t="s">
        <v>731</v>
      </c>
      <c r="K201" s="152">
        <f t="shared" si="33"/>
        <v>65.5</v>
      </c>
      <c r="L201" s="153">
        <f t="shared" si="34"/>
        <v>0.20662460567823343</v>
      </c>
      <c r="M201" s="148" t="s">
        <v>535</v>
      </c>
      <c r="N201" s="154">
        <v>44238</v>
      </c>
      <c r="O201" s="1"/>
      <c r="P201" s="1"/>
      <c r="Q201" s="1"/>
      <c r="R201" s="6" t="s">
        <v>726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132</v>
      </c>
      <c r="B202" s="190">
        <v>43164</v>
      </c>
      <c r="C202" s="190"/>
      <c r="D202" s="191" t="s">
        <v>144</v>
      </c>
      <c r="E202" s="192" t="s">
        <v>565</v>
      </c>
      <c r="F202" s="187">
        <f>510-14.4</f>
        <v>495.6</v>
      </c>
      <c r="G202" s="192"/>
      <c r="H202" s="192">
        <v>350</v>
      </c>
      <c r="I202" s="193">
        <v>672</v>
      </c>
      <c r="J202" s="161" t="s">
        <v>732</v>
      </c>
      <c r="K202" s="162">
        <f t="shared" si="33"/>
        <v>-145.60000000000002</v>
      </c>
      <c r="L202" s="163">
        <f t="shared" si="34"/>
        <v>-0.29378531073446329</v>
      </c>
      <c r="M202" s="159" t="s">
        <v>547</v>
      </c>
      <c r="N202" s="156">
        <v>43887</v>
      </c>
      <c r="O202" s="1"/>
      <c r="P202" s="1"/>
      <c r="Q202" s="1"/>
      <c r="R202" s="6" t="s">
        <v>722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133</v>
      </c>
      <c r="B203" s="190">
        <v>43237</v>
      </c>
      <c r="C203" s="190"/>
      <c r="D203" s="191" t="s">
        <v>437</v>
      </c>
      <c r="E203" s="192" t="s">
        <v>565</v>
      </c>
      <c r="F203" s="187">
        <v>230.3</v>
      </c>
      <c r="G203" s="192"/>
      <c r="H203" s="192">
        <v>102.5</v>
      </c>
      <c r="I203" s="193">
        <v>348</v>
      </c>
      <c r="J203" s="161" t="s">
        <v>733</v>
      </c>
      <c r="K203" s="162">
        <f t="shared" si="33"/>
        <v>-127.80000000000001</v>
      </c>
      <c r="L203" s="163">
        <f t="shared" si="34"/>
        <v>-0.55492835432045162</v>
      </c>
      <c r="M203" s="159" t="s">
        <v>547</v>
      </c>
      <c r="N203" s="156">
        <v>43896</v>
      </c>
      <c r="O203" s="1"/>
      <c r="P203" s="1"/>
      <c r="Q203" s="1"/>
      <c r="R203" s="6" t="s">
        <v>722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134</v>
      </c>
      <c r="B204" s="177">
        <v>43258</v>
      </c>
      <c r="C204" s="177"/>
      <c r="D204" s="178" t="s">
        <v>409</v>
      </c>
      <c r="E204" s="179" t="s">
        <v>565</v>
      </c>
      <c r="F204" s="179">
        <f>342.5-5.1</f>
        <v>337.4</v>
      </c>
      <c r="G204" s="179"/>
      <c r="H204" s="179">
        <v>412.5</v>
      </c>
      <c r="I204" s="181">
        <v>439</v>
      </c>
      <c r="J204" s="151" t="s">
        <v>734</v>
      </c>
      <c r="K204" s="152">
        <f t="shared" si="33"/>
        <v>75.100000000000023</v>
      </c>
      <c r="L204" s="153">
        <f t="shared" si="34"/>
        <v>0.22258446947243635</v>
      </c>
      <c r="M204" s="148" t="s">
        <v>535</v>
      </c>
      <c r="N204" s="154">
        <v>44230</v>
      </c>
      <c r="O204" s="1"/>
      <c r="P204" s="1"/>
      <c r="Q204" s="1"/>
      <c r="R204" s="6" t="s">
        <v>726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0">
        <v>135</v>
      </c>
      <c r="B205" s="169">
        <v>43285</v>
      </c>
      <c r="C205" s="169"/>
      <c r="D205" s="170" t="s">
        <v>55</v>
      </c>
      <c r="E205" s="171" t="s">
        <v>565</v>
      </c>
      <c r="F205" s="171">
        <f>127.5-5.53</f>
        <v>121.97</v>
      </c>
      <c r="G205" s="172"/>
      <c r="H205" s="172">
        <v>122.5</v>
      </c>
      <c r="I205" s="172">
        <v>170</v>
      </c>
      <c r="J205" s="173" t="s">
        <v>761</v>
      </c>
      <c r="K205" s="174">
        <f t="shared" si="33"/>
        <v>0.53000000000000114</v>
      </c>
      <c r="L205" s="175">
        <f t="shared" si="34"/>
        <v>4.3453308190538747E-3</v>
      </c>
      <c r="M205" s="171" t="s">
        <v>656</v>
      </c>
      <c r="N205" s="169">
        <v>44431</v>
      </c>
      <c r="O205" s="1"/>
      <c r="P205" s="1"/>
      <c r="Q205" s="1"/>
      <c r="R205" s="6" t="s">
        <v>722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9">
        <v>136</v>
      </c>
      <c r="B206" s="190">
        <v>43294</v>
      </c>
      <c r="C206" s="190"/>
      <c r="D206" s="191" t="s">
        <v>349</v>
      </c>
      <c r="E206" s="192" t="s">
        <v>565</v>
      </c>
      <c r="F206" s="187">
        <v>46.5</v>
      </c>
      <c r="G206" s="192"/>
      <c r="H206" s="192">
        <v>17</v>
      </c>
      <c r="I206" s="193">
        <v>59</v>
      </c>
      <c r="J206" s="161" t="s">
        <v>735</v>
      </c>
      <c r="K206" s="162">
        <f t="shared" si="33"/>
        <v>-29.5</v>
      </c>
      <c r="L206" s="163">
        <f t="shared" si="34"/>
        <v>-0.63440860215053763</v>
      </c>
      <c r="M206" s="159" t="s">
        <v>547</v>
      </c>
      <c r="N206" s="156">
        <v>43887</v>
      </c>
      <c r="O206" s="1"/>
      <c r="P206" s="1"/>
      <c r="Q206" s="1"/>
      <c r="R206" s="6" t="s">
        <v>722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137</v>
      </c>
      <c r="B207" s="177">
        <v>43396</v>
      </c>
      <c r="C207" s="177"/>
      <c r="D207" s="178" t="s">
        <v>394</v>
      </c>
      <c r="E207" s="179" t="s">
        <v>565</v>
      </c>
      <c r="F207" s="179">
        <v>156.5</v>
      </c>
      <c r="G207" s="179"/>
      <c r="H207" s="179">
        <v>207.5</v>
      </c>
      <c r="I207" s="181">
        <v>191</v>
      </c>
      <c r="J207" s="151" t="s">
        <v>623</v>
      </c>
      <c r="K207" s="152">
        <f t="shared" si="33"/>
        <v>51</v>
      </c>
      <c r="L207" s="153">
        <f t="shared" si="34"/>
        <v>0.32587859424920129</v>
      </c>
      <c r="M207" s="148" t="s">
        <v>535</v>
      </c>
      <c r="N207" s="154">
        <v>44369</v>
      </c>
      <c r="O207" s="1"/>
      <c r="P207" s="1"/>
      <c r="Q207" s="1"/>
      <c r="R207" s="6" t="s">
        <v>722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138</v>
      </c>
      <c r="B208" s="177">
        <v>43439</v>
      </c>
      <c r="C208" s="177"/>
      <c r="D208" s="178" t="s">
        <v>314</v>
      </c>
      <c r="E208" s="179" t="s">
        <v>565</v>
      </c>
      <c r="F208" s="179">
        <v>259.5</v>
      </c>
      <c r="G208" s="179"/>
      <c r="H208" s="179">
        <v>320</v>
      </c>
      <c r="I208" s="181">
        <v>320</v>
      </c>
      <c r="J208" s="151" t="s">
        <v>623</v>
      </c>
      <c r="K208" s="152">
        <f t="shared" si="33"/>
        <v>60.5</v>
      </c>
      <c r="L208" s="153">
        <f t="shared" si="34"/>
        <v>0.23314065510597304</v>
      </c>
      <c r="M208" s="148" t="s">
        <v>535</v>
      </c>
      <c r="N208" s="154">
        <v>44323</v>
      </c>
      <c r="O208" s="1"/>
      <c r="P208" s="1"/>
      <c r="Q208" s="1"/>
      <c r="R208" s="6" t="s">
        <v>722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9">
        <v>139</v>
      </c>
      <c r="B209" s="190">
        <v>43439</v>
      </c>
      <c r="C209" s="190"/>
      <c r="D209" s="191" t="s">
        <v>736</v>
      </c>
      <c r="E209" s="192" t="s">
        <v>565</v>
      </c>
      <c r="F209" s="192">
        <v>715</v>
      </c>
      <c r="G209" s="192"/>
      <c r="H209" s="192">
        <v>445</v>
      </c>
      <c r="I209" s="193">
        <v>840</v>
      </c>
      <c r="J209" s="161" t="s">
        <v>737</v>
      </c>
      <c r="K209" s="162">
        <f t="shared" si="33"/>
        <v>-270</v>
      </c>
      <c r="L209" s="163">
        <f t="shared" si="34"/>
        <v>-0.3776223776223776</v>
      </c>
      <c r="M209" s="159" t="s">
        <v>547</v>
      </c>
      <c r="N209" s="156">
        <v>43800</v>
      </c>
      <c r="O209" s="1"/>
      <c r="P209" s="1"/>
      <c r="Q209" s="1"/>
      <c r="R209" s="6" t="s">
        <v>722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140</v>
      </c>
      <c r="B210" s="177">
        <v>43469</v>
      </c>
      <c r="C210" s="177"/>
      <c r="D210" s="178" t="s">
        <v>156</v>
      </c>
      <c r="E210" s="179" t="s">
        <v>565</v>
      </c>
      <c r="F210" s="179">
        <v>875</v>
      </c>
      <c r="G210" s="179"/>
      <c r="H210" s="179">
        <v>1165</v>
      </c>
      <c r="I210" s="181">
        <v>1185</v>
      </c>
      <c r="J210" s="151" t="s">
        <v>738</v>
      </c>
      <c r="K210" s="152">
        <f t="shared" si="33"/>
        <v>290</v>
      </c>
      <c r="L210" s="153">
        <f t="shared" si="34"/>
        <v>0.33142857142857141</v>
      </c>
      <c r="M210" s="148" t="s">
        <v>535</v>
      </c>
      <c r="N210" s="154">
        <v>43847</v>
      </c>
      <c r="O210" s="1"/>
      <c r="P210" s="1"/>
      <c r="Q210" s="1"/>
      <c r="R210" s="6" t="s">
        <v>722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141</v>
      </c>
      <c r="B211" s="177">
        <v>43559</v>
      </c>
      <c r="C211" s="177"/>
      <c r="D211" s="178" t="s">
        <v>330</v>
      </c>
      <c r="E211" s="179" t="s">
        <v>565</v>
      </c>
      <c r="F211" s="179">
        <f>387-14.63</f>
        <v>372.37</v>
      </c>
      <c r="G211" s="179"/>
      <c r="H211" s="179">
        <v>490</v>
      </c>
      <c r="I211" s="181">
        <v>490</v>
      </c>
      <c r="J211" s="151" t="s">
        <v>623</v>
      </c>
      <c r="K211" s="152">
        <f t="shared" si="33"/>
        <v>117.63</v>
      </c>
      <c r="L211" s="153">
        <f t="shared" si="34"/>
        <v>0.31589548030185027</v>
      </c>
      <c r="M211" s="148" t="s">
        <v>535</v>
      </c>
      <c r="N211" s="154">
        <v>43850</v>
      </c>
      <c r="O211" s="1"/>
      <c r="P211" s="1"/>
      <c r="Q211" s="1"/>
      <c r="R211" s="6" t="s">
        <v>722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9">
        <v>142</v>
      </c>
      <c r="B212" s="190">
        <v>43578</v>
      </c>
      <c r="C212" s="190"/>
      <c r="D212" s="191" t="s">
        <v>739</v>
      </c>
      <c r="E212" s="192" t="s">
        <v>537</v>
      </c>
      <c r="F212" s="192">
        <v>220</v>
      </c>
      <c r="G212" s="192"/>
      <c r="H212" s="192">
        <v>127.5</v>
      </c>
      <c r="I212" s="193">
        <v>284</v>
      </c>
      <c r="J212" s="161" t="s">
        <v>740</v>
      </c>
      <c r="K212" s="162">
        <f t="shared" si="33"/>
        <v>-92.5</v>
      </c>
      <c r="L212" s="163">
        <f t="shared" si="34"/>
        <v>-0.42045454545454547</v>
      </c>
      <c r="M212" s="159" t="s">
        <v>547</v>
      </c>
      <c r="N212" s="156">
        <v>43896</v>
      </c>
      <c r="O212" s="1"/>
      <c r="P212" s="1"/>
      <c r="Q212" s="1"/>
      <c r="R212" s="6" t="s">
        <v>722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143</v>
      </c>
      <c r="B213" s="177">
        <v>43622</v>
      </c>
      <c r="C213" s="177"/>
      <c r="D213" s="178" t="s">
        <v>446</v>
      </c>
      <c r="E213" s="179" t="s">
        <v>537</v>
      </c>
      <c r="F213" s="179">
        <v>332.8</v>
      </c>
      <c r="G213" s="179"/>
      <c r="H213" s="179">
        <v>405</v>
      </c>
      <c r="I213" s="181">
        <v>419</v>
      </c>
      <c r="J213" s="151" t="s">
        <v>741</v>
      </c>
      <c r="K213" s="152">
        <f t="shared" si="33"/>
        <v>72.199999999999989</v>
      </c>
      <c r="L213" s="153">
        <f t="shared" si="34"/>
        <v>0.21694711538461534</v>
      </c>
      <c r="M213" s="148" t="s">
        <v>535</v>
      </c>
      <c r="N213" s="154">
        <v>43860</v>
      </c>
      <c r="O213" s="1"/>
      <c r="P213" s="1"/>
      <c r="Q213" s="1"/>
      <c r="R213" s="6" t="s">
        <v>726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0">
        <v>144</v>
      </c>
      <c r="B214" s="169">
        <v>43641</v>
      </c>
      <c r="C214" s="169"/>
      <c r="D214" s="170" t="s">
        <v>149</v>
      </c>
      <c r="E214" s="171" t="s">
        <v>565</v>
      </c>
      <c r="F214" s="171">
        <v>386</v>
      </c>
      <c r="G214" s="172"/>
      <c r="H214" s="172">
        <v>395</v>
      </c>
      <c r="I214" s="172">
        <v>452</v>
      </c>
      <c r="J214" s="173" t="s">
        <v>742</v>
      </c>
      <c r="K214" s="174">
        <f t="shared" si="33"/>
        <v>9</v>
      </c>
      <c r="L214" s="175">
        <f t="shared" si="34"/>
        <v>2.3316062176165803E-2</v>
      </c>
      <c r="M214" s="171" t="s">
        <v>656</v>
      </c>
      <c r="N214" s="169">
        <v>43868</v>
      </c>
      <c r="O214" s="1"/>
      <c r="P214" s="1"/>
      <c r="Q214" s="1"/>
      <c r="R214" s="6" t="s">
        <v>726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0">
        <v>145</v>
      </c>
      <c r="B215" s="169">
        <v>43707</v>
      </c>
      <c r="C215" s="169"/>
      <c r="D215" s="170" t="s">
        <v>130</v>
      </c>
      <c r="E215" s="171" t="s">
        <v>565</v>
      </c>
      <c r="F215" s="171">
        <v>137.5</v>
      </c>
      <c r="G215" s="172"/>
      <c r="H215" s="172">
        <v>138.5</v>
      </c>
      <c r="I215" s="172">
        <v>190</v>
      </c>
      <c r="J215" s="173" t="s">
        <v>760</v>
      </c>
      <c r="K215" s="174">
        <f t="shared" si="33"/>
        <v>1</v>
      </c>
      <c r="L215" s="175">
        <f t="shared" si="34"/>
        <v>7.2727272727272727E-3</v>
      </c>
      <c r="M215" s="171" t="s">
        <v>656</v>
      </c>
      <c r="N215" s="169">
        <v>44432</v>
      </c>
      <c r="O215" s="1"/>
      <c r="P215" s="1"/>
      <c r="Q215" s="1"/>
      <c r="R215" s="6" t="s">
        <v>722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146</v>
      </c>
      <c r="B216" s="177">
        <v>43731</v>
      </c>
      <c r="C216" s="177"/>
      <c r="D216" s="178" t="s">
        <v>402</v>
      </c>
      <c r="E216" s="179" t="s">
        <v>565</v>
      </c>
      <c r="F216" s="179">
        <v>235</v>
      </c>
      <c r="G216" s="179"/>
      <c r="H216" s="179">
        <v>295</v>
      </c>
      <c r="I216" s="181">
        <v>296</v>
      </c>
      <c r="J216" s="151" t="s">
        <v>743</v>
      </c>
      <c r="K216" s="152">
        <f t="shared" si="33"/>
        <v>60</v>
      </c>
      <c r="L216" s="153">
        <f t="shared" si="34"/>
        <v>0.25531914893617019</v>
      </c>
      <c r="M216" s="148" t="s">
        <v>535</v>
      </c>
      <c r="N216" s="154">
        <v>43844</v>
      </c>
      <c r="O216" s="1"/>
      <c r="P216" s="1"/>
      <c r="Q216" s="1"/>
      <c r="R216" s="6" t="s">
        <v>726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147</v>
      </c>
      <c r="B217" s="177">
        <v>43752</v>
      </c>
      <c r="C217" s="177"/>
      <c r="D217" s="178" t="s">
        <v>744</v>
      </c>
      <c r="E217" s="179" t="s">
        <v>565</v>
      </c>
      <c r="F217" s="179">
        <v>277.5</v>
      </c>
      <c r="G217" s="179"/>
      <c r="H217" s="179">
        <v>333</v>
      </c>
      <c r="I217" s="181">
        <v>333</v>
      </c>
      <c r="J217" s="151" t="s">
        <v>745</v>
      </c>
      <c r="K217" s="152">
        <f t="shared" si="33"/>
        <v>55.5</v>
      </c>
      <c r="L217" s="153">
        <f t="shared" si="34"/>
        <v>0.2</v>
      </c>
      <c r="M217" s="148" t="s">
        <v>535</v>
      </c>
      <c r="N217" s="154">
        <v>43846</v>
      </c>
      <c r="O217" s="1"/>
      <c r="P217" s="1"/>
      <c r="Q217" s="1"/>
      <c r="R217" s="6" t="s">
        <v>722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148</v>
      </c>
      <c r="B218" s="177">
        <v>43752</v>
      </c>
      <c r="C218" s="177"/>
      <c r="D218" s="178" t="s">
        <v>746</v>
      </c>
      <c r="E218" s="179" t="s">
        <v>565</v>
      </c>
      <c r="F218" s="179">
        <v>930</v>
      </c>
      <c r="G218" s="179"/>
      <c r="H218" s="179">
        <v>1165</v>
      </c>
      <c r="I218" s="181">
        <v>1200</v>
      </c>
      <c r="J218" s="151" t="s">
        <v>747</v>
      </c>
      <c r="K218" s="152">
        <f t="shared" si="33"/>
        <v>235</v>
      </c>
      <c r="L218" s="153">
        <f t="shared" si="34"/>
        <v>0.25268817204301075</v>
      </c>
      <c r="M218" s="148" t="s">
        <v>535</v>
      </c>
      <c r="N218" s="154">
        <v>43847</v>
      </c>
      <c r="O218" s="1"/>
      <c r="P218" s="1"/>
      <c r="Q218" s="1"/>
      <c r="R218" s="6" t="s">
        <v>726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149</v>
      </c>
      <c r="B219" s="177">
        <v>43753</v>
      </c>
      <c r="C219" s="177"/>
      <c r="D219" s="178" t="s">
        <v>748</v>
      </c>
      <c r="E219" s="179" t="s">
        <v>565</v>
      </c>
      <c r="F219" s="149">
        <v>111</v>
      </c>
      <c r="G219" s="179"/>
      <c r="H219" s="179">
        <v>141</v>
      </c>
      <c r="I219" s="181">
        <v>141</v>
      </c>
      <c r="J219" s="151" t="s">
        <v>550</v>
      </c>
      <c r="K219" s="152">
        <f t="shared" si="33"/>
        <v>30</v>
      </c>
      <c r="L219" s="153">
        <f t="shared" si="34"/>
        <v>0.27027027027027029</v>
      </c>
      <c r="M219" s="148" t="s">
        <v>535</v>
      </c>
      <c r="N219" s="154">
        <v>44328</v>
      </c>
      <c r="O219" s="1"/>
      <c r="P219" s="1"/>
      <c r="Q219" s="1"/>
      <c r="R219" s="6" t="s">
        <v>726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150</v>
      </c>
      <c r="B220" s="177">
        <v>43753</v>
      </c>
      <c r="C220" s="177"/>
      <c r="D220" s="178" t="s">
        <v>749</v>
      </c>
      <c r="E220" s="179" t="s">
        <v>565</v>
      </c>
      <c r="F220" s="149">
        <v>296</v>
      </c>
      <c r="G220" s="179"/>
      <c r="H220" s="179">
        <v>370</v>
      </c>
      <c r="I220" s="181">
        <v>370</v>
      </c>
      <c r="J220" s="151" t="s">
        <v>623</v>
      </c>
      <c r="K220" s="152">
        <f t="shared" ref="K220:K239" si="35">H220-F220</f>
        <v>74</v>
      </c>
      <c r="L220" s="153">
        <f t="shared" ref="L220:L239" si="36">K220/F220</f>
        <v>0.25</v>
      </c>
      <c r="M220" s="148" t="s">
        <v>535</v>
      </c>
      <c r="N220" s="154">
        <v>43853</v>
      </c>
      <c r="O220" s="1"/>
      <c r="P220" s="1"/>
      <c r="Q220" s="1"/>
      <c r="R220" s="6" t="s">
        <v>726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151</v>
      </c>
      <c r="B221" s="177">
        <v>43754</v>
      </c>
      <c r="C221" s="177"/>
      <c r="D221" s="178" t="s">
        <v>750</v>
      </c>
      <c r="E221" s="179" t="s">
        <v>565</v>
      </c>
      <c r="F221" s="149">
        <v>300</v>
      </c>
      <c r="G221" s="179"/>
      <c r="H221" s="179">
        <v>382.5</v>
      </c>
      <c r="I221" s="181">
        <v>344</v>
      </c>
      <c r="J221" s="151" t="s">
        <v>791</v>
      </c>
      <c r="K221" s="152">
        <f t="shared" si="35"/>
        <v>82.5</v>
      </c>
      <c r="L221" s="153">
        <f t="shared" si="36"/>
        <v>0.27500000000000002</v>
      </c>
      <c r="M221" s="148" t="s">
        <v>535</v>
      </c>
      <c r="N221" s="154">
        <v>44238</v>
      </c>
      <c r="O221" s="1"/>
      <c r="P221" s="1"/>
      <c r="Q221" s="1"/>
      <c r="R221" s="6" t="s">
        <v>726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152</v>
      </c>
      <c r="B222" s="177">
        <v>43832</v>
      </c>
      <c r="C222" s="177"/>
      <c r="D222" s="178" t="s">
        <v>751</v>
      </c>
      <c r="E222" s="179" t="s">
        <v>565</v>
      </c>
      <c r="F222" s="149">
        <v>495</v>
      </c>
      <c r="G222" s="179"/>
      <c r="H222" s="179">
        <v>595</v>
      </c>
      <c r="I222" s="181">
        <v>590</v>
      </c>
      <c r="J222" s="151" t="s">
        <v>790</v>
      </c>
      <c r="K222" s="152">
        <f t="shared" si="35"/>
        <v>100</v>
      </c>
      <c r="L222" s="153">
        <f t="shared" si="36"/>
        <v>0.20202020202020202</v>
      </c>
      <c r="M222" s="148" t="s">
        <v>535</v>
      </c>
      <c r="N222" s="154">
        <v>44589</v>
      </c>
      <c r="O222" s="1"/>
      <c r="P222" s="1"/>
      <c r="Q222" s="1"/>
      <c r="R222" s="6" t="s">
        <v>726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153</v>
      </c>
      <c r="B223" s="177">
        <v>43966</v>
      </c>
      <c r="C223" s="177"/>
      <c r="D223" s="178" t="s">
        <v>71</v>
      </c>
      <c r="E223" s="179" t="s">
        <v>565</v>
      </c>
      <c r="F223" s="149">
        <v>67.5</v>
      </c>
      <c r="G223" s="179"/>
      <c r="H223" s="179">
        <v>86</v>
      </c>
      <c r="I223" s="181">
        <v>86</v>
      </c>
      <c r="J223" s="151" t="s">
        <v>752</v>
      </c>
      <c r="K223" s="152">
        <f t="shared" si="35"/>
        <v>18.5</v>
      </c>
      <c r="L223" s="153">
        <f t="shared" si="36"/>
        <v>0.27407407407407408</v>
      </c>
      <c r="M223" s="148" t="s">
        <v>535</v>
      </c>
      <c r="N223" s="154">
        <v>44008</v>
      </c>
      <c r="O223" s="1"/>
      <c r="P223" s="1"/>
      <c r="Q223" s="1"/>
      <c r="R223" s="6" t="s">
        <v>726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154</v>
      </c>
      <c r="B224" s="177">
        <v>44035</v>
      </c>
      <c r="C224" s="177"/>
      <c r="D224" s="178" t="s">
        <v>445</v>
      </c>
      <c r="E224" s="179" t="s">
        <v>565</v>
      </c>
      <c r="F224" s="149">
        <v>231</v>
      </c>
      <c r="G224" s="179"/>
      <c r="H224" s="179">
        <v>281</v>
      </c>
      <c r="I224" s="181">
        <v>281</v>
      </c>
      <c r="J224" s="151" t="s">
        <v>623</v>
      </c>
      <c r="K224" s="152">
        <f t="shared" si="35"/>
        <v>50</v>
      </c>
      <c r="L224" s="153">
        <f t="shared" si="36"/>
        <v>0.21645021645021645</v>
      </c>
      <c r="M224" s="148" t="s">
        <v>535</v>
      </c>
      <c r="N224" s="154">
        <v>44358</v>
      </c>
      <c r="O224" s="1"/>
      <c r="P224" s="1"/>
      <c r="Q224" s="1"/>
      <c r="R224" s="6" t="s">
        <v>726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155</v>
      </c>
      <c r="B225" s="177">
        <v>44092</v>
      </c>
      <c r="C225" s="177"/>
      <c r="D225" s="178" t="s">
        <v>386</v>
      </c>
      <c r="E225" s="179" t="s">
        <v>565</v>
      </c>
      <c r="F225" s="179">
        <v>206</v>
      </c>
      <c r="G225" s="179"/>
      <c r="H225" s="179">
        <v>248</v>
      </c>
      <c r="I225" s="181">
        <v>248</v>
      </c>
      <c r="J225" s="151" t="s">
        <v>623</v>
      </c>
      <c r="K225" s="152">
        <f t="shared" si="35"/>
        <v>42</v>
      </c>
      <c r="L225" s="153">
        <f t="shared" si="36"/>
        <v>0.20388349514563106</v>
      </c>
      <c r="M225" s="148" t="s">
        <v>535</v>
      </c>
      <c r="N225" s="154">
        <v>44214</v>
      </c>
      <c r="O225" s="1"/>
      <c r="P225" s="1"/>
      <c r="Q225" s="1"/>
      <c r="R225" s="6" t="s">
        <v>726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156</v>
      </c>
      <c r="B226" s="177">
        <v>44140</v>
      </c>
      <c r="C226" s="177"/>
      <c r="D226" s="178" t="s">
        <v>386</v>
      </c>
      <c r="E226" s="179" t="s">
        <v>565</v>
      </c>
      <c r="F226" s="179">
        <v>182.5</v>
      </c>
      <c r="G226" s="179"/>
      <c r="H226" s="179">
        <v>248</v>
      </c>
      <c r="I226" s="181">
        <v>248</v>
      </c>
      <c r="J226" s="151" t="s">
        <v>623</v>
      </c>
      <c r="K226" s="152">
        <f t="shared" si="35"/>
        <v>65.5</v>
      </c>
      <c r="L226" s="153">
        <f t="shared" si="36"/>
        <v>0.35890410958904112</v>
      </c>
      <c r="M226" s="148" t="s">
        <v>535</v>
      </c>
      <c r="N226" s="154">
        <v>44214</v>
      </c>
      <c r="O226" s="1"/>
      <c r="P226" s="1"/>
      <c r="Q226" s="1"/>
      <c r="R226" s="6" t="s">
        <v>726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157</v>
      </c>
      <c r="B227" s="177">
        <v>44140</v>
      </c>
      <c r="C227" s="177"/>
      <c r="D227" s="178" t="s">
        <v>314</v>
      </c>
      <c r="E227" s="179" t="s">
        <v>565</v>
      </c>
      <c r="F227" s="179">
        <v>247.5</v>
      </c>
      <c r="G227" s="179"/>
      <c r="H227" s="179">
        <v>320</v>
      </c>
      <c r="I227" s="181">
        <v>320</v>
      </c>
      <c r="J227" s="151" t="s">
        <v>623</v>
      </c>
      <c r="K227" s="152">
        <f t="shared" si="35"/>
        <v>72.5</v>
      </c>
      <c r="L227" s="153">
        <f t="shared" si="36"/>
        <v>0.29292929292929293</v>
      </c>
      <c r="M227" s="148" t="s">
        <v>535</v>
      </c>
      <c r="N227" s="154">
        <v>44323</v>
      </c>
      <c r="O227" s="1"/>
      <c r="P227" s="1"/>
      <c r="Q227" s="1"/>
      <c r="R227" s="6" t="s">
        <v>726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158</v>
      </c>
      <c r="B228" s="177">
        <v>44140</v>
      </c>
      <c r="C228" s="177"/>
      <c r="D228" s="178" t="s">
        <v>267</v>
      </c>
      <c r="E228" s="179" t="s">
        <v>565</v>
      </c>
      <c r="F228" s="149">
        <v>925</v>
      </c>
      <c r="G228" s="179"/>
      <c r="H228" s="179">
        <v>1095</v>
      </c>
      <c r="I228" s="181">
        <v>1093</v>
      </c>
      <c r="J228" s="151" t="s">
        <v>753</v>
      </c>
      <c r="K228" s="152">
        <f t="shared" si="35"/>
        <v>170</v>
      </c>
      <c r="L228" s="153">
        <f t="shared" si="36"/>
        <v>0.18378378378378379</v>
      </c>
      <c r="M228" s="148" t="s">
        <v>535</v>
      </c>
      <c r="N228" s="154">
        <v>44201</v>
      </c>
      <c r="O228" s="1"/>
      <c r="P228" s="1"/>
      <c r="Q228" s="1"/>
      <c r="R228" s="6" t="s">
        <v>726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159</v>
      </c>
      <c r="B229" s="177">
        <v>44140</v>
      </c>
      <c r="C229" s="177"/>
      <c r="D229" s="178" t="s">
        <v>330</v>
      </c>
      <c r="E229" s="179" t="s">
        <v>565</v>
      </c>
      <c r="F229" s="149">
        <v>332.5</v>
      </c>
      <c r="G229" s="179"/>
      <c r="H229" s="179">
        <v>393</v>
      </c>
      <c r="I229" s="181">
        <v>406</v>
      </c>
      <c r="J229" s="151" t="s">
        <v>754</v>
      </c>
      <c r="K229" s="152">
        <f t="shared" si="35"/>
        <v>60.5</v>
      </c>
      <c r="L229" s="153">
        <f t="shared" si="36"/>
        <v>0.18195488721804512</v>
      </c>
      <c r="M229" s="148" t="s">
        <v>535</v>
      </c>
      <c r="N229" s="154">
        <v>44256</v>
      </c>
      <c r="O229" s="1"/>
      <c r="P229" s="1"/>
      <c r="Q229" s="1"/>
      <c r="R229" s="6" t="s">
        <v>726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160</v>
      </c>
      <c r="B230" s="177">
        <v>44141</v>
      </c>
      <c r="C230" s="177"/>
      <c r="D230" s="178" t="s">
        <v>445</v>
      </c>
      <c r="E230" s="179" t="s">
        <v>565</v>
      </c>
      <c r="F230" s="149">
        <v>231</v>
      </c>
      <c r="G230" s="179"/>
      <c r="H230" s="179">
        <v>281</v>
      </c>
      <c r="I230" s="181">
        <v>281</v>
      </c>
      <c r="J230" s="151" t="s">
        <v>623</v>
      </c>
      <c r="K230" s="152">
        <f t="shared" si="35"/>
        <v>50</v>
      </c>
      <c r="L230" s="153">
        <f t="shared" si="36"/>
        <v>0.21645021645021645</v>
      </c>
      <c r="M230" s="148" t="s">
        <v>535</v>
      </c>
      <c r="N230" s="154">
        <v>44358</v>
      </c>
      <c r="O230" s="1"/>
      <c r="P230" s="1"/>
      <c r="Q230" s="1"/>
      <c r="R230" s="6" t="s">
        <v>726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161</v>
      </c>
      <c r="B231" s="177">
        <v>44187</v>
      </c>
      <c r="C231" s="177"/>
      <c r="D231" s="178" t="s">
        <v>421</v>
      </c>
      <c r="E231" s="179" t="s">
        <v>565</v>
      </c>
      <c r="F231" s="149">
        <v>190</v>
      </c>
      <c r="G231" s="179"/>
      <c r="H231" s="179">
        <v>239</v>
      </c>
      <c r="I231" s="181">
        <v>239</v>
      </c>
      <c r="J231" s="151" t="s">
        <v>840</v>
      </c>
      <c r="K231" s="152">
        <f t="shared" si="35"/>
        <v>49</v>
      </c>
      <c r="L231" s="153">
        <f t="shared" si="36"/>
        <v>0.25789473684210529</v>
      </c>
      <c r="M231" s="148" t="s">
        <v>535</v>
      </c>
      <c r="N231" s="154">
        <v>44844</v>
      </c>
      <c r="O231" s="1"/>
      <c r="P231" s="1"/>
      <c r="Q231" s="1"/>
      <c r="R231" s="6" t="s">
        <v>726</v>
      </c>
    </row>
    <row r="232" spans="1:26" ht="12.75" customHeight="1">
      <c r="A232" s="176">
        <v>162</v>
      </c>
      <c r="B232" s="177">
        <v>44258</v>
      </c>
      <c r="C232" s="177"/>
      <c r="D232" s="178" t="s">
        <v>751</v>
      </c>
      <c r="E232" s="179" t="s">
        <v>565</v>
      </c>
      <c r="F232" s="149">
        <v>495</v>
      </c>
      <c r="G232" s="179"/>
      <c r="H232" s="179">
        <v>595</v>
      </c>
      <c r="I232" s="181">
        <v>590</v>
      </c>
      <c r="J232" s="151" t="s">
        <v>790</v>
      </c>
      <c r="K232" s="152">
        <f t="shared" si="35"/>
        <v>100</v>
      </c>
      <c r="L232" s="153">
        <f t="shared" si="36"/>
        <v>0.20202020202020202</v>
      </c>
      <c r="M232" s="148" t="s">
        <v>535</v>
      </c>
      <c r="N232" s="154">
        <v>44589</v>
      </c>
      <c r="O232" s="1"/>
      <c r="P232" s="1"/>
      <c r="R232" s="6" t="s">
        <v>726</v>
      </c>
    </row>
    <row r="233" spans="1:26" ht="12.75" customHeight="1">
      <c r="A233" s="176">
        <v>163</v>
      </c>
      <c r="B233" s="177">
        <v>44274</v>
      </c>
      <c r="C233" s="177"/>
      <c r="D233" s="178" t="s">
        <v>330</v>
      </c>
      <c r="E233" s="179" t="s">
        <v>565</v>
      </c>
      <c r="F233" s="149">
        <v>355</v>
      </c>
      <c r="G233" s="179"/>
      <c r="H233" s="179">
        <v>422.5</v>
      </c>
      <c r="I233" s="181">
        <v>420</v>
      </c>
      <c r="J233" s="151" t="s">
        <v>755</v>
      </c>
      <c r="K233" s="152">
        <f t="shared" si="35"/>
        <v>67.5</v>
      </c>
      <c r="L233" s="153">
        <f t="shared" si="36"/>
        <v>0.19014084507042253</v>
      </c>
      <c r="M233" s="148" t="s">
        <v>535</v>
      </c>
      <c r="N233" s="154">
        <v>44361</v>
      </c>
      <c r="O233" s="1"/>
      <c r="R233" s="194" t="s">
        <v>726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164</v>
      </c>
      <c r="B234" s="177">
        <v>44295</v>
      </c>
      <c r="C234" s="177"/>
      <c r="D234" s="178" t="s">
        <v>756</v>
      </c>
      <c r="E234" s="179" t="s">
        <v>565</v>
      </c>
      <c r="F234" s="149">
        <v>555</v>
      </c>
      <c r="G234" s="179"/>
      <c r="H234" s="179">
        <v>663</v>
      </c>
      <c r="I234" s="181">
        <v>663</v>
      </c>
      <c r="J234" s="151" t="s">
        <v>757</v>
      </c>
      <c r="K234" s="152">
        <f t="shared" si="35"/>
        <v>108</v>
      </c>
      <c r="L234" s="153">
        <f t="shared" si="36"/>
        <v>0.19459459459459461</v>
      </c>
      <c r="M234" s="148" t="s">
        <v>535</v>
      </c>
      <c r="N234" s="154">
        <v>44321</v>
      </c>
      <c r="O234" s="1"/>
      <c r="P234" s="1"/>
      <c r="Q234" s="1"/>
      <c r="R234" s="194" t="s">
        <v>726</v>
      </c>
    </row>
    <row r="235" spans="1:26" ht="12.75" customHeight="1">
      <c r="A235" s="176">
        <v>165</v>
      </c>
      <c r="B235" s="177">
        <v>44308</v>
      </c>
      <c r="C235" s="177"/>
      <c r="D235" s="178" t="s">
        <v>358</v>
      </c>
      <c r="E235" s="179" t="s">
        <v>565</v>
      </c>
      <c r="F235" s="149">
        <v>126.5</v>
      </c>
      <c r="G235" s="179"/>
      <c r="H235" s="179">
        <v>155</v>
      </c>
      <c r="I235" s="181">
        <v>155</v>
      </c>
      <c r="J235" s="151" t="s">
        <v>623</v>
      </c>
      <c r="K235" s="152">
        <f t="shared" si="35"/>
        <v>28.5</v>
      </c>
      <c r="L235" s="153">
        <f t="shared" si="36"/>
        <v>0.22529644268774704</v>
      </c>
      <c r="M235" s="148" t="s">
        <v>535</v>
      </c>
      <c r="N235" s="154">
        <v>44362</v>
      </c>
      <c r="O235" s="1"/>
      <c r="R235" s="194" t="s">
        <v>726</v>
      </c>
    </row>
    <row r="236" spans="1:26" ht="12.75" customHeight="1">
      <c r="A236" s="219">
        <v>166</v>
      </c>
      <c r="B236" s="220">
        <v>44368</v>
      </c>
      <c r="C236" s="220"/>
      <c r="D236" s="221" t="s">
        <v>375</v>
      </c>
      <c r="E236" s="222" t="s">
        <v>565</v>
      </c>
      <c r="F236" s="223">
        <v>287.5</v>
      </c>
      <c r="G236" s="222"/>
      <c r="H236" s="222">
        <v>245</v>
      </c>
      <c r="I236" s="224">
        <v>344</v>
      </c>
      <c r="J236" s="161" t="s">
        <v>786</v>
      </c>
      <c r="K236" s="162">
        <f t="shared" si="35"/>
        <v>-42.5</v>
      </c>
      <c r="L236" s="163">
        <f t="shared" si="36"/>
        <v>-0.14782608695652175</v>
      </c>
      <c r="M236" s="159" t="s">
        <v>547</v>
      </c>
      <c r="N236" s="156">
        <v>44508</v>
      </c>
      <c r="O236" s="1"/>
      <c r="R236" s="194" t="s">
        <v>726</v>
      </c>
    </row>
    <row r="237" spans="1:26" ht="12.75" customHeight="1">
      <c r="A237" s="176">
        <v>167</v>
      </c>
      <c r="B237" s="177">
        <v>44368</v>
      </c>
      <c r="C237" s="177"/>
      <c r="D237" s="178" t="s">
        <v>445</v>
      </c>
      <c r="E237" s="179" t="s">
        <v>565</v>
      </c>
      <c r="F237" s="149">
        <v>241</v>
      </c>
      <c r="G237" s="179"/>
      <c r="H237" s="179">
        <v>298</v>
      </c>
      <c r="I237" s="181">
        <v>320</v>
      </c>
      <c r="J237" s="151" t="s">
        <v>623</v>
      </c>
      <c r="K237" s="152">
        <f t="shared" si="35"/>
        <v>57</v>
      </c>
      <c r="L237" s="153">
        <f t="shared" si="36"/>
        <v>0.23651452282157676</v>
      </c>
      <c r="M237" s="148" t="s">
        <v>535</v>
      </c>
      <c r="N237" s="154">
        <v>44802</v>
      </c>
      <c r="O237" s="41"/>
      <c r="R237" s="194" t="s">
        <v>726</v>
      </c>
    </row>
    <row r="238" spans="1:26" ht="12.75" customHeight="1">
      <c r="A238" s="176">
        <v>168</v>
      </c>
      <c r="B238" s="177">
        <v>44406</v>
      </c>
      <c r="C238" s="177"/>
      <c r="D238" s="178" t="s">
        <v>358</v>
      </c>
      <c r="E238" s="179" t="s">
        <v>565</v>
      </c>
      <c r="F238" s="149">
        <v>162.5</v>
      </c>
      <c r="G238" s="179"/>
      <c r="H238" s="179">
        <v>200</v>
      </c>
      <c r="I238" s="181">
        <v>200</v>
      </c>
      <c r="J238" s="151" t="s">
        <v>623</v>
      </c>
      <c r="K238" s="152">
        <f t="shared" si="35"/>
        <v>37.5</v>
      </c>
      <c r="L238" s="153">
        <f t="shared" si="36"/>
        <v>0.23076923076923078</v>
      </c>
      <c r="M238" s="148" t="s">
        <v>535</v>
      </c>
      <c r="N238" s="154">
        <v>44802</v>
      </c>
      <c r="O238" s="1"/>
      <c r="R238" s="194" t="s">
        <v>726</v>
      </c>
    </row>
    <row r="239" spans="1:26" ht="12.75" customHeight="1">
      <c r="A239" s="176">
        <v>169</v>
      </c>
      <c r="B239" s="177">
        <v>44462</v>
      </c>
      <c r="C239" s="177"/>
      <c r="D239" s="178" t="s">
        <v>762</v>
      </c>
      <c r="E239" s="179" t="s">
        <v>565</v>
      </c>
      <c r="F239" s="149">
        <v>1235</v>
      </c>
      <c r="G239" s="179"/>
      <c r="H239" s="179">
        <v>1505</v>
      </c>
      <c r="I239" s="181">
        <v>1500</v>
      </c>
      <c r="J239" s="151" t="s">
        <v>623</v>
      </c>
      <c r="K239" s="152">
        <f t="shared" si="35"/>
        <v>270</v>
      </c>
      <c r="L239" s="153">
        <f t="shared" si="36"/>
        <v>0.21862348178137653</v>
      </c>
      <c r="M239" s="148" t="s">
        <v>535</v>
      </c>
      <c r="N239" s="154">
        <v>44564</v>
      </c>
      <c r="O239" s="1"/>
      <c r="R239" s="194" t="s">
        <v>726</v>
      </c>
    </row>
    <row r="240" spans="1:26" ht="12.75" customHeight="1">
      <c r="A240" s="206">
        <v>170</v>
      </c>
      <c r="B240" s="207">
        <v>44480</v>
      </c>
      <c r="C240" s="207"/>
      <c r="D240" s="208" t="s">
        <v>764</v>
      </c>
      <c r="E240" s="209" t="s">
        <v>565</v>
      </c>
      <c r="F240" s="54">
        <v>58.75</v>
      </c>
      <c r="G240" s="209"/>
      <c r="H240" s="306"/>
      <c r="I240" s="213"/>
      <c r="J240" s="307" t="s">
        <v>538</v>
      </c>
      <c r="K240" s="206"/>
      <c r="L240" s="207"/>
      <c r="M240" s="207"/>
      <c r="N240" s="208"/>
      <c r="O240" s="41"/>
      <c r="R240" s="194" t="s">
        <v>726</v>
      </c>
    </row>
    <row r="241" spans="1:18" ht="12.75" customHeight="1">
      <c r="A241" s="210">
        <v>171</v>
      </c>
      <c r="B241" s="211">
        <v>44481</v>
      </c>
      <c r="C241" s="211"/>
      <c r="D241" s="212" t="s">
        <v>256</v>
      </c>
      <c r="E241" s="213" t="s">
        <v>565</v>
      </c>
      <c r="F241" s="214" t="s">
        <v>766</v>
      </c>
      <c r="G241" s="213"/>
      <c r="H241" s="213"/>
      <c r="I241" s="213">
        <v>380</v>
      </c>
      <c r="J241" s="215" t="s">
        <v>538</v>
      </c>
      <c r="K241" s="210"/>
      <c r="L241" s="211"/>
      <c r="M241" s="211"/>
      <c r="N241" s="212"/>
      <c r="O241" s="41"/>
      <c r="R241" s="194" t="s">
        <v>726</v>
      </c>
    </row>
    <row r="242" spans="1:18" ht="12.75" customHeight="1">
      <c r="A242" s="176">
        <v>172</v>
      </c>
      <c r="B242" s="177">
        <v>44481</v>
      </c>
      <c r="C242" s="177"/>
      <c r="D242" s="178" t="s">
        <v>381</v>
      </c>
      <c r="E242" s="179" t="s">
        <v>565</v>
      </c>
      <c r="F242" s="149">
        <v>45.5</v>
      </c>
      <c r="G242" s="179"/>
      <c r="H242" s="179">
        <v>56.5</v>
      </c>
      <c r="I242" s="181">
        <v>56</v>
      </c>
      <c r="J242" s="151" t="s">
        <v>863</v>
      </c>
      <c r="K242" s="152">
        <f>H242-F242</f>
        <v>11</v>
      </c>
      <c r="L242" s="153">
        <f>K242/F242</f>
        <v>0.24175824175824176</v>
      </c>
      <c r="M242" s="148" t="s">
        <v>535</v>
      </c>
      <c r="N242" s="154">
        <v>44881</v>
      </c>
      <c r="O242" s="41"/>
      <c r="R242" s="194"/>
    </row>
    <row r="243" spans="1:18" ht="12.75" customHeight="1">
      <c r="A243" s="176">
        <v>173</v>
      </c>
      <c r="B243" s="177">
        <v>44551</v>
      </c>
      <c r="C243" s="177"/>
      <c r="D243" s="178" t="s">
        <v>118</v>
      </c>
      <c r="E243" s="179" t="s">
        <v>565</v>
      </c>
      <c r="F243" s="149">
        <v>2300</v>
      </c>
      <c r="G243" s="179"/>
      <c r="H243" s="179">
        <f>(2820+2200)/2</f>
        <v>2510</v>
      </c>
      <c r="I243" s="181">
        <v>3000</v>
      </c>
      <c r="J243" s="151" t="s">
        <v>798</v>
      </c>
      <c r="K243" s="152">
        <f>H243-F243</f>
        <v>210</v>
      </c>
      <c r="L243" s="153">
        <f>K243/F243</f>
        <v>9.1304347826086957E-2</v>
      </c>
      <c r="M243" s="148" t="s">
        <v>535</v>
      </c>
      <c r="N243" s="154">
        <v>44649</v>
      </c>
      <c r="O243" s="1"/>
      <c r="R243" s="194"/>
    </row>
    <row r="244" spans="1:18" ht="12.75" customHeight="1">
      <c r="A244" s="216">
        <v>174</v>
      </c>
      <c r="B244" s="211">
        <v>44606</v>
      </c>
      <c r="C244" s="216"/>
      <c r="D244" s="216" t="s">
        <v>400</v>
      </c>
      <c r="E244" s="213" t="s">
        <v>565</v>
      </c>
      <c r="F244" s="213" t="s">
        <v>793</v>
      </c>
      <c r="G244" s="213"/>
      <c r="H244" s="213"/>
      <c r="I244" s="213">
        <v>764</v>
      </c>
      <c r="J244" s="213" t="s">
        <v>538</v>
      </c>
      <c r="K244" s="213"/>
      <c r="L244" s="213"/>
      <c r="M244" s="213"/>
      <c r="N244" s="216"/>
      <c r="O244" s="41"/>
      <c r="R244" s="194"/>
    </row>
    <row r="245" spans="1:18" ht="12.75" customHeight="1">
      <c r="A245" s="176">
        <v>175</v>
      </c>
      <c r="B245" s="177">
        <v>44613</v>
      </c>
      <c r="C245" s="177"/>
      <c r="D245" s="178" t="s">
        <v>762</v>
      </c>
      <c r="E245" s="179" t="s">
        <v>565</v>
      </c>
      <c r="F245" s="149">
        <v>1255</v>
      </c>
      <c r="G245" s="179"/>
      <c r="H245" s="179">
        <v>1515</v>
      </c>
      <c r="I245" s="181">
        <v>1510</v>
      </c>
      <c r="J245" s="151" t="s">
        <v>623</v>
      </c>
      <c r="K245" s="152">
        <f>H245-F245</f>
        <v>260</v>
      </c>
      <c r="L245" s="153">
        <f>K245/F245</f>
        <v>0.20717131474103587</v>
      </c>
      <c r="M245" s="148" t="s">
        <v>535</v>
      </c>
      <c r="N245" s="154">
        <v>44834</v>
      </c>
      <c r="O245" s="41"/>
      <c r="R245" s="194"/>
    </row>
    <row r="246" spans="1:18" ht="12.75" customHeight="1">
      <c r="A246">
        <v>176</v>
      </c>
      <c r="B246" s="211">
        <v>44670</v>
      </c>
      <c r="C246" s="211"/>
      <c r="D246" s="216" t="s">
        <v>500</v>
      </c>
      <c r="E246" s="241" t="s">
        <v>565</v>
      </c>
      <c r="F246" s="213" t="s">
        <v>800</v>
      </c>
      <c r="G246" s="213"/>
      <c r="H246" s="213"/>
      <c r="I246" s="213">
        <v>553</v>
      </c>
      <c r="J246" s="213" t="s">
        <v>538</v>
      </c>
      <c r="K246" s="213"/>
      <c r="L246" s="213"/>
      <c r="M246" s="213"/>
      <c r="N246" s="213"/>
      <c r="O246" s="41"/>
      <c r="R246" s="194"/>
    </row>
    <row r="247" spans="1:18" ht="12.75" customHeight="1">
      <c r="A247" s="176">
        <v>177</v>
      </c>
      <c r="B247" s="177">
        <v>44746</v>
      </c>
      <c r="C247" s="177"/>
      <c r="D247" s="178" t="s">
        <v>833</v>
      </c>
      <c r="E247" s="179" t="s">
        <v>565</v>
      </c>
      <c r="F247" s="149">
        <v>207.5</v>
      </c>
      <c r="G247" s="179"/>
      <c r="H247" s="179">
        <v>254</v>
      </c>
      <c r="I247" s="181">
        <v>254</v>
      </c>
      <c r="J247" s="151" t="s">
        <v>623</v>
      </c>
      <c r="K247" s="152">
        <f>H247-F247</f>
        <v>46.5</v>
      </c>
      <c r="L247" s="153">
        <f>K247/F247</f>
        <v>0.22409638554216868</v>
      </c>
      <c r="M247" s="148" t="s">
        <v>535</v>
      </c>
      <c r="N247" s="154">
        <v>44792</v>
      </c>
      <c r="O247" s="1"/>
      <c r="R247" s="194"/>
    </row>
    <row r="248" spans="1:18" ht="12.75" customHeight="1">
      <c r="A248" s="176">
        <v>178</v>
      </c>
      <c r="B248" s="177">
        <v>44775</v>
      </c>
      <c r="C248" s="177"/>
      <c r="D248" s="178" t="s">
        <v>447</v>
      </c>
      <c r="E248" s="179" t="s">
        <v>565</v>
      </c>
      <c r="F248" s="149">
        <v>31.25</v>
      </c>
      <c r="G248" s="179"/>
      <c r="H248" s="179">
        <v>38.75</v>
      </c>
      <c r="I248" s="181">
        <v>38</v>
      </c>
      <c r="J248" s="151" t="s">
        <v>623</v>
      </c>
      <c r="K248" s="152">
        <f>H248-F248</f>
        <v>7.5</v>
      </c>
      <c r="L248" s="153">
        <f>K248/F248</f>
        <v>0.24</v>
      </c>
      <c r="M248" s="148" t="s">
        <v>535</v>
      </c>
      <c r="N248" s="154">
        <v>44844</v>
      </c>
      <c r="O248" s="41"/>
      <c r="R248" s="54"/>
    </row>
    <row r="249" spans="1:18" ht="12.75" customHeight="1">
      <c r="A249" s="210">
        <v>179</v>
      </c>
      <c r="B249" s="211">
        <v>44841</v>
      </c>
      <c r="C249" s="216"/>
      <c r="D249" s="216" t="s">
        <v>838</v>
      </c>
      <c r="E249" s="241" t="s">
        <v>565</v>
      </c>
      <c r="F249" s="213" t="s">
        <v>839</v>
      </c>
      <c r="G249" s="213"/>
      <c r="H249" s="213"/>
      <c r="I249" s="213">
        <v>840</v>
      </c>
      <c r="J249" s="213" t="s">
        <v>538</v>
      </c>
      <c r="K249" s="213"/>
      <c r="L249" s="213"/>
      <c r="M249" s="213"/>
      <c r="N249" s="213"/>
      <c r="O249" s="41"/>
      <c r="Q249" s="197"/>
      <c r="R249" s="54"/>
    </row>
    <row r="250" spans="1:18" ht="12.75" customHeight="1">
      <c r="A250" s="210">
        <v>180</v>
      </c>
      <c r="B250" s="211">
        <v>44844</v>
      </c>
      <c r="C250" s="216"/>
      <c r="D250" s="216" t="s">
        <v>402</v>
      </c>
      <c r="E250" s="241" t="s">
        <v>565</v>
      </c>
      <c r="F250" s="213" t="s">
        <v>841</v>
      </c>
      <c r="G250" s="213"/>
      <c r="H250" s="213"/>
      <c r="I250" s="213">
        <v>291</v>
      </c>
      <c r="J250" s="213" t="s">
        <v>538</v>
      </c>
      <c r="K250" s="213"/>
      <c r="L250" s="213"/>
      <c r="M250" s="213"/>
      <c r="N250" s="213"/>
      <c r="O250" s="41"/>
      <c r="Q250" s="197"/>
      <c r="R250" s="54"/>
    </row>
    <row r="251" spans="1:18" ht="12.75" customHeight="1">
      <c r="A251" s="210">
        <v>181</v>
      </c>
      <c r="B251" s="211">
        <v>44845</v>
      </c>
      <c r="C251" s="216"/>
      <c r="D251" s="216" t="s">
        <v>400</v>
      </c>
      <c r="E251" s="241" t="s">
        <v>565</v>
      </c>
      <c r="F251" s="213" t="s">
        <v>862</v>
      </c>
      <c r="G251" s="213"/>
      <c r="H251" s="213"/>
      <c r="I251" s="213">
        <v>765</v>
      </c>
      <c r="J251" s="213" t="s">
        <v>538</v>
      </c>
      <c r="K251" s="213"/>
      <c r="L251" s="213"/>
      <c r="M251" s="213"/>
      <c r="N251" s="213"/>
      <c r="O251" s="41"/>
      <c r="Q251" s="197"/>
      <c r="R251" s="54"/>
    </row>
    <row r="252" spans="1:18" ht="12.75" customHeight="1">
      <c r="A252" s="285">
        <v>182</v>
      </c>
      <c r="B252" s="211">
        <v>44981</v>
      </c>
      <c r="C252" s="211"/>
      <c r="D252" s="216" t="s">
        <v>819</v>
      </c>
      <c r="E252" s="241" t="s">
        <v>565</v>
      </c>
      <c r="F252" s="241" t="s">
        <v>868</v>
      </c>
      <c r="G252" s="213"/>
      <c r="H252" s="213"/>
      <c r="I252" s="213">
        <v>2080</v>
      </c>
      <c r="J252" s="213" t="s">
        <v>538</v>
      </c>
      <c r="K252" s="213"/>
      <c r="L252" s="213"/>
      <c r="M252" s="213"/>
      <c r="N252" s="213"/>
      <c r="O252" s="41"/>
      <c r="R252" s="54"/>
    </row>
    <row r="253" spans="1:18" ht="12.75" customHeight="1">
      <c r="A253" s="176">
        <v>183</v>
      </c>
      <c r="B253" s="177">
        <v>44986</v>
      </c>
      <c r="C253" s="177"/>
      <c r="D253" s="178" t="s">
        <v>447</v>
      </c>
      <c r="E253" s="179" t="s">
        <v>565</v>
      </c>
      <c r="F253" s="149">
        <v>57.5</v>
      </c>
      <c r="G253" s="179"/>
      <c r="H253" s="179">
        <v>120</v>
      </c>
      <c r="I253" s="181">
        <v>120</v>
      </c>
      <c r="J253" s="151" t="s">
        <v>623</v>
      </c>
      <c r="K253" s="152">
        <f>H253-F253</f>
        <v>62.5</v>
      </c>
      <c r="L253" s="153">
        <f>K253/F253</f>
        <v>1.0869565217391304</v>
      </c>
      <c r="M253" s="148" t="s">
        <v>535</v>
      </c>
      <c r="N253" s="154">
        <v>45415</v>
      </c>
      <c r="O253" s="41"/>
      <c r="R253" s="54"/>
    </row>
    <row r="254" spans="1:18" ht="12.75" customHeight="1">
      <c r="A254" s="285">
        <v>184</v>
      </c>
      <c r="B254" s="211">
        <v>45008</v>
      </c>
      <c r="C254" s="211"/>
      <c r="D254" s="216" t="s">
        <v>460</v>
      </c>
      <c r="E254" s="241" t="s">
        <v>565</v>
      </c>
      <c r="F254" s="241" t="s">
        <v>876</v>
      </c>
      <c r="G254" s="213"/>
      <c r="H254" s="213"/>
      <c r="I254" s="213">
        <v>3523</v>
      </c>
      <c r="J254" s="213" t="s">
        <v>538</v>
      </c>
      <c r="K254" s="213"/>
      <c r="L254" s="213"/>
      <c r="M254" s="213"/>
      <c r="N254" s="213"/>
      <c r="O254" s="41"/>
      <c r="R254" s="54"/>
    </row>
    <row r="255" spans="1:18" ht="12.75" customHeight="1">
      <c r="A255" s="210">
        <v>185</v>
      </c>
      <c r="B255" s="211">
        <v>45027</v>
      </c>
      <c r="C255" s="216"/>
      <c r="D255" s="216" t="s">
        <v>881</v>
      </c>
      <c r="E255" s="241" t="s">
        <v>565</v>
      </c>
      <c r="F255" s="213" t="s">
        <v>882</v>
      </c>
      <c r="G255" s="213"/>
      <c r="H255" s="213"/>
      <c r="I255" s="213">
        <v>810</v>
      </c>
      <c r="J255" s="213" t="s">
        <v>538</v>
      </c>
      <c r="K255" s="213"/>
      <c r="L255" s="213"/>
      <c r="M255" s="213"/>
      <c r="N255" s="213"/>
      <c r="O255" s="41"/>
      <c r="R255" s="54"/>
    </row>
    <row r="256" spans="1:18" ht="12.75" customHeight="1">
      <c r="F256" s="54"/>
      <c r="G256" s="54"/>
      <c r="H256" s="54"/>
      <c r="I256" s="54"/>
      <c r="J256" s="41"/>
      <c r="K256" s="54"/>
      <c r="L256" s="54"/>
      <c r="M256" s="54"/>
      <c r="O256" s="41"/>
      <c r="R256" s="54"/>
    </row>
    <row r="257" spans="1:18" ht="12.75" customHeight="1">
      <c r="B257" s="195" t="s">
        <v>758</v>
      </c>
      <c r="F257" s="54"/>
      <c r="G257" s="54"/>
      <c r="H257" s="54"/>
      <c r="I257" s="54"/>
      <c r="J257" s="41"/>
      <c r="K257" s="54"/>
      <c r="L257" s="54"/>
      <c r="M257" s="54"/>
      <c r="O257" s="41"/>
      <c r="R257" s="54"/>
    </row>
    <row r="258" spans="1:18" ht="12.75" customHeight="1">
      <c r="A258" s="196"/>
      <c r="F258" s="54"/>
      <c r="G258" s="54"/>
      <c r="H258" s="54"/>
      <c r="I258" s="54"/>
      <c r="J258" s="41"/>
      <c r="K258" s="54"/>
      <c r="L258" s="54"/>
      <c r="M258" s="54"/>
      <c r="O258" s="41"/>
      <c r="R258" s="54"/>
    </row>
    <row r="259" spans="1:18" ht="12.75" customHeight="1">
      <c r="A259" s="196"/>
      <c r="F259" s="54"/>
      <c r="G259" s="54"/>
      <c r="H259" s="54"/>
      <c r="I259" s="54"/>
      <c r="J259" s="41"/>
      <c r="K259" s="54"/>
      <c r="L259" s="54"/>
      <c r="M259" s="54"/>
      <c r="O259" s="41"/>
      <c r="R259" s="54"/>
    </row>
    <row r="260" spans="1:18" ht="12.75" customHeight="1">
      <c r="A260" s="53"/>
      <c r="F260" s="54"/>
      <c r="G260" s="54"/>
      <c r="H260" s="54"/>
      <c r="I260" s="54"/>
      <c r="J260" s="41"/>
      <c r="K260" s="54"/>
      <c r="L260" s="54"/>
      <c r="M260" s="54"/>
      <c r="O260" s="41"/>
      <c r="R260" s="54"/>
    </row>
    <row r="261" spans="1:18" ht="12.75" customHeight="1">
      <c r="F261" s="54"/>
      <c r="G261" s="54"/>
      <c r="H261" s="54"/>
      <c r="I261" s="54"/>
      <c r="J261" s="41"/>
      <c r="K261" s="54"/>
      <c r="L261" s="54"/>
      <c r="M261" s="54"/>
      <c r="O261" s="41"/>
      <c r="R261" s="54"/>
    </row>
    <row r="262" spans="1:18" ht="12.75" customHeight="1"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1:18" ht="12.75" customHeight="1"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1:18" ht="12.75" customHeight="1"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1:18" ht="12.75" customHeight="1"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1:18" ht="12.75" customHeight="1"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18" ht="12.75" customHeight="1"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</sheetData>
  <autoFilter ref="R1:R256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2023-05-04T02:45:11Z</dcterms:modified>
</cp:coreProperties>
</file>