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2" i="7"/>
  <c r="K142" s="1"/>
  <c r="K105"/>
  <c r="L105" s="1"/>
  <c r="K46"/>
  <c r="L46" s="1"/>
  <c r="K44"/>
  <c r="L44" s="1"/>
  <c r="K95"/>
  <c r="L95" s="1"/>
  <c r="K97"/>
  <c r="L97" s="1"/>
  <c r="K99"/>
  <c r="L99" s="1"/>
  <c r="K100"/>
  <c r="L100" s="1"/>
  <c r="K101"/>
  <c r="L101" s="1"/>
  <c r="K102"/>
  <c r="L102" s="1"/>
  <c r="K43"/>
  <c r="L43" s="1"/>
  <c r="K98"/>
  <c r="L98" s="1"/>
  <c r="K96"/>
  <c r="L96" s="1"/>
  <c r="K23"/>
  <c r="L23" s="1"/>
  <c r="K47"/>
  <c r="L47" s="1"/>
  <c r="K93"/>
  <c r="L93" s="1"/>
  <c r="K48"/>
  <c r="L48" s="1"/>
  <c r="K91"/>
  <c r="L91" s="1"/>
  <c r="K90"/>
  <c r="L90" s="1"/>
  <c r="K36"/>
  <c r="L36" s="1"/>
  <c r="L141"/>
  <c r="K141" s="1"/>
  <c r="K89"/>
  <c r="L89" s="1"/>
  <c r="K45"/>
  <c r="L45" s="1"/>
  <c r="K40"/>
  <c r="L40" s="1"/>
  <c r="K85"/>
  <c r="L85" s="1"/>
  <c r="K88"/>
  <c r="L88" s="1"/>
  <c r="K42"/>
  <c r="L42" s="1"/>
  <c r="K41"/>
  <c r="L41" s="1"/>
  <c r="L138"/>
  <c r="K138" s="1"/>
  <c r="L140"/>
  <c r="K140" s="1"/>
  <c r="K39"/>
  <c r="L39" s="1"/>
  <c r="K30"/>
  <c r="L30" s="1"/>
  <c r="K86"/>
  <c r="L86" s="1"/>
  <c r="L139"/>
  <c r="K139" s="1"/>
  <c r="L137"/>
  <c r="K137" s="1"/>
  <c r="K38"/>
  <c r="L38" s="1"/>
  <c r="K33"/>
  <c r="L33" s="1"/>
  <c r="K31"/>
  <c r="L31" s="1"/>
  <c r="K87"/>
  <c r="L87" s="1"/>
  <c r="K34"/>
  <c r="L34" s="1"/>
  <c r="K37"/>
  <c r="L37" s="1"/>
  <c r="L136"/>
  <c r="K136" s="1"/>
  <c r="K84"/>
  <c r="L84" s="1"/>
  <c r="K25"/>
  <c r="L25" s="1"/>
  <c r="K28"/>
  <c r="L28" s="1"/>
  <c r="L135"/>
  <c r="K135" s="1"/>
  <c r="L134"/>
  <c r="K134" s="1"/>
  <c r="K29"/>
  <c r="L29" s="1"/>
  <c r="L121"/>
  <c r="K83"/>
  <c r="L83" s="1"/>
  <c r="L133"/>
  <c r="K133" s="1"/>
  <c r="K82"/>
  <c r="L82" s="1"/>
  <c r="K81"/>
  <c r="L81" s="1"/>
  <c r="K80"/>
  <c r="L80" s="1"/>
  <c r="K79"/>
  <c r="L79" s="1"/>
  <c r="K77"/>
  <c r="L77" s="1"/>
  <c r="K74"/>
  <c r="L74" s="1"/>
  <c r="K76"/>
  <c r="L76" s="1"/>
  <c r="K27"/>
  <c r="L27" s="1"/>
  <c r="K26"/>
  <c r="L26" s="1"/>
  <c r="K21"/>
  <c r="L21" s="1"/>
  <c r="K18"/>
  <c r="L18" s="1"/>
  <c r="K78"/>
  <c r="L78" s="1"/>
  <c r="K75"/>
  <c r="L75" s="1"/>
  <c r="L131"/>
  <c r="K131" s="1"/>
  <c r="L132"/>
  <c r="K132" s="1"/>
  <c r="K72"/>
  <c r="L72" s="1"/>
  <c r="K73"/>
  <c r="L73" s="1"/>
  <c r="K71"/>
  <c r="L71" s="1"/>
  <c r="L119"/>
  <c r="L117"/>
  <c r="K120"/>
  <c r="L130" l="1"/>
  <c r="K130" s="1"/>
  <c r="K24"/>
  <c r="L24" s="1"/>
  <c r="K22"/>
  <c r="L22" s="1"/>
  <c r="K20"/>
  <c r="K19"/>
  <c r="K70" l="1"/>
  <c r="L70" s="1"/>
  <c r="K67"/>
  <c r="L67" s="1"/>
  <c r="L129"/>
  <c r="K129" s="1"/>
  <c r="K17"/>
  <c r="L17" s="1"/>
  <c r="L20"/>
  <c r="L19"/>
  <c r="K69"/>
  <c r="L69" s="1"/>
  <c r="K68"/>
  <c r="L68" s="1"/>
  <c r="K65"/>
  <c r="L65" s="1"/>
  <c r="K66"/>
  <c r="L66" s="1"/>
  <c r="K12"/>
  <c r="L12" s="1"/>
  <c r="K15"/>
  <c r="L15" s="1"/>
  <c r="K16"/>
  <c r="L16" s="1"/>
  <c r="K63"/>
  <c r="L63" s="1"/>
  <c r="K11"/>
  <c r="L11" s="1"/>
  <c r="K10"/>
  <c r="L10" s="1"/>
  <c r="K64" l="1"/>
  <c r="L64" s="1"/>
  <c r="K13"/>
  <c r="L13" s="1"/>
  <c r="K14"/>
  <c r="L14" s="1"/>
  <c r="L128"/>
  <c r="K128" s="1"/>
  <c r="K62" l="1"/>
  <c r="L62" s="1"/>
  <c r="K61"/>
  <c r="L61" s="1"/>
  <c r="K60"/>
  <c r="L60" s="1"/>
  <c r="F296" l="1"/>
  <c r="K297"/>
  <c r="L297" s="1"/>
  <c r="K288"/>
  <c r="L288" s="1"/>
  <c r="K291"/>
  <c r="L291" s="1"/>
  <c r="K299" l="1"/>
  <c r="L299" s="1"/>
  <c r="F290"/>
  <c r="F289"/>
  <c r="F287"/>
  <c r="K287" s="1"/>
  <c r="L287" s="1"/>
  <c r="F267"/>
  <c r="F219"/>
  <c r="K298" l="1"/>
  <c r="L298" s="1"/>
  <c r="K296"/>
  <c r="L296" s="1"/>
  <c r="K302"/>
  <c r="L302" s="1"/>
  <c r="K303"/>
  <c r="L303" s="1"/>
  <c r="K295"/>
  <c r="L295" s="1"/>
  <c r="K305"/>
  <c r="L305" s="1"/>
  <c r="K301"/>
  <c r="L301" s="1"/>
  <c r="K294" l="1"/>
  <c r="L294" s="1"/>
  <c r="K283"/>
  <c r="L283" s="1"/>
  <c r="K285"/>
  <c r="L285" s="1"/>
  <c r="K282"/>
  <c r="L282" s="1"/>
  <c r="K284"/>
  <c r="L284" s="1"/>
  <c r="K213"/>
  <c r="L213" s="1"/>
  <c r="M7"/>
  <c r="K266"/>
  <c r="L266" s="1"/>
  <c r="K280"/>
  <c r="L280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8"/>
  <c r="L268" s="1"/>
  <c r="K267"/>
  <c r="L267" s="1"/>
  <c r="K263"/>
  <c r="L263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7"/>
  <c r="L237" s="1"/>
  <c r="K235"/>
  <c r="L235" s="1"/>
  <c r="K234"/>
  <c r="L234" s="1"/>
  <c r="K233"/>
  <c r="L233" s="1"/>
  <c r="K231"/>
  <c r="L231" s="1"/>
  <c r="K230"/>
  <c r="L230" s="1"/>
  <c r="K229"/>
  <c r="L229" s="1"/>
  <c r="K228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H218"/>
  <c r="K218" s="1"/>
  <c r="L218" s="1"/>
  <c r="K215"/>
  <c r="L215" s="1"/>
  <c r="K214"/>
  <c r="L214" s="1"/>
  <c r="K212"/>
  <c r="L212" s="1"/>
  <c r="K211"/>
  <c r="L211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F183"/>
  <c r="K183" s="1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D7" i="6"/>
  <c r="K6" i="4"/>
  <c r="K6" i="3"/>
  <c r="L6" i="2"/>
</calcChain>
</file>

<file path=xl/sharedStrings.xml><?xml version="1.0" encoding="utf-8"?>
<sst xmlns="http://schemas.openxmlformats.org/spreadsheetml/2006/main" count="7735" uniqueCount="3844">
  <si>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</si>
  <si>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</si>
  <si>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</si>
  <si>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</si>
  <si>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</si>
  <si>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</si>
  <si>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</si>
  <si>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</si>
  <si>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</si>
  <si>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</si>
  <si>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</si>
  <si>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</si>
  <si>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</si>
  <si>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</si>
  <si>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</si>
  <si>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</si>
  <si>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</si>
  <si>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</si>
  <si>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</si>
  <si>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</si>
  <si>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</si>
  <si>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</si>
  <si>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</si>
  <si>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</si>
  <si>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</si>
  <si>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</si>
  <si>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</si>
  <si>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</si>
  <si>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</si>
  <si>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</si>
  <si>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</si>
  <si>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</si>
  <si>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</si>
  <si>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</si>
  <si>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</si>
  <si>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</si>
  <si>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</si>
  <si>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</si>
  <si>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</si>
  <si>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</si>
  <si>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</si>
  <si>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</si>
  <si>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</si>
  <si>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</si>
  <si>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</si>
  <si>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</si>
  <si>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</si>
  <si>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</si>
  <si>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</si>
  <si>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</si>
  <si>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</si>
  <si>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</si>
  <si>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</si>
  <si>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</si>
  <si>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</si>
  <si>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</si>
  <si>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</si>
  <si>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</si>
  <si>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</si>
  <si>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</si>
  <si>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</si>
  <si>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</si>
  <si>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</si>
  <si>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</si>
  <si>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</si>
  <si>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</si>
  <si>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</si>
  <si>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</si>
  <si>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</si>
  <si>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</si>
  <si>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</si>
  <si>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</si>
  <si>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</si>
  <si>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</si>
  <si>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</si>
  <si>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</si>
  <si>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</si>
  <si>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</si>
  <si>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</si>
  <si>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</si>
  <si>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</si>
  <si>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</si>
  <si>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</si>
  <si>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</si>
  <si>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</si>
  <si>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</si>
  <si>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</si>
  <si>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</si>
  <si>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</si>
  <si>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</si>
  <si>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</si>
  <si>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</si>
  <si>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</si>
  <si>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</si>
  <si>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</si>
  <si>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</si>
  <si>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</si>
  <si>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</si>
  <si>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</si>
  <si>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</si>
  <si>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</si>
  <si>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</si>
  <si>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</si>
  <si>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</si>
  <si>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</si>
  <si>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</si>
  <si>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</si>
  <si>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</si>
  <si>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</si>
  <si>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</si>
  <si>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</si>
  <si>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</si>
  <si>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</si>
  <si>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</si>
  <si>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</si>
  <si>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</si>
  <si>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</si>
  <si>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</si>
  <si>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</si>
  <si>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</si>
  <si>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</si>
  <si>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</si>
  <si>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</si>
  <si>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</si>
  <si>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</si>
  <si>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</si>
  <si>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</si>
  <si>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</si>
  <si>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</si>
  <si>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</si>
  <si>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</si>
  <si>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</si>
  <si>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</si>
  <si>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</si>
  <si>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</si>
  <si>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</si>
  <si>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</si>
  <si>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</si>
  <si>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</si>
  <si>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</si>
  <si>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</si>
  <si>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</si>
  <si>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</si>
  <si>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</si>
  <si>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</si>
  <si>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</si>
  <si>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</si>
  <si>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</si>
  <si>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</si>
  <si>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</si>
  <si>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</si>
  <si>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</si>
  <si>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</si>
  <si>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</si>
  <si>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</si>
  <si>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</si>
  <si>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</si>
  <si>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</si>
  <si>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</si>
  <si>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</si>
  <si>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</si>
  <si>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</si>
  <si>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</si>
  <si>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</si>
  <si>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</si>
  <si>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</si>
  <si>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</si>
  <si>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</si>
  <si>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</si>
  <si>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</si>
  <si>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</si>
  <si>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</si>
  <si>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</si>
  <si>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</si>
  <si>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</si>
  <si>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</si>
  <si>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</si>
  <si>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</si>
  <si>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</si>
  <si>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</si>
  <si>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</si>
  <si>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</si>
  <si>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</si>
  <si>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</si>
  <si>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</si>
  <si>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</si>
  <si>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</si>
  <si>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</si>
  <si>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</si>
  <si>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</si>
  <si>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</si>
  <si>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</si>
  <si>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</si>
  <si>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</si>
  <si>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</si>
  <si>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</si>
  <si>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</si>
  <si>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</si>
  <si>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</si>
  <si>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</si>
  <si>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</si>
  <si>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</si>
  <si>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</si>
  <si>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</si>
  <si>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</si>
  <si>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</si>
  <si>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</si>
  <si>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</si>
  <si>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</si>
  <si>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</si>
  <si>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</si>
  <si>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</si>
  <si>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</si>
  <si>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</si>
  <si>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</si>
  <si>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</si>
  <si>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</si>
  <si>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</si>
  <si>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</si>
  <si>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</si>
  <si>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</si>
  <si>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</si>
  <si>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</si>
  <si>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</si>
  <si>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</si>
  <si>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</si>
  <si>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</si>
  <si>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</si>
  <si>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</si>
  <si>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</si>
  <si>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</si>
  <si>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</si>
  <si>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</si>
  <si>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</si>
  <si>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</si>
  <si>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</si>
  <si>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</si>
  <si>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</si>
  <si>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</si>
  <si>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</si>
  <si>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</si>
  <si>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</si>
  <si>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</si>
  <si>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</si>
  <si>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</si>
  <si>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</si>
  <si>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</si>
  <si>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</si>
  <si>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</si>
  <si>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</si>
  <si>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</si>
  <si>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</si>
  <si>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</si>
  <si>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</si>
  <si>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</si>
  <si>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</si>
  <si>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</si>
  <si>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</si>
  <si>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</si>
  <si>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</si>
  <si>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</si>
  <si>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</si>
  <si>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</si>
  <si>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</si>
  <si>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</si>
  <si>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</si>
  <si>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</si>
  <si>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</si>
  <si>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</si>
  <si>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</si>
  <si>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</si>
  <si>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</si>
  <si>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</si>
  <si>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</si>
  <si>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</si>
  <si>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</si>
  <si>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</si>
  <si>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</si>
  <si>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</si>
  <si>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</si>
  <si>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</si>
  <si>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</si>
  <si>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</si>
  <si>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</si>
  <si>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</si>
  <si>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</si>
  <si>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</si>
  <si>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</si>
  <si>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</si>
  <si>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</si>
  <si>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</si>
  <si>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</si>
  <si>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</si>
  <si>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</si>
  <si>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</si>
  <si>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</si>
  <si>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</si>
  <si>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</si>
  <si>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</si>
  <si>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</si>
  <si>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</si>
  <si>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</si>
  <si>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</si>
  <si>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</si>
  <si>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</si>
  <si>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</si>
  <si>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</si>
  <si>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</si>
  <si>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</si>
  <si>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</si>
  <si>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</si>
  <si>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</si>
  <si>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</si>
  <si>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</si>
  <si>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</si>
  <si>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</si>
  <si>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</si>
  <si>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</si>
  <si>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</si>
  <si>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</si>
  <si>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</si>
  <si>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</si>
  <si>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</si>
  <si>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</si>
  <si>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</si>
  <si>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</si>
  <si>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</si>
  <si>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</si>
  <si>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</si>
  <si>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</si>
  <si>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</si>
  <si>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</si>
  <si>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</si>
  <si>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</si>
  <si>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</si>
  <si>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</si>
  <si>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</si>
  <si>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</si>
  <si>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</si>
  <si>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</si>
  <si>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</si>
  <si>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</si>
  <si>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</si>
  <si>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</si>
  <si>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</si>
  <si>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</si>
  <si>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</si>
  <si>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</si>
  <si>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</si>
  <si>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</si>
  <si>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</si>
  <si>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</si>
  <si>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</si>
  <si>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</si>
  <si>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</si>
  <si>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</si>
  <si>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</si>
  <si>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</si>
  <si>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</si>
  <si>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</si>
  <si>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</si>
  <si>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</si>
  <si>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</si>
  <si>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</si>
  <si>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</si>
  <si>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</si>
  <si>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</si>
  <si>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</si>
  <si>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</si>
  <si>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</si>
  <si>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</si>
  <si>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</si>
  <si>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</si>
  <si>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</si>
  <si>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</si>
  <si>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</si>
  <si>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</si>
  <si>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</si>
  <si>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</si>
  <si>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</si>
  <si>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</si>
  <si>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</si>
  <si>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</si>
  <si>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</si>
  <si>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</si>
  <si>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</si>
  <si>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</si>
  <si>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</si>
  <si>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</si>
  <si>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</si>
  <si>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</si>
  <si>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</si>
  <si>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</si>
  <si>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</si>
  <si>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</si>
  <si>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</si>
  <si>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</si>
  <si>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</si>
  <si>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</si>
  <si>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</si>
  <si>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</si>
  <si>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</si>
  <si>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</si>
  <si>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</si>
  <si>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</si>
  <si>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</si>
  <si>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</si>
  <si>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</si>
  <si>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</si>
  <si>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</si>
  <si>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</si>
  <si>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</si>
  <si>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</si>
  <si>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</si>
  <si>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</si>
  <si>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</si>
  <si>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</si>
  <si>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</si>
  <si>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</si>
  <si>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</si>
  <si>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</si>
  <si>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</si>
  <si>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</si>
  <si>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</si>
  <si>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</si>
  <si>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</si>
  <si>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</si>
  <si>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</si>
  <si>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</si>
  <si>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</si>
  <si>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</si>
  <si>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</si>
  <si>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</si>
  <si>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</si>
  <si>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</si>
  <si>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</si>
  <si>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</si>
  <si>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</si>
  <si>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</si>
  <si>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</si>
  <si>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</si>
  <si>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</si>
  <si>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</si>
  <si>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</si>
  <si>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</si>
  <si>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</si>
  <si>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</si>
  <si>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</si>
  <si>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</si>
  <si>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</si>
  <si>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</si>
  <si>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</si>
  <si>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</si>
  <si>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</si>
  <si>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</si>
  <si>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</si>
  <si>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</si>
  <si>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</si>
  <si>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</si>
  <si>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</si>
  <si>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</si>
  <si>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</si>
  <si>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</si>
  <si>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</si>
  <si>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</si>
  <si>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</si>
  <si>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</si>
  <si>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</si>
  <si>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</si>
  <si>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</si>
  <si>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</si>
  <si>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</si>
  <si>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</si>
  <si>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</si>
  <si>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</si>
  <si>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</si>
  <si>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</si>
  <si>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</si>
  <si>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</si>
  <si>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</si>
  <si>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</si>
  <si>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</si>
  <si>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</si>
  <si>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</si>
  <si>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</si>
  <si>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</si>
  <si>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</si>
  <si>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</si>
  <si>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</si>
  <si>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</si>
  <si>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</si>
  <si>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</si>
  <si>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</si>
  <si>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</si>
  <si>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</si>
  <si>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</si>
  <si>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</si>
  <si>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</si>
  <si>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</si>
  <si>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</si>
  <si>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</si>
  <si>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</si>
  <si>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</si>
  <si>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</si>
  <si>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</si>
  <si>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</si>
  <si>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</si>
  <si>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</si>
  <si>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</si>
  <si>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</si>
  <si>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</si>
  <si>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</si>
  <si>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</si>
  <si>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</si>
  <si>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</si>
  <si>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</si>
  <si>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</si>
  <si>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</si>
  <si>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</si>
  <si>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</si>
  <si>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</si>
  <si>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</si>
  <si>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</si>
  <si>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</si>
  <si>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</si>
  <si>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</si>
  <si>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</si>
  <si>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</si>
  <si>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</si>
  <si>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</si>
  <si>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</si>
  <si>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</si>
  <si>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</si>
  <si>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</si>
  <si>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</si>
  <si>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</si>
  <si>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</si>
  <si>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</si>
  <si>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</si>
  <si>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</si>
  <si>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</si>
  <si>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</si>
  <si>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</si>
  <si>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</si>
  <si>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</si>
  <si>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</si>
  <si>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</si>
  <si>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</si>
  <si>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</si>
  <si>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</si>
  <si>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</si>
  <si>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</si>
  <si>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</si>
  <si>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</si>
  <si>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</si>
  <si>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</si>
  <si>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</si>
  <si>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</si>
  <si>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</si>
  <si>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</si>
  <si>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</si>
  <si>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</si>
  <si>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</si>
  <si>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</si>
  <si>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</si>
  <si>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</si>
  <si>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</si>
  <si>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</si>
  <si>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</si>
  <si>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</si>
  <si>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</si>
  <si>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</si>
  <si>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</si>
  <si>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</si>
  <si>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</si>
  <si>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</si>
  <si>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</si>
  <si>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</si>
  <si>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</si>
  <si>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</si>
  <si>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</si>
  <si>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</si>
  <si>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</si>
  <si>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</si>
  <si>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</si>
  <si>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</si>
  <si>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</si>
  <si>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</si>
  <si>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</si>
  <si>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</si>
  <si>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</si>
  <si>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</si>
  <si>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</si>
  <si>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</si>
  <si>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</si>
  <si>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</si>
  <si>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</si>
  <si>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</si>
  <si>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</si>
  <si>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</si>
  <si>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</si>
  <si>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</si>
  <si>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</si>
  <si>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</si>
  <si>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</si>
  <si>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</si>
  <si>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</si>
  <si>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</si>
  <si>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</si>
  <si>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</si>
  <si>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</si>
  <si>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</si>
  <si>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</si>
  <si>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</si>
  <si>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</si>
  <si>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</si>
  <si>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</si>
  <si>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</si>
  <si>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</si>
  <si>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</si>
  <si>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</si>
  <si>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</si>
  <si>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</si>
  <si>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</si>
  <si>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</si>
  <si>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</si>
  <si>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</si>
  <si>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</si>
  <si>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</si>
  <si>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</si>
  <si>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</si>
  <si>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</si>
  <si>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</si>
  <si>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</si>
  <si>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</si>
  <si>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</si>
  <si>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</si>
  <si>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</si>
  <si>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</si>
  <si>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</si>
  <si>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</si>
  <si>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</si>
  <si>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</si>
  <si>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</si>
  <si>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</si>
  <si>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</si>
  <si>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</si>
  <si>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</si>
  <si>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</si>
  <si>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</si>
  <si>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</si>
  <si>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</si>
  <si>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</si>
  <si>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</si>
  <si>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</si>
  <si>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</si>
  <si>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</si>
  <si>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</si>
  <si>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</si>
  <si>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</si>
  <si>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</si>
  <si>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</si>
  <si>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</si>
  <si>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</si>
  <si>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</si>
  <si>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</si>
  <si>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</si>
  <si>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</si>
  <si>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</si>
  <si>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</si>
  <si>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</si>
  <si>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</si>
  <si>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</si>
  <si>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</si>
  <si>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</si>
  <si>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</si>
  <si>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</si>
  <si>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</si>
  <si>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</si>
  <si>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</si>
  <si>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</si>
  <si>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</si>
  <si>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</si>
  <si>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</si>
  <si>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</si>
  <si>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</si>
  <si>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</si>
  <si>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</si>
  <si>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</si>
  <si>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</si>
  <si>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</si>
  <si>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</si>
  <si>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</si>
  <si>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</si>
  <si>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</si>
  <si>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</si>
  <si>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</si>
  <si>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</si>
  <si>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</si>
  <si>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</si>
  <si>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</si>
  <si>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</si>
  <si>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</si>
  <si>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</si>
  <si>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</si>
  <si>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</si>
  <si>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</si>
  <si>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</si>
  <si>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</si>
  <si>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</si>
  <si>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</si>
  <si>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</si>
  <si>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</si>
  <si>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</si>
  <si>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</si>
  <si>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</si>
  <si>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</si>
  <si>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</si>
  <si>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</si>
  <si>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</si>
  <si>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</si>
  <si>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</si>
  <si>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</si>
  <si>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</si>
  <si>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</si>
  <si>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</si>
  <si>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</si>
  <si>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</si>
  <si>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</si>
  <si>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</si>
  <si>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</si>
  <si>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</si>
  <si>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</si>
  <si>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</si>
  <si>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</si>
  <si>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</si>
  <si>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</si>
  <si>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</si>
  <si>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</si>
  <si>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</si>
  <si>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</si>
  <si>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</si>
  <si>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</si>
  <si>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</si>
  <si>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</si>
  <si>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</si>
  <si>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</si>
  <si>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</si>
  <si>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</si>
  <si>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</si>
  <si>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</si>
  <si>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</si>
  <si>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</si>
  <si>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</si>
  <si>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</si>
  <si>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</si>
  <si>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</si>
  <si>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</si>
  <si>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</si>
  <si>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</si>
  <si>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</si>
  <si>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</si>
  <si>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</si>
  <si>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</si>
  <si>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</si>
  <si>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</si>
  <si>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</si>
  <si>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</si>
  <si>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</si>
  <si>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</si>
  <si>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</si>
  <si>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</si>
  <si>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</si>
  <si>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</si>
  <si>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</si>
  <si>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</si>
  <si>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</si>
  <si>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</si>
  <si>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</si>
  <si>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</si>
  <si>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</si>
  <si>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</si>
  <si>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</si>
  <si>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</si>
  <si>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</si>
  <si>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</si>
  <si>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</si>
  <si>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</si>
  <si>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</si>
  <si>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</si>
  <si>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</si>
  <si>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</si>
  <si>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</si>
  <si>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</si>
  <si>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</si>
  <si>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</si>
  <si>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</si>
  <si>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</si>
  <si>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</si>
  <si>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</si>
  <si>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</si>
  <si>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</si>
  <si>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</si>
  <si>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</si>
  <si>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</si>
  <si>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</si>
  <si>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</si>
  <si>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</si>
  <si>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</si>
  <si>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</si>
  <si>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</si>
  <si>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</si>
  <si>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</si>
  <si>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</si>
  <si>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</si>
  <si>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</si>
  <si>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</si>
  <si>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</si>
  <si>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</si>
  <si>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</si>
  <si>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</si>
  <si>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</si>
  <si>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</si>
  <si>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</si>
  <si>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</si>
  <si>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</si>
  <si>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</si>
  <si>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</si>
  <si>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</si>
  <si>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</si>
  <si>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</si>
  <si>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</si>
  <si>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</si>
  <si>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</si>
  <si>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</si>
  <si>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</si>
  <si>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</si>
  <si>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</si>
  <si>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</si>
  <si>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</si>
  <si>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</si>
  <si>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</si>
  <si>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</si>
  <si>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</si>
  <si>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</si>
  <si>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</si>
  <si>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</si>
  <si>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</si>
  <si>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</si>
  <si>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</si>
  <si>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</si>
  <si>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</si>
  <si>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</si>
  <si>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</si>
  <si>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</si>
  <si>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</si>
  <si>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</si>
  <si>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</si>
  <si>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</si>
  <si>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</si>
  <si>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</si>
  <si>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</si>
  <si>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</si>
  <si>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</si>
  <si>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</si>
  <si>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</si>
  <si>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</si>
  <si>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</si>
  <si>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</si>
  <si>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</si>
  <si>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</si>
  <si>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</si>
  <si>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</si>
  <si>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</si>
  <si>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</si>
  <si>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</si>
  <si>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</si>
  <si>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</si>
  <si>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</si>
  <si>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</si>
  <si>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</si>
  <si>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</si>
  <si>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</si>
  <si>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</si>
  <si>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</si>
  <si>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</si>
  <si>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</si>
  <si>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</si>
  <si>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</si>
  <si>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</si>
  <si>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</si>
  <si>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</si>
  <si>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</si>
  <si>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</si>
  <si>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</si>
  <si>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</si>
  <si>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</si>
  <si>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</si>
  <si>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</si>
  <si>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</si>
  <si>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</si>
  <si>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</si>
  <si>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</si>
  <si>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</si>
  <si>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</si>
  <si>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</si>
  <si>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</si>
  <si>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</si>
  <si>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</si>
  <si>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</si>
  <si>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</si>
  <si>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</si>
  <si>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</si>
  <si>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</si>
  <si>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</si>
  <si>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</si>
  <si>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</si>
  <si>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</si>
  <si>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</si>
  <si>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</si>
  <si>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</si>
  <si>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</si>
  <si>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</si>
  <si>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</si>
  <si>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</si>
  <si>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</si>
  <si>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</si>
  <si>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</si>
  <si>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</si>
  <si>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</si>
  <si>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</si>
  <si>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</si>
  <si>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</si>
  <si>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</si>
  <si>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</si>
  <si>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</si>
  <si>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</si>
  <si>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</si>
  <si>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</si>
  <si>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</si>
  <si>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</si>
  <si>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</si>
  <si>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</si>
  <si>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</si>
  <si>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</si>
  <si>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</si>
  <si>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</si>
  <si>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</si>
  <si>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</si>
  <si>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</si>
  <si>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</si>
  <si>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</si>
  <si>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</si>
  <si>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</si>
  <si>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</si>
  <si>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</si>
  <si>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</si>
  <si>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</si>
  <si>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</si>
  <si>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</si>
  <si>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</si>
  <si>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</si>
  <si>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</si>
  <si>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</si>
  <si>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</si>
  <si>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</si>
  <si>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</si>
  <si>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</si>
  <si>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</si>
  <si>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</si>
  <si>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</si>
  <si>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</si>
  <si>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</si>
  <si>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</si>
  <si>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</si>
  <si>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</si>
  <si>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</si>
  <si>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</si>
  <si>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</si>
  <si>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</si>
  <si>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</si>
  <si>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</si>
  <si>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</si>
  <si>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</si>
  <si>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</si>
  <si>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</si>
  <si>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</si>
  <si>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</si>
  <si>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</si>
  <si>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</si>
  <si>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</si>
  <si>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</si>
  <si>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</si>
  <si>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</si>
  <si>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</si>
  <si>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</si>
  <si>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</si>
  <si>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</si>
  <si>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</si>
  <si>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</si>
  <si>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</si>
  <si>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</si>
  <si>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</si>
  <si>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</si>
  <si>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</si>
  <si>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</si>
  <si>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</si>
  <si>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</si>
  <si>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</si>
  <si>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</si>
  <si>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</si>
  <si>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</si>
  <si>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</si>
  <si>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</si>
  <si>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</si>
  <si>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</si>
  <si>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</si>
  <si>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</si>
  <si>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</si>
  <si>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</si>
  <si>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</si>
  <si>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</si>
  <si>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</si>
  <si>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</si>
  <si>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</si>
  <si>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</si>
  <si>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</si>
  <si>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</si>
  <si>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</si>
  <si>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</si>
  <si>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</si>
  <si>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</si>
  <si>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</si>
  <si>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</si>
  <si>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</si>
  <si>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</si>
  <si>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</si>
  <si>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</si>
  <si>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</si>
  <si>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</si>
  <si>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</si>
  <si>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</si>
  <si>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</si>
  <si>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</si>
  <si>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</si>
  <si>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</si>
  <si>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</si>
  <si>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</si>
  <si>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</si>
  <si>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</si>
  <si>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</si>
  <si>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</si>
  <si>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</si>
  <si>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</si>
  <si>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</si>
  <si>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</si>
  <si>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</si>
  <si>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</si>
  <si>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</si>
  <si>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</si>
  <si>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</si>
  <si>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</si>
  <si>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</si>
  <si>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</si>
  <si>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</si>
  <si>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</si>
  <si>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</si>
  <si>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</si>
  <si>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</si>
  <si>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</si>
  <si>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</si>
  <si>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</si>
  <si>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</si>
  <si>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</si>
  <si>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</si>
  <si>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</si>
  <si>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</si>
  <si>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</si>
  <si>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</si>
  <si>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</si>
  <si>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</si>
  <si>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</si>
  <si>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</si>
  <si>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</si>
  <si>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</si>
  <si>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</si>
  <si>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</si>
  <si>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</si>
  <si>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</si>
  <si>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</si>
  <si>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</si>
  <si>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</si>
  <si>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</si>
  <si>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</si>
  <si>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</si>
  <si>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</si>
  <si>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</si>
  <si>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</si>
  <si>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</si>
  <si>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</si>
  <si>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</si>
  <si>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</si>
  <si>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</si>
  <si>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</si>
  <si>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</si>
  <si>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</si>
  <si>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</si>
  <si>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</si>
  <si>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</si>
  <si>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</si>
  <si>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</si>
  <si>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</si>
  <si>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</si>
  <si>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</si>
  <si>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</si>
  <si>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</si>
  <si>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</si>
  <si>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</si>
  <si>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</si>
  <si>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</si>
  <si>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</si>
  <si>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</si>
  <si>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</si>
  <si>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</si>
  <si>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</si>
  <si>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</si>
  <si>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</si>
  <si>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</si>
  <si>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</si>
  <si>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</si>
  <si>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</si>
  <si>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</si>
  <si>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</si>
  <si>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</si>
  <si>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</si>
  <si>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</si>
  <si>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</si>
  <si>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</si>
  <si>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</si>
  <si>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</si>
  <si>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</si>
  <si>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</si>
  <si>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</si>
  <si>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</si>
  <si>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</si>
  <si>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</si>
  <si>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</si>
  <si>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</si>
  <si>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</si>
  <si>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</si>
  <si>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</si>
  <si>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</si>
  <si>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</si>
  <si>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</si>
  <si>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</si>
  <si>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</si>
  <si>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</si>
  <si>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</si>
  <si>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</si>
  <si>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</si>
  <si>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</si>
  <si>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</si>
  <si>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</si>
  <si>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</si>
  <si>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</si>
  <si>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</si>
  <si>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</si>
  <si>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</si>
  <si>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</si>
  <si>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</si>
  <si>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</si>
  <si>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</si>
  <si>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</si>
  <si>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</si>
  <si>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</si>
  <si>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</si>
  <si>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</si>
  <si>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</si>
  <si>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</si>
  <si>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</si>
  <si>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</si>
  <si>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</si>
  <si>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</si>
  <si>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</si>
  <si>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</si>
  <si>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</si>
  <si>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</si>
  <si>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</si>
  <si>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</si>
  <si>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</si>
  <si>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</si>
  <si>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</si>
  <si>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</si>
  <si>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</si>
  <si>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</si>
  <si>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</si>
  <si>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</si>
  <si>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</si>
  <si>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</si>
  <si>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</si>
  <si>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</si>
  <si>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</si>
  <si>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</si>
  <si>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</si>
  <si>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</si>
  <si>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</si>
  <si>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</si>
  <si>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</si>
  <si>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</si>
  <si>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</si>
  <si>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</si>
  <si>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</si>
  <si>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</si>
  <si>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</si>
  <si>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</si>
  <si>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</si>
  <si>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</si>
  <si>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</si>
  <si>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</si>
  <si>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</si>
  <si>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</si>
  <si>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</si>
  <si>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</si>
  <si>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</si>
  <si>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</si>
  <si>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</si>
  <si>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</si>
  <si>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</si>
  <si>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</si>
  <si>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</si>
  <si>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</si>
  <si>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</si>
  <si>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</si>
  <si>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</si>
  <si>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</si>
  <si>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</si>
  <si>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</si>
  <si>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</si>
  <si>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</si>
  <si>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</si>
  <si>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</si>
  <si>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</si>
  <si>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</si>
  <si>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</si>
  <si>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</si>
  <si>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</si>
  <si>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</si>
  <si>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</si>
  <si>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</si>
  <si>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</si>
  <si>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</si>
  <si>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</si>
  <si>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</si>
  <si>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</si>
  <si>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</si>
  <si>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</si>
  <si>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</si>
  <si>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</si>
  <si>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</si>
  <si>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</si>
  <si>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</si>
  <si>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</si>
  <si>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</si>
  <si>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</si>
  <si>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</si>
  <si>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</si>
  <si>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</si>
  <si>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</si>
  <si>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</si>
  <si>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</si>
  <si>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</si>
  <si>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</si>
  <si>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</si>
  <si>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</si>
  <si>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</si>
  <si>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</si>
  <si>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</si>
  <si>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</si>
  <si>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</si>
  <si>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</si>
  <si>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</si>
  <si>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</si>
  <si>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</si>
  <si>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</si>
  <si>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</si>
  <si>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</si>
  <si>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</si>
  <si>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</si>
  <si>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</si>
  <si>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</si>
  <si>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</si>
  <si>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</si>
  <si>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</si>
  <si>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</si>
  <si>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</si>
  <si>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</si>
  <si>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</si>
  <si>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</si>
  <si>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</si>
  <si>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</si>
  <si>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</si>
  <si>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</si>
  <si>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</si>
  <si>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</si>
  <si>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</si>
  <si>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</si>
  <si>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</si>
  <si>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</si>
  <si>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</si>
  <si>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</si>
  <si>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</si>
  <si>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</si>
  <si>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</si>
  <si>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</si>
  <si>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</si>
  <si>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</si>
  <si>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</si>
  <si>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</si>
  <si>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</si>
  <si>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</si>
  <si>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</si>
  <si>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</si>
  <si>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</si>
  <si>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</si>
  <si>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</si>
  <si>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</si>
  <si>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</si>
  <si>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</si>
  <si>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</si>
  <si>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</si>
  <si>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</si>
  <si>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</si>
  <si>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</si>
  <si>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</si>
  <si>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</si>
  <si>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</si>
  <si>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</si>
  <si>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</si>
  <si>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</si>
  <si>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</si>
  <si>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</si>
  <si>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</si>
  <si>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</si>
  <si>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</si>
  <si>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</si>
  <si>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</si>
  <si>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</si>
  <si>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</si>
  <si>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</si>
  <si>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</si>
  <si>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</si>
  <si>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</si>
  <si>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</si>
  <si>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</si>
  <si>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</si>
  <si>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</si>
  <si>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</si>
  <si>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</si>
  <si>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</si>
  <si>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</si>
  <si>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</si>
  <si>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</si>
  <si>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</si>
  <si>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</si>
  <si>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</si>
  <si>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</si>
  <si>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</si>
  <si>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</si>
  <si>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</si>
  <si>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</si>
  <si>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</si>
  <si>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</si>
  <si>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</si>
  <si>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</si>
  <si>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</si>
  <si>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</si>
  <si>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</si>
  <si>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</si>
  <si>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</si>
  <si>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</si>
  <si>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</si>
  <si>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</si>
  <si>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</si>
  <si>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</si>
  <si>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</si>
  <si>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</si>
  <si>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</si>
  <si>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</si>
  <si>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</si>
  <si>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</si>
  <si>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</si>
  <si>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</si>
  <si>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</si>
  <si>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</si>
  <si>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</si>
  <si>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</si>
  <si>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</si>
  <si>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</si>
  <si>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</si>
  <si>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</si>
  <si>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</si>
  <si>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</si>
  <si>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</si>
  <si>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</si>
  <si>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</si>
  <si>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</si>
  <si>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</si>
  <si>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</si>
  <si>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</si>
  <si>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</si>
  <si>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</si>
  <si>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</si>
  <si>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</si>
  <si>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</si>
  <si>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</si>
  <si>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</si>
  <si>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</si>
  <si>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</si>
  <si>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</si>
  <si>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</si>
  <si>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</si>
  <si>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</si>
  <si>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</si>
  <si>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</si>
  <si>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</si>
  <si>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</si>
  <si>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</si>
  <si>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</si>
  <si>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</si>
  <si>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</si>
  <si>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</si>
  <si>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</si>
  <si>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</si>
  <si>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</si>
  <si>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</si>
  <si>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</si>
  <si>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</si>
  <si>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</si>
  <si>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</si>
  <si>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</si>
  <si>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</si>
  <si>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</si>
  <si>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</si>
  <si>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</si>
  <si>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</si>
  <si>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</si>
  <si>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</si>
  <si>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</si>
  <si>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</si>
  <si>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</si>
  <si>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</si>
  <si>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</si>
  <si>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</si>
  <si>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</si>
  <si>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</si>
  <si>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</si>
  <si>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</si>
  <si>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</si>
  <si>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</si>
  <si>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</si>
  <si>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</si>
  <si>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</si>
  <si>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</si>
  <si>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</si>
  <si>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</si>
  <si>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</si>
  <si>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</si>
  <si>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</si>
  <si>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</si>
  <si>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</si>
  <si>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</si>
  <si>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</si>
  <si>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</si>
  <si>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</si>
  <si>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</si>
  <si>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</si>
  <si>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</si>
  <si>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</si>
  <si>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</si>
  <si>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</si>
  <si>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</si>
  <si>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</si>
  <si>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</si>
  <si>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</si>
  <si>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</si>
  <si>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</si>
  <si>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</si>
  <si>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</si>
  <si>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</si>
  <si>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</si>
  <si>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</si>
  <si>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</si>
  <si>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</si>
  <si>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</si>
  <si>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</si>
  <si>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</si>
  <si>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</si>
  <si>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</si>
  <si>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</si>
  <si>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</si>
  <si>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</si>
  <si>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</si>
  <si>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</si>
  <si>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</si>
  <si>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</si>
  <si>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</si>
  <si>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</si>
  <si>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</si>
  <si>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</si>
  <si>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</si>
  <si>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</si>
  <si>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</si>
  <si>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</si>
  <si>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</si>
  <si>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</si>
  <si>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</si>
  <si>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</si>
  <si>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</si>
  <si>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</si>
  <si>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</si>
  <si>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</si>
  <si>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</si>
  <si>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</si>
  <si>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</si>
  <si>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</si>
  <si>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</si>
  <si>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</si>
  <si>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</si>
  <si>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</si>
  <si>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</si>
  <si>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</si>
  <si>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</si>
  <si>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</si>
  <si>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</si>
  <si>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</si>
  <si>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</si>
  <si>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</si>
  <si>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</si>
  <si>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</si>
  <si>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</si>
  <si>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</si>
  <si>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</si>
  <si>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</si>
  <si>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</si>
  <si>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</si>
  <si>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</si>
  <si>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</si>
  <si>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</si>
  <si>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</si>
  <si>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</si>
  <si>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</si>
  <si>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</si>
  <si>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</si>
  <si>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</si>
  <si>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</si>
  <si>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</si>
  <si>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</si>
  <si>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</si>
  <si>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</si>
  <si>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</si>
  <si>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</si>
  <si>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</si>
  <si>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</si>
  <si>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</si>
  <si>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</si>
  <si>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</si>
  <si>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</si>
  <si>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</si>
  <si>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</si>
  <si>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</si>
  <si>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</si>
  <si>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</si>
  <si>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</si>
  <si>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</si>
  <si>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</si>
  <si>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</si>
  <si>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</si>
  <si>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</si>
  <si>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</si>
  <si>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</si>
  <si>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</si>
  <si>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</si>
  <si>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</si>
  <si>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</si>
  <si>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</si>
  <si>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</si>
  <si>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</si>
  <si>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</si>
  <si>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</si>
  <si>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</si>
  <si>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</si>
  <si>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</si>
  <si>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</si>
  <si>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</si>
  <si>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</si>
  <si>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</si>
  <si>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</si>
  <si>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</si>
  <si>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</si>
  <si>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</si>
  <si>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</si>
  <si>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</si>
  <si>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</si>
  <si>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</si>
  <si>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</si>
  <si>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</si>
  <si>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</si>
  <si>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</si>
  <si>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</si>
  <si>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</si>
  <si>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</si>
  <si>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</si>
  <si>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</si>
  <si>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</si>
  <si>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</si>
  <si>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</si>
  <si>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</si>
  <si>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</si>
  <si>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</si>
  <si>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</si>
  <si>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</si>
  <si>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</si>
  <si>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</si>
  <si>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</si>
  <si>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</si>
  <si>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</si>
  <si>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</si>
  <si>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</si>
  <si>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</si>
  <si>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</si>
  <si>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</si>
  <si>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</si>
  <si>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</si>
  <si>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</si>
  <si>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</si>
  <si>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</si>
  <si>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</si>
  <si>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</si>
  <si>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</si>
  <si>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</si>
  <si>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</si>
  <si>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</si>
  <si>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</si>
  <si>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</si>
  <si>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</si>
  <si>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</si>
  <si>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</si>
  <si>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</si>
  <si>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</si>
  <si>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</si>
  <si>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</si>
  <si>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</si>
  <si>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</si>
  <si>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</si>
  <si>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</si>
  <si>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</si>
  <si>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</si>
  <si>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</si>
  <si>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</si>
  <si>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</si>
  <si>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</si>
  <si>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</si>
  <si>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</si>
  <si>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</si>
  <si>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</si>
  <si>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</si>
  <si>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</si>
  <si>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</si>
  <si>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</si>
  <si>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</si>
  <si>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</si>
  <si>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</si>
  <si>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</si>
  <si>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</si>
  <si>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</si>
  <si>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</si>
  <si>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</si>
  <si>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</si>
  <si>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</si>
  <si>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</si>
  <si>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</si>
  <si>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</si>
  <si>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</si>
  <si>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</si>
  <si>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</si>
  <si>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</si>
  <si>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</si>
  <si>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</si>
  <si>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</si>
  <si>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</si>
  <si>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</si>
  <si>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</si>
  <si>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</si>
  <si>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</si>
  <si>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</si>
  <si>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</si>
  <si>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</si>
  <si>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</si>
  <si>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</si>
  <si>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</si>
  <si>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</si>
  <si>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</si>
  <si>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</si>
  <si>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</si>
  <si>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</si>
  <si>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</si>
  <si>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</si>
  <si>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</si>
  <si>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</si>
  <si>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</si>
  <si>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</si>
  <si>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</si>
  <si>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</si>
  <si>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</si>
  <si>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</si>
  <si>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</si>
  <si>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</si>
  <si>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</si>
  <si>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</si>
  <si>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</si>
  <si>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</si>
  <si>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</si>
  <si>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</si>
  <si>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</si>
  <si>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</si>
  <si>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</si>
  <si>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</si>
  <si>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</si>
  <si>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</si>
  <si>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</si>
  <si>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</si>
  <si>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</si>
  <si>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</si>
  <si>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</si>
  <si>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</si>
  <si>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</si>
  <si>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</si>
  <si>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</si>
  <si>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</si>
  <si>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</si>
  <si>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</si>
  <si>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</si>
  <si>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</si>
  <si>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</si>
  <si>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</si>
  <si>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</si>
  <si>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</si>
  <si>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</si>
  <si>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</si>
  <si>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</si>
  <si>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</si>
  <si>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</si>
  <si>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</si>
  <si>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</si>
  <si>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</si>
  <si>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</si>
  <si>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</si>
  <si>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</si>
  <si>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</si>
  <si>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</si>
  <si>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</si>
  <si>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</si>
  <si>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</si>
  <si>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</si>
  <si>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</si>
  <si>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</si>
  <si>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</si>
  <si>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</si>
  <si>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</si>
  <si>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</si>
  <si>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</si>
  <si>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</si>
  <si>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</si>
  <si>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</si>
  <si>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</si>
  <si>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</si>
  <si>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</si>
  <si>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</si>
  <si>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</si>
  <si>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</si>
  <si>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</si>
  <si>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</si>
  <si>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</si>
  <si>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</si>
  <si>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</si>
  <si>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</si>
  <si>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</si>
  <si>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</si>
  <si>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</si>
  <si>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</si>
  <si>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</si>
  <si>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</si>
  <si>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</si>
  <si>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</si>
  <si>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</si>
  <si>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</si>
  <si>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</si>
  <si>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</si>
  <si>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</si>
  <si>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</si>
  <si>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</si>
  <si>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</si>
  <si>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</si>
  <si>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</si>
  <si>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</si>
  <si>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</si>
  <si>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</si>
  <si>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</si>
  <si>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</si>
  <si>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</si>
  <si>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</si>
  <si>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</si>
  <si>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</si>
  <si>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</si>
  <si>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</si>
  <si>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</si>
  <si>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</si>
  <si>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</si>
  <si>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</si>
  <si>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</si>
  <si>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</si>
  <si>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</si>
  <si>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</si>
  <si>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</si>
  <si>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</si>
  <si>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</si>
  <si>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</si>
  <si>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</si>
  <si>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</si>
  <si>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</si>
  <si>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</si>
  <si>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</si>
  <si>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</si>
  <si>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</si>
  <si>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</si>
  <si>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</si>
  <si>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</si>
  <si>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</si>
  <si>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</si>
  <si>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</si>
  <si>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</si>
  <si>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</si>
  <si>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</si>
  <si>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</si>
  <si>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</si>
  <si>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</si>
  <si>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</si>
  <si>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</si>
  <si>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</si>
  <si>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</si>
  <si>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</si>
  <si>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</si>
  <si>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</si>
  <si>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</si>
  <si>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</si>
  <si>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</si>
  <si>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</si>
  <si>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</si>
  <si>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</si>
  <si>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</si>
  <si>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</si>
  <si>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</si>
  <si>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</si>
  <si>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</si>
  <si>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</si>
  <si>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</si>
  <si>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</si>
  <si>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</si>
  <si>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</si>
  <si>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</si>
  <si>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</si>
  <si>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</si>
  <si>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</si>
  <si>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</si>
  <si>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</si>
  <si>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</si>
  <si>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</si>
  <si>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</si>
  <si>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</si>
  <si>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</si>
  <si>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</si>
  <si>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</si>
  <si>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</si>
  <si>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</si>
  <si>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</si>
  <si>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</si>
  <si>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</si>
  <si>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</si>
  <si>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</si>
  <si>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</si>
  <si>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</si>
  <si>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</si>
  <si>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</si>
  <si>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</si>
  <si>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</si>
  <si>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</si>
  <si>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</si>
  <si>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</si>
  <si>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</si>
  <si>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</si>
  <si>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</si>
  <si>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</si>
  <si>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</si>
  <si>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</si>
  <si>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</si>
  <si>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</si>
  <si>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</si>
  <si>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</si>
  <si>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</si>
  <si>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</si>
  <si>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</si>
  <si>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</si>
  <si>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</si>
  <si>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</si>
  <si>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</si>
  <si>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</si>
  <si>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</si>
  <si>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</si>
  <si>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</si>
  <si>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</si>
  <si>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</si>
  <si>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</si>
  <si>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</si>
  <si>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</si>
  <si>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</si>
  <si>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</si>
  <si>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</si>
  <si>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</si>
  <si>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</si>
  <si>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</si>
  <si>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</si>
  <si>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</si>
  <si>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</si>
  <si>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</si>
  <si>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</si>
  <si>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</si>
  <si>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</si>
  <si>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</si>
  <si>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</si>
  <si>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</si>
  <si>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</si>
  <si>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</si>
  <si>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</si>
  <si>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</si>
  <si>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</si>
  <si>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</si>
  <si>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</si>
  <si>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</si>
  <si>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</si>
  <si>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</si>
  <si>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</si>
  <si>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</si>
  <si>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</si>
  <si>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</si>
  <si>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</si>
  <si>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</si>
  <si>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</si>
  <si>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</si>
  <si>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</si>
  <si>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</si>
  <si>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</si>
  <si>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</si>
  <si>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</si>
  <si>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</si>
  <si>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</si>
  <si>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</si>
  <si>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</si>
  <si>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</si>
  <si>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</si>
  <si>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</si>
  <si>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</si>
  <si>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</si>
  <si>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</si>
  <si>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</si>
  <si>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</si>
  <si>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</si>
  <si>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</si>
  <si>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</si>
  <si>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</si>
  <si>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</si>
  <si>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</si>
  <si>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</si>
  <si>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</si>
  <si>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</si>
  <si>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</si>
  <si>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</si>
  <si>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</si>
  <si>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</si>
  <si>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</si>
  <si>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</si>
  <si>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</si>
  <si>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</si>
  <si>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</si>
  <si>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</si>
  <si>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</si>
  <si>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</si>
  <si>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</si>
  <si>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</si>
  <si>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</si>
  <si>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</si>
  <si>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</si>
  <si>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</si>
  <si>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</si>
  <si>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</si>
  <si>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</si>
  <si>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</si>
  <si>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</si>
  <si>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</si>
  <si>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</si>
  <si>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</si>
  <si>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</si>
  <si>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</si>
  <si>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</si>
  <si>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</si>
  <si>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</si>
  <si>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</si>
  <si>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</si>
  <si>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</si>
  <si>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</si>
  <si>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</si>
  <si>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</si>
  <si>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</si>
  <si>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</si>
  <si>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</si>
  <si>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</si>
  <si>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</si>
  <si>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</si>
  <si>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</si>
  <si>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</si>
  <si>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</si>
  <si>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</si>
  <si>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</si>
  <si>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</si>
  <si>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</si>
  <si>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</si>
  <si>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</si>
  <si>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</si>
  <si>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</si>
  <si>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</si>
  <si>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</si>
  <si>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</si>
  <si>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</si>
  <si>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</si>
  <si>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</si>
  <si>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</si>
  <si>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</si>
  <si>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</si>
  <si>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</si>
  <si>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</si>
  <si>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</si>
  <si>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</si>
  <si>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</si>
  <si>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</si>
  <si>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</si>
  <si>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</si>
  <si>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</si>
  <si>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</si>
  <si>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</si>
  <si>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</si>
  <si>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</si>
  <si>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</si>
  <si>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</si>
  <si>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</si>
  <si>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</si>
  <si>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</si>
  <si>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</si>
  <si>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</si>
  <si>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</si>
  <si>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</si>
  <si>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</si>
  <si>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</si>
  <si>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</si>
  <si>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</si>
  <si>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</si>
  <si>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</si>
  <si>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</si>
  <si>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</si>
  <si>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</si>
  <si>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</si>
  <si>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</si>
  <si>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</si>
  <si>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</si>
  <si>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</si>
  <si>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</si>
  <si>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</si>
  <si>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</si>
  <si>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</si>
  <si>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</si>
  <si>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</si>
  <si>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</si>
  <si>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</si>
  <si>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</si>
  <si>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</si>
  <si>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</si>
  <si>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</si>
  <si>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</si>
  <si>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</si>
  <si>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</si>
  <si>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</si>
  <si>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</si>
  <si>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</si>
  <si>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</si>
  <si>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</si>
  <si>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</si>
  <si>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</si>
  <si>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</si>
  <si>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</si>
  <si>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</si>
  <si>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</si>
  <si>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</si>
  <si>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</si>
  <si>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</si>
  <si>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</si>
  <si>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</si>
  <si>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</si>
  <si>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</si>
  <si>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</si>
  <si>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</si>
  <si>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</si>
  <si>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</si>
  <si>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</si>
  <si>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</si>
  <si>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</si>
  <si>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</si>
  <si>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</si>
  <si>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</si>
  <si>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</si>
  <si>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</si>
  <si>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</si>
  <si>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</si>
  <si>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</si>
  <si>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</si>
  <si>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</si>
  <si>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</si>
  <si>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</si>
  <si>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</si>
  <si>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</si>
  <si>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</si>
  <si>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</si>
  <si>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</si>
  <si>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</si>
  <si>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</si>
  <si>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</si>
  <si>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</si>
  <si>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</si>
  <si>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</si>
  <si>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</si>
  <si>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</si>
  <si>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</si>
  <si>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</si>
  <si>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</si>
  <si>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</si>
  <si>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</si>
  <si>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</si>
  <si>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</si>
  <si>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</si>
  <si>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</si>
  <si>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</si>
  <si>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</si>
  <si>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</si>
  <si>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</si>
  <si>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</si>
  <si>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</si>
  <si>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</si>
  <si>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</si>
  <si>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</si>
  <si>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</si>
  <si>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</si>
  <si>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</si>
  <si>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</si>
  <si>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</si>
  <si>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</si>
  <si>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</si>
  <si>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</si>
  <si>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</si>
  <si>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</si>
  <si>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</si>
  <si>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</si>
  <si>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</si>
  <si>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</si>
  <si>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</si>
  <si>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</si>
  <si>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</si>
  <si>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</si>
  <si>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</si>
  <si>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</si>
  <si>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</si>
  <si>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</si>
  <si>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</si>
  <si>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</si>
  <si>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</si>
  <si>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</si>
  <si>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</si>
  <si>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</si>
  <si>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</si>
  <si>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</si>
  <si>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</si>
  <si>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</si>
  <si>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</si>
  <si>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</si>
  <si>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</si>
  <si>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</si>
  <si>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</si>
  <si>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</si>
  <si>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</si>
  <si>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</si>
  <si>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</si>
  <si>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</si>
  <si>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</si>
  <si>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</si>
  <si>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</si>
  <si>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</si>
  <si>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</si>
  <si>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</si>
  <si>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</si>
  <si>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</si>
  <si>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</si>
  <si>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</si>
  <si>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</si>
  <si>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</si>
  <si>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</si>
  <si>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</si>
  <si>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</si>
  <si>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</si>
  <si>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</si>
  <si>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</si>
  <si>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</si>
  <si>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</si>
  <si>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</si>
  <si>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</si>
  <si>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</si>
  <si>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</si>
  <si>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</si>
  <si>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</si>
  <si>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</si>
  <si>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</si>
  <si>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</si>
  <si>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</si>
  <si>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</si>
  <si>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</si>
  <si>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</si>
  <si>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</si>
  <si>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</si>
  <si>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</si>
  <si>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</si>
  <si>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</si>
  <si>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</si>
  <si>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</si>
  <si>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</si>
  <si>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</si>
  <si>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</si>
  <si>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</si>
  <si>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</si>
  <si>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</si>
  <si>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</si>
  <si>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</si>
  <si>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</si>
  <si>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</si>
  <si>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</si>
  <si>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</si>
  <si>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</si>
  <si>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</si>
  <si>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</si>
  <si>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</si>
  <si>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</si>
  <si>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</si>
  <si>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</si>
  <si>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</si>
  <si>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</si>
  <si>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</si>
  <si>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</si>
  <si>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</si>
  <si>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</si>
  <si>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</si>
  <si>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</si>
  <si>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</si>
  <si>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</si>
  <si>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</si>
  <si>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</si>
  <si>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</si>
  <si>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</si>
  <si>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</si>
  <si>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</si>
  <si>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</si>
  <si>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</si>
  <si>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</si>
  <si>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</si>
  <si>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</si>
  <si>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</si>
  <si>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</si>
  <si>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</si>
  <si>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</si>
  <si>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</si>
  <si>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</si>
  <si>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</si>
  <si>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</si>
  <si>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</si>
  <si>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</si>
  <si>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</si>
  <si>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</si>
  <si>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</si>
  <si>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</si>
  <si>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</si>
  <si>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</si>
  <si>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</si>
  <si>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</si>
  <si>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</si>
  <si>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</si>
  <si>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</si>
  <si>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</si>
  <si>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</si>
  <si>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</si>
  <si>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</si>
  <si>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</si>
  <si>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</si>
  <si>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</si>
  <si>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</si>
  <si>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</si>
  <si>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</si>
  <si>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</si>
  <si>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</si>
  <si>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</si>
  <si>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</si>
  <si>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</si>
  <si>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</si>
  <si>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</si>
  <si>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</si>
  <si>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</si>
  <si>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</si>
  <si>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</si>
  <si>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</si>
  <si>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</si>
  <si>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</si>
  <si>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</si>
  <si>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</si>
  <si>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</si>
  <si>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</si>
  <si>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</si>
  <si>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</si>
  <si>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</si>
  <si>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</si>
  <si>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</si>
  <si>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</si>
  <si>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</si>
  <si>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</si>
  <si>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</si>
  <si>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</si>
  <si>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</si>
  <si>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</si>
  <si>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</si>
  <si>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</si>
  <si>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</si>
  <si>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</si>
  <si>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</si>
  <si>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</si>
  <si>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</si>
  <si>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</si>
  <si>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</si>
  <si>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</si>
  <si>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</si>
  <si>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</si>
  <si>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</si>
  <si>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</si>
  <si>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</si>
  <si>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</si>
  <si>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</si>
  <si>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</si>
  <si>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</si>
  <si>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</si>
  <si>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</si>
  <si>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</si>
  <si>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</si>
  <si>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</si>
  <si>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</si>
  <si>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</si>
  <si>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</si>
  <si>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</si>
  <si>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</si>
  <si>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</si>
  <si>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</si>
  <si>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</si>
  <si>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</si>
  <si>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</si>
  <si>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</si>
  <si>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</si>
  <si>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</si>
  <si>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</si>
  <si>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</si>
  <si>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</si>
  <si>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</si>
  <si>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</si>
  <si>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</si>
  <si>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</si>
  <si>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</si>
  <si>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</si>
  <si>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</si>
  <si>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</si>
  <si>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</si>
  <si>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</si>
  <si>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</si>
  <si>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</si>
  <si>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</si>
  <si>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</si>
  <si>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</si>
  <si>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</si>
  <si>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</si>
  <si>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</si>
  <si>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</si>
  <si>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</si>
  <si>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</si>
  <si>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</si>
  <si>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</si>
  <si>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</si>
  <si>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</si>
  <si>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</si>
  <si>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</si>
  <si>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</si>
  <si>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</si>
  <si>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</si>
  <si>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</si>
  <si>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</si>
  <si>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</si>
  <si>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</si>
  <si>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</si>
  <si>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</si>
  <si>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</si>
  <si>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</si>
  <si>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</si>
  <si>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</si>
  <si>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</si>
  <si>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</si>
  <si>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</si>
  <si>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</si>
  <si>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</si>
  <si>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</si>
  <si>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</si>
  <si>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</si>
  <si>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</si>
  <si>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</si>
  <si>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</si>
  <si>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</si>
  <si>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</si>
  <si>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</si>
  <si>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</si>
  <si>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</si>
  <si>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</si>
  <si>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</si>
  <si>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</si>
  <si>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</si>
  <si>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</si>
  <si>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</si>
  <si>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</si>
  <si>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</si>
  <si>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</si>
  <si>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</si>
  <si>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</si>
  <si>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</si>
  <si>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</si>
  <si>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</si>
  <si>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</si>
  <si>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</si>
  <si>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</si>
  <si>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</si>
  <si>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</si>
  <si>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</si>
  <si>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</si>
  <si>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</si>
  <si>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</si>
  <si>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</si>
  <si>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</si>
  <si>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</si>
  <si>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</si>
  <si>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</si>
  <si>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</si>
  <si>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</si>
  <si>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</si>
  <si>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</si>
  <si>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</si>
  <si>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</si>
  <si>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</si>
  <si>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</si>
  <si>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</si>
  <si>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</si>
  <si>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</si>
  <si>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</si>
  <si>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</si>
  <si>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</si>
  <si>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</si>
  <si>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</si>
  <si>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</si>
  <si>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</si>
  <si>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</si>
  <si>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</si>
  <si>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</si>
  <si>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</si>
  <si>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</si>
  <si>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</si>
  <si>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</si>
  <si>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</si>
  <si>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</si>
  <si>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</si>
  <si>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</si>
  <si>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</si>
  <si>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</si>
  <si>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</si>
  <si>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</si>
  <si>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</si>
  <si>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</si>
  <si>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</si>
  <si>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</si>
  <si>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</si>
  <si>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</si>
  <si>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</si>
  <si>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</si>
  <si>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</si>
  <si>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</si>
  <si>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</si>
  <si>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</si>
  <si>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</si>
  <si>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</si>
  <si>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</si>
  <si>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</si>
  <si>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</si>
  <si>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</si>
  <si>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</si>
  <si>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</si>
  <si>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</si>
  <si>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</si>
  <si>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</si>
  <si>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</si>
  <si>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</si>
  <si>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</si>
  <si>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</si>
  <si>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</si>
  <si>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</si>
  <si>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</si>
  <si>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</si>
  <si>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</si>
  <si>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</si>
  <si>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</si>
  <si>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</si>
  <si>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</si>
  <si>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</si>
  <si>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</si>
  <si>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</si>
  <si>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</si>
  <si>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</si>
  <si>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</si>
  <si>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</si>
  <si>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</si>
  <si>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</si>
  <si>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</si>
  <si>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</si>
  <si>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</si>
  <si>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</si>
  <si>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</si>
  <si>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</si>
  <si>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</si>
  <si>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</si>
  <si>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</si>
  <si>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</si>
  <si>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</si>
  <si>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</si>
  <si>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</si>
  <si>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</si>
  <si>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</si>
  <si>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</si>
  <si>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</si>
  <si>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</si>
  <si>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</si>
  <si>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</si>
  <si>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</si>
  <si>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</si>
  <si>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</si>
  <si>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</si>
  <si>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</si>
  <si>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</si>
  <si>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</si>
  <si>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</si>
  <si>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</si>
  <si>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</si>
  <si>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</si>
  <si>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</si>
  <si>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</si>
  <si>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</si>
  <si>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</si>
  <si>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</si>
  <si>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</si>
  <si>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</si>
  <si>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</si>
  <si>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</si>
  <si>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</si>
  <si>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</si>
  <si>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</si>
  <si>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</si>
  <si>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</si>
  <si>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</si>
  <si>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</si>
  <si>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</si>
  <si>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</si>
  <si>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</si>
  <si>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</si>
  <si>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</si>
  <si>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</si>
  <si>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</si>
  <si>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</si>
  <si>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</si>
  <si>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</si>
  <si>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</si>
  <si>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</si>
  <si>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</si>
  <si>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</si>
  <si>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</si>
  <si>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</si>
  <si>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</si>
  <si>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</si>
  <si>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</si>
  <si>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</si>
  <si>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</si>
  <si>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</si>
  <si>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</si>
  <si>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</si>
  <si>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</si>
  <si>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</si>
  <si>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</si>
  <si>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</si>
  <si>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</si>
  <si>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</si>
  <si>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</si>
  <si>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</si>
  <si>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</si>
  <si>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</si>
  <si>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</si>
  <si>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</si>
  <si>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</si>
  <si>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</si>
  <si>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</si>
  <si>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</si>
  <si>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</si>
  <si>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</si>
  <si>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</si>
  <si>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</si>
  <si>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</si>
  <si>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</si>
  <si>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</si>
  <si>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</si>
  <si>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</si>
  <si>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</si>
  <si>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</si>
  <si>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</si>
  <si>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</si>
  <si>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</si>
  <si>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</si>
  <si>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</si>
  <si>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</si>
  <si>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</si>
  <si>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</si>
  <si>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</si>
  <si>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</si>
  <si>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</si>
  <si>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</si>
  <si>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</si>
  <si>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</si>
  <si>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</si>
  <si>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</si>
  <si>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</si>
  <si>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</si>
  <si>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</si>
  <si>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</si>
  <si>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</si>
  <si>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</si>
  <si>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</si>
  <si>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</si>
  <si>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</si>
  <si>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</si>
  <si>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</si>
  <si>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</si>
  <si>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</si>
  <si>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</si>
  <si>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</si>
  <si>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</si>
  <si>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</si>
  <si>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</si>
  <si>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</si>
  <si>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</si>
  <si>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</si>
  <si>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</si>
  <si>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</si>
  <si>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</si>
  <si>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</si>
  <si>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</si>
  <si>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</si>
  <si>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</si>
  <si>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</si>
  <si>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</si>
  <si>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</si>
  <si>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</si>
  <si>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</si>
  <si>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</si>
  <si>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</si>
  <si>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</si>
  <si>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</si>
  <si>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</si>
  <si>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</si>
  <si>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</si>
  <si>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</si>
  <si>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</si>
  <si>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</si>
  <si>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</si>
  <si>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</si>
  <si>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</si>
  <si>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</si>
  <si>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</si>
  <si>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</si>
  <si>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</si>
  <si>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</si>
  <si>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</si>
  <si>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</si>
  <si>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</si>
  <si>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</si>
  <si>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</si>
  <si>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</si>
  <si>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</si>
  <si>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</si>
  <si>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</si>
  <si>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</si>
  <si>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</si>
  <si>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</si>
  <si>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</si>
  <si>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</si>
  <si>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</si>
  <si>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</si>
  <si>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</si>
  <si>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</si>
  <si>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</si>
  <si>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</si>
  <si>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</si>
  <si>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</si>
  <si>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</si>
  <si>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</si>
  <si>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</si>
  <si>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</si>
  <si>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</si>
  <si>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</si>
  <si>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</si>
  <si>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</si>
  <si>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</si>
  <si>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</si>
  <si>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</si>
  <si>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</si>
  <si>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</si>
  <si>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</si>
  <si>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</si>
  <si>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</si>
  <si>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</si>
  <si>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</si>
  <si>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</si>
  <si>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</si>
  <si>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</si>
  <si>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</si>
  <si>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</si>
  <si>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</si>
  <si>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</si>
  <si>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</si>
  <si>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</si>
  <si>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</si>
  <si>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</si>
  <si>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</si>
  <si>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</si>
  <si>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</si>
  <si>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</si>
  <si>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</si>
  <si>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</si>
  <si>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</si>
  <si>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</si>
  <si>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</si>
  <si>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</si>
  <si>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</si>
  <si>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</si>
  <si>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</si>
  <si>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</si>
  <si>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</si>
  <si>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</si>
  <si>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</si>
  <si>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</si>
  <si>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</si>
  <si>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</si>
  <si>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</si>
  <si>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</si>
  <si>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</si>
  <si>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</si>
  <si>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</si>
  <si>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</si>
  <si>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</si>
  <si>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</si>
  <si>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</si>
  <si>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</si>
  <si>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</si>
  <si>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</si>
  <si>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</si>
  <si>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</si>
  <si>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</si>
  <si>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</si>
  <si>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</si>
  <si>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</si>
  <si>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</si>
  <si>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</si>
  <si>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</si>
  <si>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</si>
  <si>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</si>
  <si>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</si>
  <si>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</si>
  <si>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</si>
  <si>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</si>
  <si>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</si>
  <si>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</si>
  <si>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</si>
  <si>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</si>
  <si>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</si>
  <si>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</si>
  <si>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</si>
  <si>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</si>
  <si>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</si>
  <si>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</si>
  <si>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</si>
  <si>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</si>
  <si>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</si>
  <si>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</si>
  <si>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</si>
  <si>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</si>
  <si>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</si>
  <si>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</si>
  <si>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</si>
  <si>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</si>
  <si>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</si>
  <si>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</si>
  <si>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</si>
  <si>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</si>
  <si>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</si>
  <si>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</si>
  <si>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</si>
  <si>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</si>
  <si>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</si>
  <si>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</si>
  <si>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</si>
  <si>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</si>
  <si>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</si>
  <si>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</si>
  <si>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</si>
  <si>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</si>
  <si>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</si>
  <si>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</si>
  <si>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</si>
  <si>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</si>
  <si>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</si>
  <si>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</si>
  <si>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</si>
  <si>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</si>
  <si>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</si>
  <si>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</si>
  <si>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</si>
  <si>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</si>
  <si>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</si>
  <si>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</si>
  <si>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</si>
  <si>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</si>
  <si>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</si>
  <si>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</si>
  <si>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</si>
  <si>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</si>
  <si>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</si>
  <si>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</si>
  <si>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</si>
  <si>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</si>
  <si>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</si>
  <si>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</si>
  <si>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</si>
  <si>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</si>
  <si>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</si>
  <si>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</si>
  <si>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</si>
  <si>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</si>
  <si>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</si>
  <si>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</si>
  <si>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</si>
  <si>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</si>
  <si>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</si>
  <si>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</si>
  <si>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</si>
  <si>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</si>
  <si>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</si>
  <si>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</si>
  <si>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</si>
  <si>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</si>
  <si>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</si>
  <si>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</si>
  <si>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</si>
  <si>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</si>
  <si>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</si>
  <si>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</si>
  <si>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</si>
  <si>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</si>
  <si>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</si>
  <si>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</si>
  <si>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</si>
  <si>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</si>
  <si>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</si>
  <si>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</si>
  <si>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</si>
  <si>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</si>
  <si>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</si>
  <si>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</si>
  <si>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</si>
  <si>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</si>
  <si>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</si>
  <si>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</si>
  <si>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</si>
  <si>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</si>
  <si>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</si>
  <si>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</si>
  <si>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</si>
  <si>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</si>
  <si>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</si>
  <si>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</si>
  <si>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</si>
  <si>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</si>
  <si>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</si>
  <si>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</si>
  <si>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</si>
  <si>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</si>
  <si>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</si>
  <si>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</si>
  <si>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</si>
  <si>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</si>
  <si>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</si>
  <si>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</si>
  <si>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</si>
  <si>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</si>
  <si>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</si>
  <si>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</si>
  <si>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</si>
  <si>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</si>
  <si>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</si>
  <si>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</si>
  <si>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</si>
  <si>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</si>
  <si>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</si>
  <si>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</si>
  <si>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</si>
  <si>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</si>
  <si>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</si>
  <si>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</si>
  <si>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</si>
  <si>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</si>
  <si>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</si>
  <si>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</si>
  <si>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</si>
  <si>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</si>
  <si>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</si>
  <si>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</si>
  <si>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</si>
  <si>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</si>
  <si>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</si>
  <si>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</si>
  <si>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</si>
  <si>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</si>
  <si>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</si>
  <si>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</si>
  <si>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</si>
  <si>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</si>
  <si>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</si>
  <si>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</si>
  <si>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</si>
  <si>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</si>
  <si>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</si>
  <si>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</si>
  <si>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</si>
  <si>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</si>
  <si>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</si>
  <si>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</si>
  <si>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</si>
  <si>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</si>
  <si>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</si>
  <si>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</si>
  <si>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</si>
  <si>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</si>
  <si>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</si>
  <si>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</si>
  <si>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</si>
  <si>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</si>
  <si>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</si>
  <si>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</si>
  <si>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</si>
  <si>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</si>
  <si>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</si>
  <si>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</si>
  <si>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</si>
  <si>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</si>
  <si>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</si>
  <si>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</si>
  <si>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</si>
  <si>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</si>
  <si>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</si>
  <si>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</si>
  <si>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</si>
  <si>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</si>
  <si>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</si>
  <si>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</si>
  <si>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</si>
  <si>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</si>
  <si>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</si>
  <si>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</si>
  <si>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</si>
  <si>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</si>
  <si>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</si>
  <si>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</si>
  <si>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</si>
  <si>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</si>
  <si>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</si>
  <si>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</si>
  <si>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</si>
  <si>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</si>
  <si>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</si>
  <si>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</si>
  <si>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</si>
  <si>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</si>
  <si>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</si>
  <si>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</si>
  <si>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</si>
  <si>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</si>
  <si>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</si>
  <si>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</si>
  <si>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</si>
  <si>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</si>
  <si>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</si>
  <si>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</si>
  <si>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</si>
  <si>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</si>
  <si>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</si>
  <si>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</si>
  <si>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</si>
  <si>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</si>
  <si>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</si>
  <si>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</si>
  <si>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</si>
  <si>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</si>
  <si>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</si>
  <si>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</si>
  <si>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</si>
  <si>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</si>
  <si>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</si>
  <si>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</si>
  <si>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</si>
  <si>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</si>
  <si>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</si>
  <si>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</si>
  <si>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</si>
  <si>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</si>
  <si>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</si>
  <si>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</si>
  <si>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</si>
  <si>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</si>
  <si>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</si>
  <si>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</si>
  <si>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</si>
  <si>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</si>
  <si>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</si>
  <si>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</si>
  <si>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</si>
  <si>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</si>
  <si>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</si>
  <si>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</si>
  <si>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</si>
  <si>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</si>
  <si>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</si>
  <si>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</si>
  <si>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</si>
  <si>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</si>
  <si>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</si>
  <si>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</si>
  <si>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</si>
  <si>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</si>
  <si>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</si>
  <si>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</si>
  <si>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</si>
  <si>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</si>
  <si>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</si>
  <si>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</si>
  <si>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</si>
  <si>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</si>
  <si>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</si>
  <si>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</si>
  <si>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</si>
  <si>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</si>
  <si>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</si>
  <si>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</si>
  <si>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</si>
  <si>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</si>
  <si>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</si>
  <si>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</si>
  <si>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</si>
  <si>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</si>
  <si>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</si>
  <si>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</si>
  <si>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</si>
  <si>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</si>
  <si>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</si>
  <si>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</si>
  <si>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</si>
  <si>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</si>
  <si>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</si>
  <si>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</si>
  <si>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</si>
  <si>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</si>
  <si>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</si>
  <si>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</si>
  <si>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</si>
  <si>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</si>
  <si>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</si>
  <si>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</si>
  <si>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</si>
  <si>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</si>
  <si>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</si>
  <si>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</si>
  <si>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</si>
  <si>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</si>
  <si>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</si>
  <si>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</si>
  <si>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</si>
  <si>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</si>
  <si>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</si>
  <si>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</si>
  <si>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</si>
  <si>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</si>
  <si>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</si>
  <si>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</si>
  <si>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</si>
  <si>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</si>
  <si>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</si>
  <si>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</si>
  <si>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</si>
  <si>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</si>
  <si>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</si>
  <si>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</si>
  <si>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</si>
  <si>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</si>
  <si>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</si>
  <si>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</si>
  <si>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</si>
  <si>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</si>
  <si>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</si>
  <si>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</si>
  <si>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</si>
  <si>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</si>
  <si>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</si>
  <si>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</si>
  <si>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</si>
  <si>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</si>
  <si>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</si>
  <si>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</si>
  <si>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</si>
  <si>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</si>
  <si>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</si>
  <si>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</si>
  <si>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</si>
  <si>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</si>
  <si>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</si>
  <si>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</si>
  <si>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</si>
  <si>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</si>
  <si>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</si>
  <si>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</si>
  <si>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</si>
  <si>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</si>
  <si>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</si>
  <si>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</si>
  <si>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</si>
  <si>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</si>
  <si>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</si>
  <si>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</si>
  <si>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</si>
  <si>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</si>
  <si>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</si>
  <si>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</si>
  <si>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</si>
  <si>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</si>
  <si>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</si>
  <si>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</si>
  <si>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</si>
  <si>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</si>
  <si>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</si>
  <si>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</si>
  <si>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</si>
  <si>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</si>
  <si>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</si>
  <si>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</si>
  <si>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</si>
  <si>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</si>
  <si>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</si>
  <si>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</si>
  <si>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</si>
  <si>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</si>
  <si>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</si>
  <si>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</si>
  <si>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</si>
  <si>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</si>
  <si>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</si>
  <si>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</si>
  <si>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</si>
  <si>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</si>
  <si>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</si>
  <si>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</si>
  <si>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</si>
  <si>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</si>
  <si>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</si>
  <si>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</si>
  <si>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</si>
  <si>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</si>
  <si>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</si>
  <si>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</si>
  <si>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</si>
  <si>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</si>
  <si>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</si>
  <si>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</si>
  <si>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</si>
  <si>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</si>
  <si>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</si>
  <si>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</si>
  <si>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</si>
  <si>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</si>
  <si>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</si>
  <si>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</si>
  <si>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</si>
  <si>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</si>
  <si>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</si>
  <si>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</si>
  <si>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</si>
  <si>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</si>
  <si>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</si>
  <si>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</si>
  <si>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</si>
  <si>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</si>
  <si>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</si>
  <si>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</si>
  <si>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</si>
  <si>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</si>
  <si>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</si>
  <si>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</si>
  <si>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</si>
  <si>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</si>
  <si>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</si>
  <si>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</si>
  <si>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</si>
  <si>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</si>
  <si>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</si>
  <si>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</si>
  <si>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</si>
  <si>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</si>
  <si>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</si>
  <si>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</si>
  <si>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</si>
  <si>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</si>
  <si>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</si>
  <si>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</si>
  <si>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</si>
  <si>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</si>
  <si>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</si>
  <si>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</si>
  <si>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</si>
  <si>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</si>
  <si>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</si>
  <si>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</si>
  <si>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</si>
  <si>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</si>
  <si>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</si>
  <si>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</si>
  <si>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</si>
  <si>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</si>
  <si>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</si>
  <si>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</si>
  <si>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</si>
  <si>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</si>
  <si>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</si>
  <si>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</si>
  <si>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</si>
  <si>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</si>
  <si>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</si>
  <si>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</si>
  <si>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</si>
  <si>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</si>
  <si>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</si>
  <si>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</si>
  <si>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</si>
  <si>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</si>
  <si>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</si>
  <si>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</si>
  <si>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</si>
  <si>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</si>
  <si>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</si>
  <si>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</si>
  <si>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</si>
  <si>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</si>
  <si>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</si>
  <si>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</si>
  <si>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</si>
  <si>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</si>
  <si>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</si>
  <si>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</si>
  <si>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</si>
  <si>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</si>
  <si>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</si>
  <si>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</si>
  <si>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</si>
  <si>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</si>
  <si>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</si>
  <si>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</si>
  <si>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</si>
  <si>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</si>
  <si>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</si>
  <si>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</si>
  <si>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</si>
  <si>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</si>
  <si>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</si>
  <si>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</si>
  <si>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</si>
  <si>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</si>
  <si>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</si>
  <si>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</si>
  <si>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</si>
  <si>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</si>
  <si>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</si>
  <si>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</si>
  <si>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</si>
  <si>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</si>
  <si>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</si>
  <si>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</si>
  <si>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</si>
  <si>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</si>
  <si>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</si>
  <si>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</si>
  <si>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</si>
  <si>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</si>
  <si>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</si>
  <si>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</si>
  <si>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</si>
  <si>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</si>
  <si>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</si>
  <si>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</si>
  <si>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</si>
  <si>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</si>
  <si>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</si>
  <si>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</si>
  <si>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</si>
  <si>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</si>
  <si>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</si>
  <si>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</si>
  <si>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</si>
  <si>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</si>
  <si>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</si>
  <si>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</si>
  <si>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</si>
  <si>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</si>
  <si>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</si>
  <si>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</si>
  <si>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</si>
  <si>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</si>
  <si>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</si>
  <si>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</si>
  <si>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</si>
  <si>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</si>
  <si>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</si>
  <si>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</si>
  <si>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</si>
  <si>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</si>
  <si>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</si>
  <si>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</si>
  <si>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</si>
  <si>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</si>
  <si>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</si>
  <si>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</si>
  <si>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</si>
  <si>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</si>
  <si>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</si>
  <si>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</si>
  <si>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</si>
  <si>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</si>
  <si>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</si>
  <si>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</si>
  <si>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</si>
  <si>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</si>
  <si>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</si>
  <si>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</si>
  <si>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</si>
  <si>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</si>
  <si>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</si>
  <si>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</si>
  <si>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</si>
  <si>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</si>
  <si>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</si>
  <si>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</si>
  <si>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</si>
  <si>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</si>
  <si>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</si>
  <si>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</si>
  <si>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</si>
  <si>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</si>
  <si>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</si>
  <si>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</si>
  <si>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</si>
  <si>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</si>
  <si>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</si>
  <si>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</si>
  <si>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</si>
  <si>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</si>
  <si>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</si>
  <si>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</si>
  <si>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</si>
  <si>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</si>
  <si>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</si>
  <si>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</si>
  <si>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</si>
  <si>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</si>
  <si>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</si>
  <si>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</si>
  <si>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</si>
  <si>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</si>
  <si>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</si>
  <si>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</si>
  <si>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</si>
  <si>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</si>
  <si>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</si>
  <si>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</si>
  <si>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</si>
  <si>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</si>
  <si>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</si>
  <si>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</si>
  <si>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</si>
  <si>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</si>
  <si>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</si>
  <si>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</si>
  <si>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</si>
  <si>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</si>
  <si>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</si>
  <si>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</si>
  <si>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</si>
  <si>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</si>
  <si>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</si>
  <si>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</si>
  <si>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</si>
  <si>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</si>
  <si>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</si>
  <si>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</si>
  <si>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</si>
  <si>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</si>
  <si>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</si>
  <si>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</si>
  <si>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</si>
  <si>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</si>
  <si>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</si>
  <si>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</si>
  <si>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</si>
  <si>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</si>
  <si>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</si>
  <si>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</si>
  <si>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</si>
  <si>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</si>
  <si>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</si>
  <si>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</si>
  <si>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</si>
  <si>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</si>
  <si>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</si>
  <si>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</si>
  <si>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</si>
  <si>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</si>
  <si>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</si>
  <si>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</si>
  <si>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</si>
  <si>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</si>
  <si>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</si>
  <si>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</si>
  <si>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</si>
  <si>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</si>
  <si>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</si>
  <si>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</si>
  <si>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</si>
  <si>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</si>
  <si>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</si>
  <si>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</si>
  <si>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</si>
  <si>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</si>
  <si>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</si>
  <si>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</si>
  <si>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</si>
  <si>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</si>
  <si>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</si>
  <si>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</si>
  <si>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</si>
  <si>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</si>
  <si>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</si>
  <si>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</si>
  <si>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</si>
  <si>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</si>
  <si>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</si>
  <si>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</si>
  <si>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</si>
  <si>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</si>
  <si>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</si>
  <si>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</si>
  <si>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</si>
  <si>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</si>
  <si>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</si>
  <si>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</si>
  <si>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</si>
  <si>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</si>
  <si>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</si>
  <si>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</si>
  <si>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</si>
  <si>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</si>
  <si>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</si>
  <si>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</si>
  <si>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</si>
  <si>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</si>
  <si>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</si>
  <si>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</si>
  <si>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</si>
  <si>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</si>
  <si>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</si>
  <si>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</si>
  <si>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</si>
  <si>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</si>
  <si>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</si>
  <si>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</si>
  <si>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</si>
  <si>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</si>
  <si>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</si>
  <si>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</si>
  <si>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</si>
  <si>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</si>
  <si>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</si>
  <si>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</si>
  <si>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</si>
  <si>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</si>
  <si>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</si>
  <si>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</si>
  <si>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</si>
  <si>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</si>
  <si>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</si>
  <si>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</si>
  <si>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</si>
  <si>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</si>
  <si>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</si>
  <si>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</si>
  <si>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</si>
  <si>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</si>
  <si>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</si>
  <si>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</si>
  <si>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</si>
  <si>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</si>
  <si>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</si>
  <si>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</si>
  <si>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</si>
  <si>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</si>
  <si>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</si>
  <si>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</si>
  <si>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</si>
  <si>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</si>
  <si>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</si>
  <si>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</si>
  <si>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</si>
  <si>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</si>
  <si>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</si>
  <si>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</si>
  <si>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</si>
  <si>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</si>
  <si>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</si>
  <si>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</si>
  <si>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</si>
  <si>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</si>
  <si>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</si>
  <si>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</si>
  <si>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</si>
  <si>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</si>
  <si>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</si>
  <si>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</si>
  <si>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</si>
  <si>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</si>
  <si>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</si>
  <si>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</si>
  <si>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</si>
  <si>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</si>
  <si>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</si>
  <si>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</si>
  <si>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</si>
  <si>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</si>
  <si>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</si>
  <si>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</si>
  <si>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</si>
  <si>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</si>
  <si>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</si>
  <si>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</si>
  <si>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</si>
  <si>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</si>
  <si>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</si>
  <si>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</si>
  <si>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</si>
  <si>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</si>
  <si>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</si>
  <si>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</si>
  <si>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</si>
  <si>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</si>
  <si>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</si>
  <si>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</si>
  <si>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</si>
  <si>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</si>
  <si>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</si>
  <si>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</si>
  <si>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</si>
  <si>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</si>
  <si>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</si>
  <si>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</si>
  <si>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</si>
  <si>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</si>
  <si>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</si>
  <si>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</si>
  <si>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</si>
  <si>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</si>
  <si>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</si>
  <si>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</si>
  <si>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</si>
  <si>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</si>
  <si>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</si>
  <si>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</si>
  <si>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</si>
  <si>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</si>
  <si>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</si>
  <si>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</si>
  <si>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</si>
  <si>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</si>
  <si>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</si>
  <si>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</si>
  <si>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</si>
  <si>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</si>
  <si>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</si>
  <si>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</si>
  <si>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</si>
  <si>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</si>
  <si>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</si>
  <si>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</si>
  <si>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</si>
  <si>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</si>
  <si>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310-320</t>
  </si>
  <si>
    <t>2950-3000</t>
  </si>
  <si>
    <t>A</t>
  </si>
  <si>
    <t>Profit of Rs.30/-</t>
  </si>
  <si>
    <t>Profit of Rs.37.50/-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</si>
  <si>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</si>
  <si>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</si>
  <si>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</si>
  <si>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</si>
  <si>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</si>
  <si>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</si>
  <si>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</si>
  <si>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</si>
  <si>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</si>
  <si>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</si>
  <si>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</si>
  <si>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</si>
  <si>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</si>
  <si>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</si>
  <si>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</si>
  <si>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</si>
  <si>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</si>
  <si>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</si>
  <si>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</si>
  <si>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</si>
  <si>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</si>
  <si>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</si>
  <si>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</si>
  <si>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</si>
  <si>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</si>
  <si>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</si>
  <si>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</si>
  <si>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</si>
  <si>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</si>
  <si>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</si>
  <si>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</si>
  <si>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</si>
  <si>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</si>
  <si>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</si>
  <si>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</si>
  <si>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</si>
  <si>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1340-1360</t>
  </si>
  <si>
    <t>Profit of Rs.27.50/-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</si>
  <si>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</si>
  <si>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</si>
  <si>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</si>
  <si>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</si>
  <si>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</si>
  <si>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</si>
  <si>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</si>
  <si>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</si>
  <si>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</si>
  <si>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</si>
  <si>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</si>
  <si>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</si>
  <si>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</si>
  <si>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</si>
  <si>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</si>
  <si>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</si>
  <si>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</si>
  <si>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</si>
  <si>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</si>
  <si>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</si>
  <si>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</si>
  <si>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</si>
  <si>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BAJAJ-AUTO 2200 PE APR</t>
  </si>
  <si>
    <t>70-80</t>
  </si>
  <si>
    <t>360-370</t>
  </si>
  <si>
    <t>940-950</t>
  </si>
  <si>
    <t>2400-2430</t>
  </si>
  <si>
    <t>HINDALCO APR FUT</t>
  </si>
  <si>
    <t>HINDALCO 125 CE APR</t>
  </si>
  <si>
    <t>6.5</t>
  </si>
  <si>
    <t>3.25</t>
  </si>
  <si>
    <t>-0.25</t>
  </si>
  <si>
    <t>500-520</t>
  </si>
  <si>
    <t>Profit of Rs.3/-</t>
  </si>
  <si>
    <t>Profit of Rs.17.5/-</t>
  </si>
  <si>
    <t>544-550</t>
  </si>
  <si>
    <t>600-620</t>
  </si>
  <si>
    <t>1500-1530</t>
  </si>
  <si>
    <t>DLF 125 PE APR</t>
  </si>
  <si>
    <t>Profit of Rs.0.75/-</t>
  </si>
  <si>
    <t>7.0-8.0</t>
  </si>
  <si>
    <t>580-590</t>
  </si>
  <si>
    <t>189-191</t>
  </si>
  <si>
    <t>210-215</t>
  </si>
  <si>
    <t>525-530</t>
  </si>
  <si>
    <t>KOTAKBANK 1220 CE APR</t>
  </si>
  <si>
    <t>55-60</t>
  </si>
  <si>
    <t>3650-3680</t>
  </si>
  <si>
    <t>ZEEL 140 PE APR</t>
  </si>
  <si>
    <t>Profit of Rs.1.2/-</t>
  </si>
  <si>
    <t>1300-1320</t>
  </si>
  <si>
    <t>Profit of Rs.37.5/-</t>
  </si>
  <si>
    <t>Loss of Rs.32.5/-</t>
  </si>
  <si>
    <t>420-430</t>
  </si>
  <si>
    <t>380-385</t>
  </si>
  <si>
    <t>1850-1880</t>
  </si>
  <si>
    <t>Profit of Rs.22.5/-</t>
  </si>
  <si>
    <t>Profit of Rs.52.5/-</t>
  </si>
  <si>
    <t>Profit of Rs.72.5/-</t>
  </si>
  <si>
    <t xml:space="preserve">TCS 1800 CE APR </t>
  </si>
  <si>
    <t>60-70</t>
  </si>
  <si>
    <t>12.0-14.0</t>
  </si>
  <si>
    <t>BAJAJ-AUTO 2300 PE APR</t>
  </si>
  <si>
    <t>70-75</t>
  </si>
  <si>
    <t>NIFTY 8900 PE 23-APR</t>
  </si>
  <si>
    <t>Loss of Rs.12.5/-</t>
  </si>
  <si>
    <t>1750-1800</t>
  </si>
  <si>
    <t>240-245</t>
  </si>
  <si>
    <t>RBL Bank Limited</t>
  </si>
  <si>
    <t>Profit of Rs.14.5/-</t>
  </si>
  <si>
    <t>DABUR 490 PE APR</t>
  </si>
  <si>
    <t>15-17</t>
  </si>
  <si>
    <t>Loss of Rs.17.5/-</t>
  </si>
  <si>
    <t>BAJAJFINSERV</t>
  </si>
  <si>
    <t>5300-5400</t>
  </si>
  <si>
    <t xml:space="preserve">AXISBANK </t>
  </si>
  <si>
    <t xml:space="preserve">Buy </t>
  </si>
  <si>
    <t>Loss of Rs.315/-</t>
  </si>
  <si>
    <t>Loss of Rs.25.5/-</t>
  </si>
  <si>
    <t>Loss of Rs. 55/-</t>
  </si>
  <si>
    <t>Loss of Rs. 135/-</t>
  </si>
  <si>
    <t>440-460</t>
  </si>
  <si>
    <t>BANKNIFTY 21000 CE 30-APR</t>
  </si>
  <si>
    <t>Profit of Rs.6/-</t>
  </si>
  <si>
    <t>Profit of Rs.12/-</t>
  </si>
  <si>
    <t>550-570</t>
  </si>
  <si>
    <t>245-250</t>
  </si>
  <si>
    <t xml:space="preserve">GNFC </t>
  </si>
  <si>
    <t>2400-2350</t>
  </si>
  <si>
    <t>ALPHA LEON ENTERPRISES LLP</t>
  </si>
  <si>
    <t>Profit of Rs. 55/-</t>
  </si>
  <si>
    <t>Profit of Rs.16.5/-</t>
  </si>
  <si>
    <t>450-440</t>
  </si>
  <si>
    <t>Profit of Rs. 9/-</t>
  </si>
  <si>
    <t>1490-1485</t>
  </si>
  <si>
    <t>970-980</t>
  </si>
  <si>
    <t xml:space="preserve">CADILAHC </t>
  </si>
  <si>
    <t>326-328</t>
  </si>
  <si>
    <t>GRAVITON RESEARCH CAPITAL LLP</t>
  </si>
  <si>
    <t>Profit of Rs.23.5/-</t>
  </si>
  <si>
    <t>Loss of Rs.20/-</t>
  </si>
  <si>
    <t xml:space="preserve">NIFTY 9400 PE APR </t>
  </si>
  <si>
    <t>570-560</t>
  </si>
  <si>
    <t>1000-1020</t>
  </si>
  <si>
    <t xml:space="preserve">HINDZINC </t>
  </si>
  <si>
    <t>510-520</t>
  </si>
  <si>
    <t>960-980</t>
  </si>
  <si>
    <t>ICLORGANIC</t>
  </si>
  <si>
    <t>Indiabulls Hsg Fin Ltd</t>
  </si>
  <si>
    <t>Profit of Rs.21.5/-</t>
  </si>
  <si>
    <t>Profit of Rs.31/-</t>
  </si>
  <si>
    <t>Profit of Rs.10.5/-</t>
  </si>
  <si>
    <t>Profit of Rs.4.5/-</t>
  </si>
  <si>
    <t>Profit of Rs. 10.5/-</t>
  </si>
  <si>
    <t>Loss of Rs. 95/-</t>
  </si>
  <si>
    <t>508-513</t>
  </si>
  <si>
    <t>540-550</t>
  </si>
  <si>
    <t>498-501</t>
  </si>
  <si>
    <t>3980-4020</t>
  </si>
  <si>
    <t>Profit of Rs.27.5/-</t>
  </si>
  <si>
    <t>Loss of Rs.46/-</t>
  </si>
  <si>
    <t>6.5-7</t>
  </si>
  <si>
    <t>SBIN 210 CE MAY</t>
  </si>
  <si>
    <t>11-12.0</t>
  </si>
  <si>
    <t>MOHAMMAD TASLEEM</t>
  </si>
  <si>
    <t>VIKAS KUMAR GOLA</t>
  </si>
  <si>
    <t>SUNGLOW LEASING AND FINANCE LTD</t>
  </si>
  <si>
    <t>RUCHIT BHARAT PATEL</t>
  </si>
  <si>
    <t>STEELCAS</t>
  </si>
  <si>
    <t>BELLWETHER CAPITAL PRIVATE LIMITED</t>
  </si>
  <si>
    <t>VMV</t>
  </si>
  <si>
    <t>RUSHIL SHAILESH PANDYA</t>
  </si>
  <si>
    <t>ASHOK KUMAR SINGH</t>
  </si>
  <si>
    <t>Justdial Ltd.</t>
  </si>
  <si>
    <t>SURJECTIVE RESEARCH CAPITAL LLP</t>
  </si>
  <si>
    <t>KHFM</t>
  </si>
  <si>
    <t>KHFM Hos Fac Mana Ser Ltd</t>
  </si>
  <si>
    <t>SANJAY KUMAR SINGH</t>
  </si>
  <si>
    <t>NCC Limited</t>
  </si>
  <si>
    <t>Pioneer Dist Ltd</t>
  </si>
  <si>
    <t>PARESH N BHAGAT</t>
  </si>
  <si>
    <t>Reliance Comm. Ltd.</t>
  </si>
  <si>
    <t>SWAPNIL MEHTA</t>
  </si>
  <si>
    <t>Reliance Capital Limited</t>
  </si>
  <si>
    <t>RAHUL DOSHI</t>
  </si>
  <si>
    <t>PINNACLE VENTURES</t>
  </si>
  <si>
    <t>Reliance Home Finance Ltd</t>
  </si>
  <si>
    <t>Jain DVR Equity Shares</t>
  </si>
  <si>
    <t>MINAL PATEL</t>
  </si>
  <si>
    <t>INDIAPRIDE ADVISORY PRIVATE LIMITED</t>
  </si>
  <si>
    <t>MANGAL KESHAV CAPITAL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</si>
</sst>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7" fontId="48" fillId="6" borderId="37" xfId="0" applyNumberFormat="1" applyFont="1" applyFill="1" applyBorder="1" applyAlignment="1">
      <alignment horizontal="center" vertical="center"/>
    </xf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16" fontId="0" fillId="2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" fontId="0" fillId="2" borderId="37" xfId="0" applyNumberForma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9" sqref="C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43955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K18" sqref="K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43955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2" t="s">
        <v>16</v>
      </c>
      <c r="B9" s="514" t="s">
        <v>17</v>
      </c>
      <c r="C9" s="514" t="s">
        <v>18</v>
      </c>
      <c r="D9" s="275" t="s">
        <v>19</v>
      </c>
      <c r="E9" s="275" t="s">
        <v>20</v>
      </c>
      <c r="F9" s="509" t="s">
        <v>21</v>
      </c>
      <c r="G9" s="510"/>
      <c r="H9" s="511"/>
      <c r="I9" s="509" t="s">
        <v>22</v>
      </c>
      <c r="J9" s="510"/>
      <c r="K9" s="511"/>
      <c r="L9" s="275"/>
      <c r="M9" s="282"/>
      <c r="N9" s="282"/>
      <c r="O9" s="282"/>
    </row>
    <row r="10" spans="1:15" ht="59.25" customHeight="1">
      <c r="A10" s="513"/>
      <c r="B10" s="515" t="s">
        <v>17</v>
      </c>
      <c r="C10" s="515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21431.3</v>
      </c>
      <c r="E11" s="304">
        <v>21550.2</v>
      </c>
      <c r="F11" s="316">
        <v>21168.25</v>
      </c>
      <c r="G11" s="316">
        <v>20905.2</v>
      </c>
      <c r="H11" s="316">
        <v>20523.25</v>
      </c>
      <c r="I11" s="316">
        <v>21813.25</v>
      </c>
      <c r="J11" s="316">
        <v>22195.200000000004</v>
      </c>
      <c r="K11" s="316">
        <v>22458.25</v>
      </c>
      <c r="L11" s="303">
        <v>21932.15</v>
      </c>
      <c r="M11" s="303">
        <v>21287.15</v>
      </c>
      <c r="N11" s="320">
        <v>1004460</v>
      </c>
      <c r="O11" s="321">
        <v>-0.13306980597942417</v>
      </c>
    </row>
    <row r="12" spans="1:15" ht="15">
      <c r="A12" s="278">
        <v>2</v>
      </c>
      <c r="B12" s="411" t="s">
        <v>34</v>
      </c>
      <c r="C12" s="278" t="s">
        <v>36</v>
      </c>
      <c r="D12" s="317">
        <v>9830.85</v>
      </c>
      <c r="E12" s="317">
        <v>9818.8000000000011</v>
      </c>
      <c r="F12" s="318">
        <v>9733.0500000000029</v>
      </c>
      <c r="G12" s="318">
        <v>9635.2500000000018</v>
      </c>
      <c r="H12" s="318">
        <v>9549.5000000000036</v>
      </c>
      <c r="I12" s="318">
        <v>9916.6000000000022</v>
      </c>
      <c r="J12" s="318">
        <v>10002.349999999999</v>
      </c>
      <c r="K12" s="318">
        <v>10100.150000000001</v>
      </c>
      <c r="L12" s="305">
        <v>9904.5499999999993</v>
      </c>
      <c r="M12" s="305">
        <v>9721</v>
      </c>
      <c r="N12" s="320">
        <v>9609525</v>
      </c>
      <c r="O12" s="321">
        <v>-0.179855976956313</v>
      </c>
    </row>
    <row r="13" spans="1:15" ht="15">
      <c r="A13" s="278">
        <v>3</v>
      </c>
      <c r="B13" s="411" t="s">
        <v>34</v>
      </c>
      <c r="C13" s="278" t="s">
        <v>37</v>
      </c>
      <c r="D13" s="317">
        <v>14026</v>
      </c>
      <c r="E13" s="317">
        <v>14081.333333333334</v>
      </c>
      <c r="F13" s="318">
        <v>13672.666666666668</v>
      </c>
      <c r="G13" s="318">
        <v>13319.333333333334</v>
      </c>
      <c r="H13" s="318">
        <v>12910.666666666668</v>
      </c>
      <c r="I13" s="318">
        <v>14434.666666666668</v>
      </c>
      <c r="J13" s="318">
        <v>14843.333333333336</v>
      </c>
      <c r="K13" s="318">
        <v>15196.666666666668</v>
      </c>
      <c r="L13" s="305">
        <v>14490</v>
      </c>
      <c r="M13" s="305">
        <v>13728</v>
      </c>
      <c r="N13" s="320">
        <v>2700</v>
      </c>
      <c r="O13" s="321">
        <v>0.125</v>
      </c>
    </row>
    <row r="14" spans="1:15" ht="15">
      <c r="A14" s="278">
        <v>4</v>
      </c>
      <c r="B14" s="411" t="s">
        <v>38</v>
      </c>
      <c r="C14" s="278" t="s">
        <v>39</v>
      </c>
      <c r="D14" s="317">
        <v>1175.7</v>
      </c>
      <c r="E14" s="317">
        <v>1169.6166666666668</v>
      </c>
      <c r="F14" s="318">
        <v>1144.5833333333335</v>
      </c>
      <c r="G14" s="318">
        <v>1113.4666666666667</v>
      </c>
      <c r="H14" s="318">
        <v>1088.4333333333334</v>
      </c>
      <c r="I14" s="318">
        <v>1200.7333333333336</v>
      </c>
      <c r="J14" s="318">
        <v>1225.7666666666669</v>
      </c>
      <c r="K14" s="318">
        <v>1256.8833333333337</v>
      </c>
      <c r="L14" s="305">
        <v>1194.6500000000001</v>
      </c>
      <c r="M14" s="305">
        <v>1138.5</v>
      </c>
      <c r="N14" s="320">
        <v>1826000</v>
      </c>
      <c r="O14" s="321">
        <v>-0.14304486577811151</v>
      </c>
    </row>
    <row r="15" spans="1:15" ht="15">
      <c r="A15" s="278">
        <v>5</v>
      </c>
      <c r="B15" s="411" t="s">
        <v>40</v>
      </c>
      <c r="C15" s="278" t="s">
        <v>41</v>
      </c>
      <c r="D15" s="317">
        <v>142.1</v>
      </c>
      <c r="E15" s="317">
        <v>143.78333333333333</v>
      </c>
      <c r="F15" s="318">
        <v>139.26666666666665</v>
      </c>
      <c r="G15" s="318">
        <v>136.43333333333331</v>
      </c>
      <c r="H15" s="318">
        <v>131.91666666666663</v>
      </c>
      <c r="I15" s="318">
        <v>146.61666666666667</v>
      </c>
      <c r="J15" s="318">
        <v>151.13333333333338</v>
      </c>
      <c r="K15" s="318">
        <v>153.9666666666667</v>
      </c>
      <c r="L15" s="305">
        <v>148.30000000000001</v>
      </c>
      <c r="M15" s="305">
        <v>140.94999999999999</v>
      </c>
      <c r="N15" s="320">
        <v>17672000</v>
      </c>
      <c r="O15" s="321">
        <v>-0.12635950168083845</v>
      </c>
    </row>
    <row r="16" spans="1:15" ht="15">
      <c r="A16" s="278">
        <v>6</v>
      </c>
      <c r="B16" s="411" t="s">
        <v>40</v>
      </c>
      <c r="C16" s="278" t="s">
        <v>42</v>
      </c>
      <c r="D16" s="317">
        <v>291.25</v>
      </c>
      <c r="E16" s="317">
        <v>291.3</v>
      </c>
      <c r="F16" s="318">
        <v>286.70000000000005</v>
      </c>
      <c r="G16" s="318">
        <v>282.15000000000003</v>
      </c>
      <c r="H16" s="318">
        <v>277.55000000000007</v>
      </c>
      <c r="I16" s="318">
        <v>295.85000000000002</v>
      </c>
      <c r="J16" s="318">
        <v>300.45000000000005</v>
      </c>
      <c r="K16" s="318">
        <v>305</v>
      </c>
      <c r="L16" s="305">
        <v>295.89999999999998</v>
      </c>
      <c r="M16" s="305">
        <v>286.75</v>
      </c>
      <c r="N16" s="320">
        <v>32035000</v>
      </c>
      <c r="O16" s="321">
        <v>-4.2158768126775305E-2</v>
      </c>
    </row>
    <row r="17" spans="1:15" ht="15">
      <c r="A17" s="278">
        <v>7</v>
      </c>
      <c r="B17" s="411" t="s">
        <v>43</v>
      </c>
      <c r="C17" s="278" t="s">
        <v>44</v>
      </c>
      <c r="D17" s="317">
        <v>31.8</v>
      </c>
      <c r="E17" s="317">
        <v>32.116666666666667</v>
      </c>
      <c r="F17" s="318">
        <v>31.283333333333331</v>
      </c>
      <c r="G17" s="318">
        <v>30.766666666666666</v>
      </c>
      <c r="H17" s="318">
        <v>29.93333333333333</v>
      </c>
      <c r="I17" s="318">
        <v>32.633333333333333</v>
      </c>
      <c r="J17" s="318">
        <v>33.466666666666661</v>
      </c>
      <c r="K17" s="318">
        <v>33.983333333333334</v>
      </c>
      <c r="L17" s="305">
        <v>32.950000000000003</v>
      </c>
      <c r="M17" s="305">
        <v>31.6</v>
      </c>
      <c r="N17" s="320">
        <v>62340000</v>
      </c>
      <c r="O17" s="321">
        <v>-0.15056547213516827</v>
      </c>
    </row>
    <row r="18" spans="1:15" ht="15">
      <c r="A18" s="278">
        <v>8</v>
      </c>
      <c r="B18" s="411" t="s">
        <v>45</v>
      </c>
      <c r="C18" s="278" t="s">
        <v>46</v>
      </c>
      <c r="D18" s="317">
        <v>570.79999999999995</v>
      </c>
      <c r="E18" s="317">
        <v>563.26666666666665</v>
      </c>
      <c r="F18" s="318">
        <v>553.33333333333326</v>
      </c>
      <c r="G18" s="318">
        <v>535.86666666666656</v>
      </c>
      <c r="H18" s="318">
        <v>525.93333333333317</v>
      </c>
      <c r="I18" s="318">
        <v>580.73333333333335</v>
      </c>
      <c r="J18" s="318">
        <v>590.66666666666674</v>
      </c>
      <c r="K18" s="318">
        <v>608.13333333333344</v>
      </c>
      <c r="L18" s="305">
        <v>573.20000000000005</v>
      </c>
      <c r="M18" s="305">
        <v>545.79999999999995</v>
      </c>
      <c r="N18" s="320">
        <v>1036000</v>
      </c>
      <c r="O18" s="321">
        <v>-8.221119773210489E-2</v>
      </c>
    </row>
    <row r="19" spans="1:15" ht="15">
      <c r="A19" s="278">
        <v>9</v>
      </c>
      <c r="B19" s="411" t="s">
        <v>38</v>
      </c>
      <c r="C19" s="278" t="s">
        <v>47</v>
      </c>
      <c r="D19" s="317">
        <v>172.35</v>
      </c>
      <c r="E19" s="317">
        <v>172.66666666666666</v>
      </c>
      <c r="F19" s="318">
        <v>169.98333333333332</v>
      </c>
      <c r="G19" s="318">
        <v>167.61666666666667</v>
      </c>
      <c r="H19" s="318">
        <v>164.93333333333334</v>
      </c>
      <c r="I19" s="318">
        <v>175.0333333333333</v>
      </c>
      <c r="J19" s="318">
        <v>177.71666666666664</v>
      </c>
      <c r="K19" s="318">
        <v>180.08333333333329</v>
      </c>
      <c r="L19" s="305">
        <v>175.35</v>
      </c>
      <c r="M19" s="305">
        <v>170.3</v>
      </c>
      <c r="N19" s="320">
        <v>17755000</v>
      </c>
      <c r="O19" s="321">
        <v>-4.9263721552878177E-2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1393.5</v>
      </c>
      <c r="E20" s="317">
        <v>1406.45</v>
      </c>
      <c r="F20" s="318">
        <v>1372.9</v>
      </c>
      <c r="G20" s="318">
        <v>1352.3</v>
      </c>
      <c r="H20" s="318">
        <v>1318.75</v>
      </c>
      <c r="I20" s="318">
        <v>1427.0500000000002</v>
      </c>
      <c r="J20" s="318">
        <v>1460.6</v>
      </c>
      <c r="K20" s="318">
        <v>1481.2000000000003</v>
      </c>
      <c r="L20" s="305">
        <v>1440</v>
      </c>
      <c r="M20" s="305">
        <v>1385.85</v>
      </c>
      <c r="N20" s="320">
        <v>904000</v>
      </c>
      <c r="O20" s="321">
        <v>7.2423398328690805E-3</v>
      </c>
    </row>
    <row r="21" spans="1:15" ht="15">
      <c r="A21" s="278">
        <v>11</v>
      </c>
      <c r="B21" s="411" t="s">
        <v>45</v>
      </c>
      <c r="C21" s="278" t="s">
        <v>49</v>
      </c>
      <c r="D21" s="317">
        <v>96.65</v>
      </c>
      <c r="E21" s="317">
        <v>98.366666666666674</v>
      </c>
      <c r="F21" s="318">
        <v>93.433333333333351</v>
      </c>
      <c r="G21" s="318">
        <v>90.216666666666683</v>
      </c>
      <c r="H21" s="318">
        <v>85.28333333333336</v>
      </c>
      <c r="I21" s="318">
        <v>101.58333333333334</v>
      </c>
      <c r="J21" s="318">
        <v>106.51666666666668</v>
      </c>
      <c r="K21" s="318">
        <v>109.73333333333333</v>
      </c>
      <c r="L21" s="305">
        <v>103.3</v>
      </c>
      <c r="M21" s="305">
        <v>95.15</v>
      </c>
      <c r="N21" s="320">
        <v>5238000</v>
      </c>
      <c r="O21" s="321">
        <v>-0.15855421686746987</v>
      </c>
    </row>
    <row r="22" spans="1:15" ht="15">
      <c r="A22" s="278">
        <v>12</v>
      </c>
      <c r="B22" s="411" t="s">
        <v>45</v>
      </c>
      <c r="C22" s="278" t="s">
        <v>50</v>
      </c>
      <c r="D22" s="317">
        <v>52.35</v>
      </c>
      <c r="E22" s="317">
        <v>51.550000000000004</v>
      </c>
      <c r="F22" s="318">
        <v>49.70000000000001</v>
      </c>
      <c r="G22" s="318">
        <v>47.050000000000004</v>
      </c>
      <c r="H22" s="318">
        <v>45.20000000000001</v>
      </c>
      <c r="I22" s="318">
        <v>54.20000000000001</v>
      </c>
      <c r="J22" s="318">
        <v>56.050000000000004</v>
      </c>
      <c r="K22" s="318">
        <v>58.70000000000001</v>
      </c>
      <c r="L22" s="305">
        <v>53.4</v>
      </c>
      <c r="M22" s="305">
        <v>48.9</v>
      </c>
      <c r="N22" s="320">
        <v>30744000</v>
      </c>
      <c r="O22" s="321">
        <v>-8.6956521739130432E-2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1761.65</v>
      </c>
      <c r="E23" s="317">
        <v>1769.2</v>
      </c>
      <c r="F23" s="318">
        <v>1739.9</v>
      </c>
      <c r="G23" s="318">
        <v>1718.15</v>
      </c>
      <c r="H23" s="318">
        <v>1688.8500000000001</v>
      </c>
      <c r="I23" s="318">
        <v>1790.95</v>
      </c>
      <c r="J23" s="318">
        <v>1820.2499999999998</v>
      </c>
      <c r="K23" s="318">
        <v>1842</v>
      </c>
      <c r="L23" s="305">
        <v>1798.5</v>
      </c>
      <c r="M23" s="305">
        <v>1747.45</v>
      </c>
      <c r="N23" s="320">
        <v>4847400</v>
      </c>
      <c r="O23" s="321">
        <v>-6.5579458709229696E-2</v>
      </c>
    </row>
    <row r="24" spans="1:15" ht="15">
      <c r="A24" s="278">
        <v>14</v>
      </c>
      <c r="B24" s="411" t="s">
        <v>53</v>
      </c>
      <c r="C24" s="278" t="s">
        <v>54</v>
      </c>
      <c r="D24" s="317">
        <v>627.9</v>
      </c>
      <c r="E24" s="317">
        <v>627.38333333333333</v>
      </c>
      <c r="F24" s="318">
        <v>611.51666666666665</v>
      </c>
      <c r="G24" s="318">
        <v>595.13333333333333</v>
      </c>
      <c r="H24" s="318">
        <v>579.26666666666665</v>
      </c>
      <c r="I24" s="318">
        <v>643.76666666666665</v>
      </c>
      <c r="J24" s="318">
        <v>659.63333333333321</v>
      </c>
      <c r="K24" s="318">
        <v>676.01666666666665</v>
      </c>
      <c r="L24" s="305">
        <v>643.25</v>
      </c>
      <c r="M24" s="305">
        <v>611</v>
      </c>
      <c r="N24" s="320">
        <v>9704000</v>
      </c>
      <c r="O24" s="321">
        <v>-3.4235668789808917E-2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445.5</v>
      </c>
      <c r="E25" s="317">
        <v>450.16666666666669</v>
      </c>
      <c r="F25" s="318">
        <v>437.08333333333337</v>
      </c>
      <c r="G25" s="318">
        <v>428.66666666666669</v>
      </c>
      <c r="H25" s="318">
        <v>415.58333333333337</v>
      </c>
      <c r="I25" s="318">
        <v>458.58333333333337</v>
      </c>
      <c r="J25" s="318">
        <v>471.66666666666674</v>
      </c>
      <c r="K25" s="318">
        <v>480.08333333333337</v>
      </c>
      <c r="L25" s="305">
        <v>463.25</v>
      </c>
      <c r="M25" s="305">
        <v>441.75</v>
      </c>
      <c r="N25" s="320">
        <v>46886400</v>
      </c>
      <c r="O25" s="321">
        <v>-3.385178408051235E-2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2626.55</v>
      </c>
      <c r="E26" s="317">
        <v>2595.7333333333336</v>
      </c>
      <c r="F26" s="318">
        <v>2547.4666666666672</v>
      </c>
      <c r="G26" s="318">
        <v>2468.3833333333337</v>
      </c>
      <c r="H26" s="318">
        <v>2420.1166666666672</v>
      </c>
      <c r="I26" s="318">
        <v>2674.8166666666671</v>
      </c>
      <c r="J26" s="318">
        <v>2723.0833333333335</v>
      </c>
      <c r="K26" s="318">
        <v>2802.166666666667</v>
      </c>
      <c r="L26" s="305">
        <v>2644</v>
      </c>
      <c r="M26" s="305">
        <v>2516.65</v>
      </c>
      <c r="N26" s="320">
        <v>1444250</v>
      </c>
      <c r="O26" s="321">
        <v>4.5989498460981354E-2</v>
      </c>
    </row>
    <row r="27" spans="1:15" ht="15">
      <c r="A27" s="278">
        <v>17</v>
      </c>
      <c r="B27" s="411" t="s">
        <v>58</v>
      </c>
      <c r="C27" s="278" t="s">
        <v>59</v>
      </c>
      <c r="D27" s="317">
        <v>5111.3500000000004</v>
      </c>
      <c r="E27" s="317">
        <v>5118.5166666666664</v>
      </c>
      <c r="F27" s="318">
        <v>5045.0333333333328</v>
      </c>
      <c r="G27" s="318">
        <v>4978.7166666666662</v>
      </c>
      <c r="H27" s="318">
        <v>4905.2333333333327</v>
      </c>
      <c r="I27" s="318">
        <v>5184.833333333333</v>
      </c>
      <c r="J27" s="318">
        <v>5258.3166666666666</v>
      </c>
      <c r="K27" s="318">
        <v>5324.6333333333332</v>
      </c>
      <c r="L27" s="305">
        <v>5192</v>
      </c>
      <c r="M27" s="305">
        <v>5052.2</v>
      </c>
      <c r="N27" s="320">
        <v>619375</v>
      </c>
      <c r="O27" s="321">
        <v>-0.15486952072317925</v>
      </c>
    </row>
    <row r="28" spans="1:15" ht="15">
      <c r="A28" s="278">
        <v>18</v>
      </c>
      <c r="B28" s="411" t="s">
        <v>58</v>
      </c>
      <c r="C28" s="278" t="s">
        <v>60</v>
      </c>
      <c r="D28" s="317">
        <v>2318.4499999999998</v>
      </c>
      <c r="E28" s="317">
        <v>2345.9166666666665</v>
      </c>
      <c r="F28" s="318">
        <v>2264.833333333333</v>
      </c>
      <c r="G28" s="318">
        <v>2211.2166666666667</v>
      </c>
      <c r="H28" s="318">
        <v>2130.1333333333332</v>
      </c>
      <c r="I28" s="318">
        <v>2399.5333333333328</v>
      </c>
      <c r="J28" s="318">
        <v>2480.6166666666659</v>
      </c>
      <c r="K28" s="318">
        <v>2534.2333333333327</v>
      </c>
      <c r="L28" s="305">
        <v>2427</v>
      </c>
      <c r="M28" s="305">
        <v>2292.3000000000002</v>
      </c>
      <c r="N28" s="320">
        <v>5528000</v>
      </c>
      <c r="O28" s="321">
        <v>-8.0161404384541793E-2</v>
      </c>
    </row>
    <row r="29" spans="1:15" ht="15">
      <c r="A29" s="278">
        <v>19</v>
      </c>
      <c r="B29" s="411" t="s">
        <v>45</v>
      </c>
      <c r="C29" s="278" t="s">
        <v>61</v>
      </c>
      <c r="D29" s="317">
        <v>935.3</v>
      </c>
      <c r="E29" s="317">
        <v>956.7833333333333</v>
      </c>
      <c r="F29" s="318">
        <v>906.66666666666663</v>
      </c>
      <c r="G29" s="318">
        <v>878.0333333333333</v>
      </c>
      <c r="H29" s="318">
        <v>827.91666666666663</v>
      </c>
      <c r="I29" s="318">
        <v>985.41666666666663</v>
      </c>
      <c r="J29" s="318">
        <v>1035.5333333333333</v>
      </c>
      <c r="K29" s="318">
        <v>1064.1666666666665</v>
      </c>
      <c r="L29" s="305">
        <v>1006.9</v>
      </c>
      <c r="M29" s="305">
        <v>928.15</v>
      </c>
      <c r="N29" s="320">
        <v>661600</v>
      </c>
      <c r="O29" s="321">
        <v>-0.13584117032392895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262.89999999999998</v>
      </c>
      <c r="E30" s="317">
        <v>258.64999999999998</v>
      </c>
      <c r="F30" s="318">
        <v>250.34999999999997</v>
      </c>
      <c r="G30" s="318">
        <v>237.79999999999998</v>
      </c>
      <c r="H30" s="318">
        <v>229.49999999999997</v>
      </c>
      <c r="I30" s="318">
        <v>271.19999999999993</v>
      </c>
      <c r="J30" s="318">
        <v>279.49999999999989</v>
      </c>
      <c r="K30" s="318">
        <v>292.04999999999995</v>
      </c>
      <c r="L30" s="305">
        <v>266.95</v>
      </c>
      <c r="M30" s="305">
        <v>246.1</v>
      </c>
      <c r="N30" s="320">
        <v>9630000</v>
      </c>
      <c r="O30" s="321">
        <v>-0.18070444104134761</v>
      </c>
    </row>
    <row r="31" spans="1:15" ht="15">
      <c r="A31" s="278">
        <v>21</v>
      </c>
      <c r="B31" s="411" t="s">
        <v>55</v>
      </c>
      <c r="C31" s="278" t="s">
        <v>62</v>
      </c>
      <c r="D31" s="317">
        <v>49.4</v>
      </c>
      <c r="E31" s="317">
        <v>49.816666666666663</v>
      </c>
      <c r="F31" s="318">
        <v>48.133333333333326</v>
      </c>
      <c r="G31" s="318">
        <v>46.86666666666666</v>
      </c>
      <c r="H31" s="318">
        <v>45.183333333333323</v>
      </c>
      <c r="I31" s="318">
        <v>51.083333333333329</v>
      </c>
      <c r="J31" s="318">
        <v>52.766666666666666</v>
      </c>
      <c r="K31" s="318">
        <v>54.033333333333331</v>
      </c>
      <c r="L31" s="305">
        <v>51.5</v>
      </c>
      <c r="M31" s="305">
        <v>48.55</v>
      </c>
      <c r="N31" s="320">
        <v>41909400</v>
      </c>
      <c r="O31" s="321">
        <v>-0.10339648798521257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1359.6</v>
      </c>
      <c r="E32" s="317">
        <v>1349.9333333333334</v>
      </c>
      <c r="F32" s="318">
        <v>1329.8666666666668</v>
      </c>
      <c r="G32" s="318">
        <v>1300.1333333333334</v>
      </c>
      <c r="H32" s="318">
        <v>1280.0666666666668</v>
      </c>
      <c r="I32" s="318">
        <v>1379.6666666666667</v>
      </c>
      <c r="J32" s="318">
        <v>1399.7333333333333</v>
      </c>
      <c r="K32" s="318">
        <v>1429.4666666666667</v>
      </c>
      <c r="L32" s="305">
        <v>1370</v>
      </c>
      <c r="M32" s="305">
        <v>1320.2</v>
      </c>
      <c r="N32" s="320">
        <v>1232550</v>
      </c>
      <c r="O32" s="321">
        <v>-0.12220916568742655</v>
      </c>
    </row>
    <row r="33" spans="1:15" ht="15">
      <c r="A33" s="278">
        <v>23</v>
      </c>
      <c r="B33" s="411" t="s">
        <v>65</v>
      </c>
      <c r="C33" s="278" t="s">
        <v>66</v>
      </c>
      <c r="D33" s="317">
        <v>72.349999999999994</v>
      </c>
      <c r="E33" s="317">
        <v>72.816666666666663</v>
      </c>
      <c r="F33" s="318">
        <v>71.083333333333329</v>
      </c>
      <c r="G33" s="318">
        <v>69.816666666666663</v>
      </c>
      <c r="H33" s="318">
        <v>68.083333333333329</v>
      </c>
      <c r="I33" s="318">
        <v>74.083333333333329</v>
      </c>
      <c r="J33" s="318">
        <v>75.816666666666677</v>
      </c>
      <c r="K33" s="318">
        <v>77.083333333333329</v>
      </c>
      <c r="L33" s="305">
        <v>74.55</v>
      </c>
      <c r="M33" s="305">
        <v>71.55</v>
      </c>
      <c r="N33" s="320">
        <v>19782000</v>
      </c>
      <c r="O33" s="321">
        <v>-0.14296854691967767</v>
      </c>
    </row>
    <row r="34" spans="1:15" ht="15">
      <c r="A34" s="278">
        <v>24</v>
      </c>
      <c r="B34" s="411" t="s">
        <v>51</v>
      </c>
      <c r="C34" s="278" t="s">
        <v>67</v>
      </c>
      <c r="D34" s="317">
        <v>510.2</v>
      </c>
      <c r="E34" s="317">
        <v>511.66666666666669</v>
      </c>
      <c r="F34" s="318">
        <v>503.33333333333337</v>
      </c>
      <c r="G34" s="318">
        <v>496.4666666666667</v>
      </c>
      <c r="H34" s="318">
        <v>488.13333333333338</v>
      </c>
      <c r="I34" s="318">
        <v>518.5333333333333</v>
      </c>
      <c r="J34" s="318">
        <v>526.86666666666679</v>
      </c>
      <c r="K34" s="318">
        <v>533.73333333333335</v>
      </c>
      <c r="L34" s="305">
        <v>520</v>
      </c>
      <c r="M34" s="305">
        <v>504.8</v>
      </c>
      <c r="N34" s="320">
        <v>4512200</v>
      </c>
      <c r="O34" s="321">
        <v>-4.4713553795994412E-2</v>
      </c>
    </row>
    <row r="35" spans="1:15" ht="15">
      <c r="A35" s="278">
        <v>25</v>
      </c>
      <c r="B35" s="411" t="s">
        <v>45</v>
      </c>
      <c r="C35" s="278" t="s">
        <v>68</v>
      </c>
      <c r="D35" s="317">
        <v>310.10000000000002</v>
      </c>
      <c r="E35" s="317">
        <v>308.34999999999997</v>
      </c>
      <c r="F35" s="318">
        <v>291.04999999999995</v>
      </c>
      <c r="G35" s="318">
        <v>272</v>
      </c>
      <c r="H35" s="318">
        <v>254.7</v>
      </c>
      <c r="I35" s="318">
        <v>327.39999999999992</v>
      </c>
      <c r="J35" s="318">
        <v>344.7</v>
      </c>
      <c r="K35" s="318">
        <v>363.74999999999989</v>
      </c>
      <c r="L35" s="305">
        <v>325.64999999999998</v>
      </c>
      <c r="M35" s="305">
        <v>289.3</v>
      </c>
      <c r="N35" s="320">
        <v>5748600</v>
      </c>
      <c r="O35" s="321">
        <v>-0.11577684463107378</v>
      </c>
    </row>
    <row r="36" spans="1:15" ht="15">
      <c r="A36" s="278">
        <v>26</v>
      </c>
      <c r="B36" s="411" t="s">
        <v>69</v>
      </c>
      <c r="C36" s="278" t="s">
        <v>70</v>
      </c>
      <c r="D36" s="317">
        <v>515</v>
      </c>
      <c r="E36" s="317">
        <v>509.7166666666667</v>
      </c>
      <c r="F36" s="318">
        <v>502.13333333333344</v>
      </c>
      <c r="G36" s="318">
        <v>489.26666666666677</v>
      </c>
      <c r="H36" s="318">
        <v>481.68333333333351</v>
      </c>
      <c r="I36" s="318">
        <v>522.58333333333337</v>
      </c>
      <c r="J36" s="318">
        <v>530.16666666666663</v>
      </c>
      <c r="K36" s="318">
        <v>543.0333333333333</v>
      </c>
      <c r="L36" s="305">
        <v>517.29999999999995</v>
      </c>
      <c r="M36" s="305">
        <v>496.85</v>
      </c>
      <c r="N36" s="320">
        <v>56135277</v>
      </c>
      <c r="O36" s="321">
        <v>8.0438756855575871E-3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22.6</v>
      </c>
      <c r="E37" s="317">
        <v>22.400000000000002</v>
      </c>
      <c r="F37" s="318">
        <v>21.550000000000004</v>
      </c>
      <c r="G37" s="318">
        <v>20.500000000000004</v>
      </c>
      <c r="H37" s="318">
        <v>19.650000000000006</v>
      </c>
      <c r="I37" s="318">
        <v>23.450000000000003</v>
      </c>
      <c r="J37" s="318">
        <v>24.300000000000004</v>
      </c>
      <c r="K37" s="318">
        <v>25.35</v>
      </c>
      <c r="L37" s="305">
        <v>23.25</v>
      </c>
      <c r="M37" s="305">
        <v>21.35</v>
      </c>
      <c r="N37" s="320">
        <v>55962400</v>
      </c>
      <c r="O37" s="321">
        <v>-8.3929179434797413E-2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354.6</v>
      </c>
      <c r="E38" s="317">
        <v>353.88333333333338</v>
      </c>
      <c r="F38" s="318">
        <v>348.71666666666675</v>
      </c>
      <c r="G38" s="318">
        <v>342.83333333333337</v>
      </c>
      <c r="H38" s="318">
        <v>337.66666666666674</v>
      </c>
      <c r="I38" s="318">
        <v>359.76666666666677</v>
      </c>
      <c r="J38" s="318">
        <v>364.93333333333339</v>
      </c>
      <c r="K38" s="318">
        <v>370.81666666666678</v>
      </c>
      <c r="L38" s="305">
        <v>359.05</v>
      </c>
      <c r="M38" s="305">
        <v>348</v>
      </c>
      <c r="N38" s="320">
        <v>12689100</v>
      </c>
      <c r="O38" s="321">
        <v>-0.11030478955007257</v>
      </c>
    </row>
    <row r="39" spans="1:15" ht="15">
      <c r="A39" s="278">
        <v>29</v>
      </c>
      <c r="B39" s="411" t="s">
        <v>45</v>
      </c>
      <c r="C39" s="278" t="s">
        <v>73</v>
      </c>
      <c r="D39" s="317">
        <v>10591.6</v>
      </c>
      <c r="E39" s="317">
        <v>10480.416666666668</v>
      </c>
      <c r="F39" s="318">
        <v>10262.133333333335</v>
      </c>
      <c r="G39" s="318">
        <v>9932.6666666666679</v>
      </c>
      <c r="H39" s="318">
        <v>9714.383333333335</v>
      </c>
      <c r="I39" s="318">
        <v>10809.883333333335</v>
      </c>
      <c r="J39" s="318">
        <v>11028.166666666668</v>
      </c>
      <c r="K39" s="318">
        <v>11357.633333333335</v>
      </c>
      <c r="L39" s="305">
        <v>10698.7</v>
      </c>
      <c r="M39" s="305">
        <v>10150.950000000001</v>
      </c>
      <c r="N39" s="320">
        <v>145400</v>
      </c>
      <c r="O39" s="321">
        <v>-1.4638113309840065E-2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371.25</v>
      </c>
      <c r="E40" s="317">
        <v>368.40000000000003</v>
      </c>
      <c r="F40" s="318">
        <v>362.95000000000005</v>
      </c>
      <c r="G40" s="318">
        <v>354.65000000000003</v>
      </c>
      <c r="H40" s="318">
        <v>349.20000000000005</v>
      </c>
      <c r="I40" s="318">
        <v>376.70000000000005</v>
      </c>
      <c r="J40" s="318">
        <v>382.15</v>
      </c>
      <c r="K40" s="318">
        <v>390.45000000000005</v>
      </c>
      <c r="L40" s="305">
        <v>373.85</v>
      </c>
      <c r="M40" s="305">
        <v>360.1</v>
      </c>
      <c r="N40" s="320">
        <v>16815600</v>
      </c>
      <c r="O40" s="321">
        <v>4.3099598034836983E-2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3147.35</v>
      </c>
      <c r="E41" s="317">
        <v>3146.6666666666665</v>
      </c>
      <c r="F41" s="318">
        <v>3103.333333333333</v>
      </c>
      <c r="G41" s="318">
        <v>3059.3166666666666</v>
      </c>
      <c r="H41" s="318">
        <v>3015.9833333333331</v>
      </c>
      <c r="I41" s="318">
        <v>3190.6833333333329</v>
      </c>
      <c r="J41" s="318">
        <v>3234.016666666666</v>
      </c>
      <c r="K41" s="318">
        <v>3278.0333333333328</v>
      </c>
      <c r="L41" s="305">
        <v>3190</v>
      </c>
      <c r="M41" s="305">
        <v>3102.65</v>
      </c>
      <c r="N41" s="320">
        <v>1129800</v>
      </c>
      <c r="O41" s="321">
        <v>-0.16496674057649668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325.14999999999998</v>
      </c>
      <c r="E42" s="317">
        <v>326.51666666666665</v>
      </c>
      <c r="F42" s="318">
        <v>320.83333333333331</v>
      </c>
      <c r="G42" s="318">
        <v>316.51666666666665</v>
      </c>
      <c r="H42" s="318">
        <v>310.83333333333331</v>
      </c>
      <c r="I42" s="318">
        <v>330.83333333333331</v>
      </c>
      <c r="J42" s="318">
        <v>336.51666666666671</v>
      </c>
      <c r="K42" s="318">
        <v>340.83333333333331</v>
      </c>
      <c r="L42" s="305">
        <v>332.2</v>
      </c>
      <c r="M42" s="305">
        <v>322.2</v>
      </c>
      <c r="N42" s="320">
        <v>6221600</v>
      </c>
      <c r="O42" s="321">
        <v>-0.13038130381303814</v>
      </c>
    </row>
    <row r="43" spans="1:15" ht="15">
      <c r="A43" s="278">
        <v>33</v>
      </c>
      <c r="B43" s="411" t="s">
        <v>55</v>
      </c>
      <c r="C43" s="278" t="s">
        <v>78</v>
      </c>
      <c r="D43" s="317">
        <v>88.2</v>
      </c>
      <c r="E43" s="317">
        <v>89.15000000000002</v>
      </c>
      <c r="F43" s="318">
        <v>86.650000000000034</v>
      </c>
      <c r="G43" s="318">
        <v>85.100000000000009</v>
      </c>
      <c r="H43" s="318">
        <v>82.600000000000023</v>
      </c>
      <c r="I43" s="318">
        <v>90.700000000000045</v>
      </c>
      <c r="J43" s="318">
        <v>93.200000000000017</v>
      </c>
      <c r="K43" s="318">
        <v>94.750000000000057</v>
      </c>
      <c r="L43" s="305">
        <v>91.65</v>
      </c>
      <c r="M43" s="305">
        <v>87.6</v>
      </c>
      <c r="N43" s="320">
        <v>8431800</v>
      </c>
      <c r="O43" s="321">
        <v>-0.10091488771832548</v>
      </c>
    </row>
    <row r="44" spans="1:15" ht="15">
      <c r="A44" s="278">
        <v>34</v>
      </c>
      <c r="B44" s="411" t="s">
        <v>80</v>
      </c>
      <c r="C44" s="278" t="s">
        <v>81</v>
      </c>
      <c r="D44" s="317">
        <v>293.5</v>
      </c>
      <c r="E44" s="317">
        <v>298.78333333333336</v>
      </c>
      <c r="F44" s="318">
        <v>286.56666666666672</v>
      </c>
      <c r="G44" s="318">
        <v>279.63333333333338</v>
      </c>
      <c r="H44" s="318">
        <v>267.41666666666674</v>
      </c>
      <c r="I44" s="318">
        <v>305.7166666666667</v>
      </c>
      <c r="J44" s="318">
        <v>317.93333333333328</v>
      </c>
      <c r="K44" s="318">
        <v>324.86666666666667</v>
      </c>
      <c r="L44" s="305">
        <v>311</v>
      </c>
      <c r="M44" s="305">
        <v>291.85000000000002</v>
      </c>
      <c r="N44" s="320">
        <v>2396400</v>
      </c>
      <c r="O44" s="321">
        <v>4.7194546407970633E-2</v>
      </c>
    </row>
    <row r="45" spans="1:15" ht="15">
      <c r="A45" s="278">
        <v>35</v>
      </c>
      <c r="B45" s="411" t="s">
        <v>43</v>
      </c>
      <c r="C45" s="278" t="s">
        <v>82</v>
      </c>
      <c r="D45" s="317">
        <v>647.85</v>
      </c>
      <c r="E45" s="317">
        <v>641.55000000000007</v>
      </c>
      <c r="F45" s="318">
        <v>630.30000000000018</v>
      </c>
      <c r="G45" s="318">
        <v>612.75000000000011</v>
      </c>
      <c r="H45" s="318">
        <v>601.50000000000023</v>
      </c>
      <c r="I45" s="318">
        <v>659.10000000000014</v>
      </c>
      <c r="J45" s="318">
        <v>670.34999999999991</v>
      </c>
      <c r="K45" s="318">
        <v>687.90000000000009</v>
      </c>
      <c r="L45" s="305">
        <v>652.79999999999995</v>
      </c>
      <c r="M45" s="305">
        <v>624</v>
      </c>
      <c r="N45" s="320">
        <v>524000</v>
      </c>
      <c r="O45" s="321">
        <v>-0.64517876489707471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160</v>
      </c>
      <c r="E46" s="317">
        <v>160.08333333333334</v>
      </c>
      <c r="F46" s="318">
        <v>153.4666666666667</v>
      </c>
      <c r="G46" s="318">
        <v>146.93333333333337</v>
      </c>
      <c r="H46" s="318">
        <v>140.31666666666672</v>
      </c>
      <c r="I46" s="318">
        <v>166.61666666666667</v>
      </c>
      <c r="J46" s="318">
        <v>173.23333333333329</v>
      </c>
      <c r="K46" s="318">
        <v>179.76666666666665</v>
      </c>
      <c r="L46" s="305">
        <v>166.7</v>
      </c>
      <c r="M46" s="305">
        <v>153.55000000000001</v>
      </c>
      <c r="N46" s="320">
        <v>4787500</v>
      </c>
      <c r="O46" s="321">
        <v>-0.25631067961165049</v>
      </c>
    </row>
    <row r="47" spans="1:15" ht="15">
      <c r="A47" s="278">
        <v>37</v>
      </c>
      <c r="B47" s="411" t="s">
        <v>53</v>
      </c>
      <c r="C47" s="278" t="s">
        <v>84</v>
      </c>
      <c r="D47" s="317">
        <v>591.45000000000005</v>
      </c>
      <c r="E47" s="317">
        <v>598.16666666666663</v>
      </c>
      <c r="F47" s="318">
        <v>582.5333333333333</v>
      </c>
      <c r="G47" s="318">
        <v>573.61666666666667</v>
      </c>
      <c r="H47" s="318">
        <v>557.98333333333335</v>
      </c>
      <c r="I47" s="318">
        <v>607.08333333333326</v>
      </c>
      <c r="J47" s="318">
        <v>622.7166666666667</v>
      </c>
      <c r="K47" s="318">
        <v>631.63333333333321</v>
      </c>
      <c r="L47" s="305">
        <v>613.79999999999995</v>
      </c>
      <c r="M47" s="305">
        <v>589.25</v>
      </c>
      <c r="N47" s="320">
        <v>12977750</v>
      </c>
      <c r="O47" s="321">
        <v>-5.9112889778222447E-2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148.75</v>
      </c>
      <c r="E48" s="317">
        <v>146.83333333333334</v>
      </c>
      <c r="F48" s="318">
        <v>144.11666666666667</v>
      </c>
      <c r="G48" s="318">
        <v>139.48333333333332</v>
      </c>
      <c r="H48" s="318">
        <v>136.76666666666665</v>
      </c>
      <c r="I48" s="318">
        <v>151.4666666666667</v>
      </c>
      <c r="J48" s="318">
        <v>154.18333333333334</v>
      </c>
      <c r="K48" s="318">
        <v>158.81666666666672</v>
      </c>
      <c r="L48" s="305">
        <v>149.55000000000001</v>
      </c>
      <c r="M48" s="305">
        <v>142.19999999999999</v>
      </c>
      <c r="N48" s="320">
        <v>26894700</v>
      </c>
      <c r="O48" s="321">
        <v>-1.4932753164556962E-2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1464.75</v>
      </c>
      <c r="E49" s="317">
        <v>1465.3333333333333</v>
      </c>
      <c r="F49" s="318">
        <v>1447.1666666666665</v>
      </c>
      <c r="G49" s="318">
        <v>1429.5833333333333</v>
      </c>
      <c r="H49" s="318">
        <v>1411.4166666666665</v>
      </c>
      <c r="I49" s="318">
        <v>1482.9166666666665</v>
      </c>
      <c r="J49" s="318">
        <v>1501.083333333333</v>
      </c>
      <c r="K49" s="318">
        <v>1518.6666666666665</v>
      </c>
      <c r="L49" s="305">
        <v>1483.5</v>
      </c>
      <c r="M49" s="305">
        <v>1447.75</v>
      </c>
      <c r="N49" s="320">
        <v>1168300</v>
      </c>
      <c r="O49" s="321">
        <v>-0.43899159663865545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374.4</v>
      </c>
      <c r="E50" s="317">
        <v>375.73333333333329</v>
      </c>
      <c r="F50" s="318">
        <v>369.31666666666661</v>
      </c>
      <c r="G50" s="318">
        <v>364.23333333333329</v>
      </c>
      <c r="H50" s="318">
        <v>357.81666666666661</v>
      </c>
      <c r="I50" s="318">
        <v>380.81666666666661</v>
      </c>
      <c r="J50" s="318">
        <v>387.23333333333323</v>
      </c>
      <c r="K50" s="318">
        <v>392.31666666666661</v>
      </c>
      <c r="L50" s="305">
        <v>382.15</v>
      </c>
      <c r="M50" s="305">
        <v>370.65</v>
      </c>
      <c r="N50" s="320">
        <v>4048170</v>
      </c>
      <c r="O50" s="321">
        <v>3.7660256410256408E-2</v>
      </c>
    </row>
    <row r="51" spans="1:15" ht="15">
      <c r="A51" s="278">
        <v>41</v>
      </c>
      <c r="B51" s="411" t="s">
        <v>65</v>
      </c>
      <c r="C51" s="278" t="s">
        <v>88</v>
      </c>
      <c r="D51" s="317">
        <v>378.4</v>
      </c>
      <c r="E51" s="317">
        <v>377.91666666666669</v>
      </c>
      <c r="F51" s="318">
        <v>372.78333333333336</v>
      </c>
      <c r="G51" s="318">
        <v>367.16666666666669</v>
      </c>
      <c r="H51" s="318">
        <v>362.03333333333336</v>
      </c>
      <c r="I51" s="318">
        <v>383.53333333333336</v>
      </c>
      <c r="J51" s="318">
        <v>388.66666666666669</v>
      </c>
      <c r="K51" s="318">
        <v>394.28333333333336</v>
      </c>
      <c r="L51" s="305">
        <v>383.05</v>
      </c>
      <c r="M51" s="305">
        <v>372.3</v>
      </c>
      <c r="N51" s="320">
        <v>1205100</v>
      </c>
      <c r="O51" s="321">
        <v>-9.5270270270270269E-2</v>
      </c>
    </row>
    <row r="52" spans="1:15" ht="15">
      <c r="A52" s="278">
        <v>42</v>
      </c>
      <c r="B52" s="411" t="s">
        <v>51</v>
      </c>
      <c r="C52" s="278" t="s">
        <v>89</v>
      </c>
      <c r="D52" s="317">
        <v>488.6</v>
      </c>
      <c r="E52" s="317">
        <v>487.63333333333338</v>
      </c>
      <c r="F52" s="318">
        <v>480.66666666666674</v>
      </c>
      <c r="G52" s="318">
        <v>472.73333333333335</v>
      </c>
      <c r="H52" s="318">
        <v>465.76666666666671</v>
      </c>
      <c r="I52" s="318">
        <v>495.56666666666678</v>
      </c>
      <c r="J52" s="318">
        <v>502.53333333333336</v>
      </c>
      <c r="K52" s="318">
        <v>510.46666666666681</v>
      </c>
      <c r="L52" s="305">
        <v>494.6</v>
      </c>
      <c r="M52" s="305">
        <v>479.7</v>
      </c>
      <c r="N52" s="320">
        <v>11165000</v>
      </c>
      <c r="O52" s="321">
        <v>-6.1468950299464115E-2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2339.5</v>
      </c>
      <c r="E53" s="317">
        <v>2344.9</v>
      </c>
      <c r="F53" s="318">
        <v>2309.8000000000002</v>
      </c>
      <c r="G53" s="318">
        <v>2280.1</v>
      </c>
      <c r="H53" s="318">
        <v>2245</v>
      </c>
      <c r="I53" s="318">
        <v>2374.6000000000004</v>
      </c>
      <c r="J53" s="318">
        <v>2409.6999999999998</v>
      </c>
      <c r="K53" s="318">
        <v>2439.4000000000005</v>
      </c>
      <c r="L53" s="305">
        <v>2380</v>
      </c>
      <c r="M53" s="305">
        <v>2315.1999999999998</v>
      </c>
      <c r="N53" s="320">
        <v>2201600</v>
      </c>
      <c r="O53" s="321">
        <v>-1.0605788243753371E-2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146.80000000000001</v>
      </c>
      <c r="E54" s="317">
        <v>147.26666666666668</v>
      </c>
      <c r="F54" s="318">
        <v>142.28333333333336</v>
      </c>
      <c r="G54" s="318">
        <v>137.76666666666668</v>
      </c>
      <c r="H54" s="318">
        <v>132.78333333333336</v>
      </c>
      <c r="I54" s="318">
        <v>151.78333333333336</v>
      </c>
      <c r="J54" s="318">
        <v>156.76666666666665</v>
      </c>
      <c r="K54" s="318">
        <v>161.28333333333336</v>
      </c>
      <c r="L54" s="305">
        <v>152.25</v>
      </c>
      <c r="M54" s="305">
        <v>142.75</v>
      </c>
      <c r="N54" s="320">
        <v>24581700</v>
      </c>
      <c r="O54" s="321">
        <v>-0.12116564417177914</v>
      </c>
    </row>
    <row r="55" spans="1:15" ht="15">
      <c r="A55" s="278">
        <v>45</v>
      </c>
      <c r="B55" s="411" t="s">
        <v>53</v>
      </c>
      <c r="C55" s="278" t="s">
        <v>95</v>
      </c>
      <c r="D55" s="317">
        <v>3949.25</v>
      </c>
      <c r="E55" s="317">
        <v>3987.4666666666672</v>
      </c>
      <c r="F55" s="318">
        <v>3867.8333333333339</v>
      </c>
      <c r="G55" s="318">
        <v>3786.416666666667</v>
      </c>
      <c r="H55" s="318">
        <v>3666.7833333333338</v>
      </c>
      <c r="I55" s="318">
        <v>4068.8833333333341</v>
      </c>
      <c r="J55" s="318">
        <v>4188.5166666666673</v>
      </c>
      <c r="K55" s="318">
        <v>4269.9333333333343</v>
      </c>
      <c r="L55" s="305">
        <v>4107.1000000000004</v>
      </c>
      <c r="M55" s="305">
        <v>3906.05</v>
      </c>
      <c r="N55" s="320">
        <v>2599250</v>
      </c>
      <c r="O55" s="321">
        <v>1.444043321299639E-2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14725.6</v>
      </c>
      <c r="E56" s="317">
        <v>14706.083333333334</v>
      </c>
      <c r="F56" s="318">
        <v>14432.866666666669</v>
      </c>
      <c r="G56" s="318">
        <v>14140.133333333335</v>
      </c>
      <c r="H56" s="318">
        <v>13866.91666666667</v>
      </c>
      <c r="I56" s="318">
        <v>14998.816666666668</v>
      </c>
      <c r="J56" s="318">
        <v>15272.033333333331</v>
      </c>
      <c r="K56" s="318">
        <v>15564.766666666666</v>
      </c>
      <c r="L56" s="305">
        <v>14979.3</v>
      </c>
      <c r="M56" s="305">
        <v>14413.35</v>
      </c>
      <c r="N56" s="320">
        <v>273300</v>
      </c>
      <c r="O56" s="321">
        <v>-7.4090215733275226E-3</v>
      </c>
    </row>
    <row r="57" spans="1:15" ht="15">
      <c r="A57" s="278">
        <v>47</v>
      </c>
      <c r="B57" s="411" t="s">
        <v>58</v>
      </c>
      <c r="C57" s="278" t="s">
        <v>97</v>
      </c>
      <c r="D57" s="317">
        <v>51.7</v>
      </c>
      <c r="E57" s="317">
        <v>52.15</v>
      </c>
      <c r="F57" s="318">
        <v>50.25</v>
      </c>
      <c r="G57" s="318">
        <v>48.800000000000004</v>
      </c>
      <c r="H57" s="318">
        <v>46.900000000000006</v>
      </c>
      <c r="I57" s="318">
        <v>53.599999999999994</v>
      </c>
      <c r="J57" s="318">
        <v>55.499999999999986</v>
      </c>
      <c r="K57" s="318">
        <v>56.949999999999989</v>
      </c>
      <c r="L57" s="305">
        <v>54.05</v>
      </c>
      <c r="M57" s="305">
        <v>50.7</v>
      </c>
      <c r="N57" s="320">
        <v>8614200</v>
      </c>
      <c r="O57" s="321">
        <v>-9.6608427543679348E-2</v>
      </c>
    </row>
    <row r="58" spans="1:15" ht="15">
      <c r="A58" s="278">
        <v>48</v>
      </c>
      <c r="B58" s="411" t="s">
        <v>45</v>
      </c>
      <c r="C58" s="278" t="s">
        <v>98</v>
      </c>
      <c r="D58" s="317">
        <v>716.1</v>
      </c>
      <c r="E58" s="317">
        <v>723.65</v>
      </c>
      <c r="F58" s="318">
        <v>704.44999999999993</v>
      </c>
      <c r="G58" s="318">
        <v>692.8</v>
      </c>
      <c r="H58" s="318">
        <v>673.59999999999991</v>
      </c>
      <c r="I58" s="318">
        <v>735.3</v>
      </c>
      <c r="J58" s="318">
        <v>754.5</v>
      </c>
      <c r="K58" s="318">
        <v>766.15</v>
      </c>
      <c r="L58" s="305">
        <v>742.85</v>
      </c>
      <c r="M58" s="305">
        <v>712</v>
      </c>
      <c r="N58" s="320">
        <v>1960200</v>
      </c>
      <c r="O58" s="321">
        <v>-0.17499999999999999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157.69999999999999</v>
      </c>
      <c r="E59" s="317">
        <v>158.71666666666667</v>
      </c>
      <c r="F59" s="318">
        <v>153.98333333333335</v>
      </c>
      <c r="G59" s="318">
        <v>150.26666666666668</v>
      </c>
      <c r="H59" s="318">
        <v>145.53333333333336</v>
      </c>
      <c r="I59" s="318">
        <v>162.43333333333334</v>
      </c>
      <c r="J59" s="318">
        <v>167.16666666666663</v>
      </c>
      <c r="K59" s="318">
        <v>170.88333333333333</v>
      </c>
      <c r="L59" s="305">
        <v>163.44999999999999</v>
      </c>
      <c r="M59" s="305">
        <v>155</v>
      </c>
      <c r="N59" s="320">
        <v>4219500</v>
      </c>
      <c r="O59" s="321">
        <v>-0.15847310584152691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48.7</v>
      </c>
      <c r="E60" s="317">
        <v>48.816666666666663</v>
      </c>
      <c r="F60" s="318">
        <v>46.633333333333326</v>
      </c>
      <c r="G60" s="318">
        <v>44.566666666666663</v>
      </c>
      <c r="H60" s="318">
        <v>42.383333333333326</v>
      </c>
      <c r="I60" s="318">
        <v>50.883333333333326</v>
      </c>
      <c r="J60" s="318">
        <v>53.066666666666663</v>
      </c>
      <c r="K60" s="318">
        <v>55.133333333333326</v>
      </c>
      <c r="L60" s="305">
        <v>51</v>
      </c>
      <c r="M60" s="305">
        <v>46.75</v>
      </c>
      <c r="N60" s="320">
        <v>45087000</v>
      </c>
      <c r="O60" s="321">
        <v>-8.5474939656396423E-2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95.95</v>
      </c>
      <c r="E61" s="317">
        <v>94.566666666666663</v>
      </c>
      <c r="F61" s="318">
        <v>92.383333333333326</v>
      </c>
      <c r="G61" s="318">
        <v>88.816666666666663</v>
      </c>
      <c r="H61" s="318">
        <v>86.633333333333326</v>
      </c>
      <c r="I61" s="318">
        <v>98.133333333333326</v>
      </c>
      <c r="J61" s="318">
        <v>100.31666666666666</v>
      </c>
      <c r="K61" s="318">
        <v>103.88333333333333</v>
      </c>
      <c r="L61" s="305">
        <v>96.75</v>
      </c>
      <c r="M61" s="305">
        <v>91</v>
      </c>
      <c r="N61" s="320">
        <v>21245322</v>
      </c>
      <c r="O61" s="321">
        <v>-0.2176389707326655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338.1</v>
      </c>
      <c r="E62" s="317">
        <v>343.38333333333338</v>
      </c>
      <c r="F62" s="318">
        <v>331.76666666666677</v>
      </c>
      <c r="G62" s="318">
        <v>325.43333333333339</v>
      </c>
      <c r="H62" s="318">
        <v>313.81666666666678</v>
      </c>
      <c r="I62" s="318">
        <v>349.71666666666675</v>
      </c>
      <c r="J62" s="318">
        <v>361.33333333333343</v>
      </c>
      <c r="K62" s="318">
        <v>367.66666666666674</v>
      </c>
      <c r="L62" s="305">
        <v>355</v>
      </c>
      <c r="M62" s="305">
        <v>337.05</v>
      </c>
      <c r="N62" s="320">
        <v>3542000</v>
      </c>
      <c r="O62" s="321">
        <v>-3.5823170731707314E-2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17.25</v>
      </c>
      <c r="E63" s="317">
        <v>17.366666666666667</v>
      </c>
      <c r="F63" s="318">
        <v>17.033333333333335</v>
      </c>
      <c r="G63" s="318">
        <v>16.816666666666666</v>
      </c>
      <c r="H63" s="318">
        <v>16.483333333333334</v>
      </c>
      <c r="I63" s="318">
        <v>17.583333333333336</v>
      </c>
      <c r="J63" s="318">
        <v>17.916666666666664</v>
      </c>
      <c r="K63" s="318">
        <v>18.133333333333336</v>
      </c>
      <c r="L63" s="305">
        <v>17.7</v>
      </c>
      <c r="M63" s="305">
        <v>17.149999999999999</v>
      </c>
      <c r="N63" s="320">
        <v>50940000</v>
      </c>
      <c r="O63" s="321">
        <v>-0.21334259902710215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543.20000000000005</v>
      </c>
      <c r="E64" s="317">
        <v>539.6</v>
      </c>
      <c r="F64" s="318">
        <v>531.75</v>
      </c>
      <c r="G64" s="318">
        <v>520.29999999999995</v>
      </c>
      <c r="H64" s="318">
        <v>512.44999999999993</v>
      </c>
      <c r="I64" s="318">
        <v>551.05000000000007</v>
      </c>
      <c r="J64" s="318">
        <v>558.9000000000002</v>
      </c>
      <c r="K64" s="318">
        <v>570.35000000000014</v>
      </c>
      <c r="L64" s="305">
        <v>547.45000000000005</v>
      </c>
      <c r="M64" s="305">
        <v>528.15</v>
      </c>
      <c r="N64" s="320">
        <v>4909600</v>
      </c>
      <c r="O64" s="321">
        <v>-0.27467202458338258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507.6</v>
      </c>
      <c r="E65" s="317">
        <v>509.36666666666673</v>
      </c>
      <c r="F65" s="318">
        <v>501.28333333333342</v>
      </c>
      <c r="G65" s="318">
        <v>494.9666666666667</v>
      </c>
      <c r="H65" s="318">
        <v>486.88333333333338</v>
      </c>
      <c r="I65" s="318">
        <v>515.68333333333339</v>
      </c>
      <c r="J65" s="318">
        <v>523.76666666666688</v>
      </c>
      <c r="K65" s="318">
        <v>530.08333333333348</v>
      </c>
      <c r="L65" s="305">
        <v>517.45000000000005</v>
      </c>
      <c r="M65" s="305">
        <v>503.05</v>
      </c>
      <c r="N65" s="320">
        <v>18574500</v>
      </c>
      <c r="O65" s="321">
        <v>3.3553125782488938E-2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562.70000000000005</v>
      </c>
      <c r="E66" s="317">
        <v>558.16666666666663</v>
      </c>
      <c r="F66" s="318">
        <v>551.63333333333321</v>
      </c>
      <c r="G66" s="318">
        <v>540.56666666666661</v>
      </c>
      <c r="H66" s="318">
        <v>534.03333333333319</v>
      </c>
      <c r="I66" s="318">
        <v>569.23333333333323</v>
      </c>
      <c r="J66" s="318">
        <v>575.76666666666677</v>
      </c>
      <c r="K66" s="318">
        <v>586.83333333333326</v>
      </c>
      <c r="L66" s="305">
        <v>564.70000000000005</v>
      </c>
      <c r="M66" s="305">
        <v>547.1</v>
      </c>
      <c r="N66" s="320">
        <v>4667000</v>
      </c>
      <c r="O66" s="321">
        <v>-8.9365853658536581E-2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540.20000000000005</v>
      </c>
      <c r="E67" s="317">
        <v>529.19999999999993</v>
      </c>
      <c r="F67" s="318">
        <v>512.49999999999989</v>
      </c>
      <c r="G67" s="318">
        <v>484.79999999999995</v>
      </c>
      <c r="H67" s="318">
        <v>468.09999999999991</v>
      </c>
      <c r="I67" s="318">
        <v>556.89999999999986</v>
      </c>
      <c r="J67" s="318">
        <v>573.59999999999991</v>
      </c>
      <c r="K67" s="318">
        <v>601.29999999999984</v>
      </c>
      <c r="L67" s="305">
        <v>545.9</v>
      </c>
      <c r="M67" s="305">
        <v>501.5</v>
      </c>
      <c r="N67" s="320">
        <v>18285400</v>
      </c>
      <c r="O67" s="321">
        <v>-6.4063059835184524E-2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1916.35</v>
      </c>
      <c r="E68" s="317">
        <v>1900.95</v>
      </c>
      <c r="F68" s="318">
        <v>1875.4</v>
      </c>
      <c r="G68" s="318">
        <v>1834.45</v>
      </c>
      <c r="H68" s="318">
        <v>1808.9</v>
      </c>
      <c r="I68" s="318">
        <v>1941.9</v>
      </c>
      <c r="J68" s="318">
        <v>1967.4499999999998</v>
      </c>
      <c r="K68" s="318">
        <v>2008.4</v>
      </c>
      <c r="L68" s="305">
        <v>1926.5</v>
      </c>
      <c r="M68" s="305">
        <v>1860</v>
      </c>
      <c r="N68" s="320">
        <v>26634750</v>
      </c>
      <c r="O68" s="321">
        <v>-4.2939659896333957E-2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993.95</v>
      </c>
      <c r="E69" s="317">
        <v>998.68333333333339</v>
      </c>
      <c r="F69" s="318">
        <v>980.46666666666681</v>
      </c>
      <c r="G69" s="318">
        <v>966.98333333333346</v>
      </c>
      <c r="H69" s="318">
        <v>948.76666666666688</v>
      </c>
      <c r="I69" s="318">
        <v>1012.1666666666667</v>
      </c>
      <c r="J69" s="318">
        <v>1030.3833333333334</v>
      </c>
      <c r="K69" s="318">
        <v>1043.8666666666668</v>
      </c>
      <c r="L69" s="305">
        <v>1016.9</v>
      </c>
      <c r="M69" s="305">
        <v>985.2</v>
      </c>
      <c r="N69" s="320">
        <v>26743500</v>
      </c>
      <c r="O69" s="321">
        <v>-5.5750728219613382E-2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500.75</v>
      </c>
      <c r="E70" s="317">
        <v>501.86666666666662</v>
      </c>
      <c r="F70" s="318">
        <v>490.88333333333321</v>
      </c>
      <c r="G70" s="318">
        <v>481.01666666666659</v>
      </c>
      <c r="H70" s="318">
        <v>470.03333333333319</v>
      </c>
      <c r="I70" s="318">
        <v>511.73333333333323</v>
      </c>
      <c r="J70" s="318">
        <v>522.7166666666667</v>
      </c>
      <c r="K70" s="318">
        <v>532.58333333333326</v>
      </c>
      <c r="L70" s="305">
        <v>512.85</v>
      </c>
      <c r="M70" s="305">
        <v>492</v>
      </c>
      <c r="N70" s="320">
        <v>11178900</v>
      </c>
      <c r="O70" s="321">
        <v>-3.0669580146714531E-2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2165.65</v>
      </c>
      <c r="E71" s="317">
        <v>2115.2000000000003</v>
      </c>
      <c r="F71" s="318">
        <v>2043.2000000000007</v>
      </c>
      <c r="G71" s="318">
        <v>1920.7500000000005</v>
      </c>
      <c r="H71" s="318">
        <v>1848.7500000000009</v>
      </c>
      <c r="I71" s="318">
        <v>2237.6500000000005</v>
      </c>
      <c r="J71" s="318">
        <v>2309.6499999999996</v>
      </c>
      <c r="K71" s="318">
        <v>2432.1000000000004</v>
      </c>
      <c r="L71" s="305">
        <v>2187.1999999999998</v>
      </c>
      <c r="M71" s="305">
        <v>1992.75</v>
      </c>
      <c r="N71" s="320">
        <v>2459000</v>
      </c>
      <c r="O71" s="321">
        <v>-2.3120928015255046E-2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130.19999999999999</v>
      </c>
      <c r="E72" s="317">
        <v>127.13333333333333</v>
      </c>
      <c r="F72" s="318">
        <v>122.26666666666665</v>
      </c>
      <c r="G72" s="318">
        <v>114.33333333333333</v>
      </c>
      <c r="H72" s="318">
        <v>109.46666666666665</v>
      </c>
      <c r="I72" s="318">
        <v>135.06666666666666</v>
      </c>
      <c r="J72" s="318">
        <v>139.93333333333334</v>
      </c>
      <c r="K72" s="318">
        <v>147.86666666666665</v>
      </c>
      <c r="L72" s="305">
        <v>132</v>
      </c>
      <c r="M72" s="305">
        <v>119.2</v>
      </c>
      <c r="N72" s="320">
        <v>31129000</v>
      </c>
      <c r="O72" s="321">
        <v>4.5860771401693319E-2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220.65</v>
      </c>
      <c r="E73" s="317">
        <v>217.45000000000002</v>
      </c>
      <c r="F73" s="318">
        <v>211.20000000000005</v>
      </c>
      <c r="G73" s="318">
        <v>201.75000000000003</v>
      </c>
      <c r="H73" s="318">
        <v>195.50000000000006</v>
      </c>
      <c r="I73" s="318">
        <v>226.90000000000003</v>
      </c>
      <c r="J73" s="318">
        <v>233.14999999999998</v>
      </c>
      <c r="K73" s="318">
        <v>242.60000000000002</v>
      </c>
      <c r="L73" s="305">
        <v>223.7</v>
      </c>
      <c r="M73" s="305">
        <v>208</v>
      </c>
      <c r="N73" s="320">
        <v>18954600</v>
      </c>
      <c r="O73" s="321">
        <v>1.6098165034335248E-2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2198.65</v>
      </c>
      <c r="E74" s="317">
        <v>2212.5833333333335</v>
      </c>
      <c r="F74" s="318">
        <v>2155.2166666666672</v>
      </c>
      <c r="G74" s="318">
        <v>2111.7833333333338</v>
      </c>
      <c r="H74" s="318">
        <v>2054.4166666666674</v>
      </c>
      <c r="I74" s="318">
        <v>2256.0166666666669</v>
      </c>
      <c r="J74" s="318">
        <v>2313.3833333333328</v>
      </c>
      <c r="K74" s="318">
        <v>2356.8166666666666</v>
      </c>
      <c r="L74" s="305">
        <v>2269.9499999999998</v>
      </c>
      <c r="M74" s="305">
        <v>2169.15</v>
      </c>
      <c r="N74" s="320">
        <v>13071300</v>
      </c>
      <c r="O74" s="321">
        <v>7.1751857135829197E-2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131.69999999999999</v>
      </c>
      <c r="E75" s="317">
        <v>129.15</v>
      </c>
      <c r="F75" s="318">
        <v>125.25</v>
      </c>
      <c r="G75" s="318">
        <v>118.8</v>
      </c>
      <c r="H75" s="318">
        <v>114.89999999999999</v>
      </c>
      <c r="I75" s="318">
        <v>135.60000000000002</v>
      </c>
      <c r="J75" s="318">
        <v>139.50000000000006</v>
      </c>
      <c r="K75" s="318">
        <v>145.95000000000002</v>
      </c>
      <c r="L75" s="305">
        <v>133.05000000000001</v>
      </c>
      <c r="M75" s="305">
        <v>122.7</v>
      </c>
      <c r="N75" s="320">
        <v>12408000</v>
      </c>
      <c r="O75" s="321">
        <v>-3.0382595648912228E-2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380.7</v>
      </c>
      <c r="E76" s="317">
        <v>383.2</v>
      </c>
      <c r="F76" s="318">
        <v>373.2</v>
      </c>
      <c r="G76" s="318">
        <v>365.7</v>
      </c>
      <c r="H76" s="318">
        <v>355.7</v>
      </c>
      <c r="I76" s="318">
        <v>390.7</v>
      </c>
      <c r="J76" s="318">
        <v>400.7</v>
      </c>
      <c r="K76" s="318">
        <v>408.2</v>
      </c>
      <c r="L76" s="305">
        <v>393.2</v>
      </c>
      <c r="M76" s="305">
        <v>375.7</v>
      </c>
      <c r="N76" s="320">
        <v>81126375</v>
      </c>
      <c r="O76" s="321">
        <v>-8.0709244168835015E-2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412.25</v>
      </c>
      <c r="E77" s="317">
        <v>411.16666666666669</v>
      </c>
      <c r="F77" s="318">
        <v>406.68333333333339</v>
      </c>
      <c r="G77" s="318">
        <v>401.11666666666673</v>
      </c>
      <c r="H77" s="318">
        <v>396.63333333333344</v>
      </c>
      <c r="I77" s="318">
        <v>416.73333333333335</v>
      </c>
      <c r="J77" s="318">
        <v>421.21666666666658</v>
      </c>
      <c r="K77" s="318">
        <v>426.7833333333333</v>
      </c>
      <c r="L77" s="305">
        <v>415.65</v>
      </c>
      <c r="M77" s="305">
        <v>405.6</v>
      </c>
      <c r="N77" s="320">
        <v>7398000</v>
      </c>
      <c r="O77" s="321">
        <v>-0.15141087405368203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4.3</v>
      </c>
      <c r="E78" s="317">
        <v>4.3166666666666664</v>
      </c>
      <c r="F78" s="318">
        <v>4.1833333333333327</v>
      </c>
      <c r="G78" s="318">
        <v>4.0666666666666664</v>
      </c>
      <c r="H78" s="318">
        <v>3.9333333333333327</v>
      </c>
      <c r="I78" s="318">
        <v>4.4333333333333327</v>
      </c>
      <c r="J78" s="318">
        <v>4.5666666666666655</v>
      </c>
      <c r="K78" s="318">
        <v>4.6833333333333327</v>
      </c>
      <c r="L78" s="305">
        <v>4.45</v>
      </c>
      <c r="M78" s="305">
        <v>4.2</v>
      </c>
      <c r="N78" s="320">
        <v>345940000</v>
      </c>
      <c r="O78" s="321">
        <v>-0.29751243781094527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22</v>
      </c>
      <c r="E79" s="317">
        <v>22.216666666666669</v>
      </c>
      <c r="F79" s="318">
        <v>21.583333333333336</v>
      </c>
      <c r="G79" s="318">
        <v>21.166666666666668</v>
      </c>
      <c r="H79" s="318">
        <v>20.533333333333335</v>
      </c>
      <c r="I79" s="318">
        <v>22.633333333333336</v>
      </c>
      <c r="J79" s="318">
        <v>23.266666666666669</v>
      </c>
      <c r="K79" s="318">
        <v>23.683333333333337</v>
      </c>
      <c r="L79" s="305">
        <v>22.85</v>
      </c>
      <c r="M79" s="305">
        <v>21.8</v>
      </c>
      <c r="N79" s="320">
        <v>105972000</v>
      </c>
      <c r="O79" s="321">
        <v>-0.1023582028867656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477.45</v>
      </c>
      <c r="E80" s="317">
        <v>478.88333333333338</v>
      </c>
      <c r="F80" s="318">
        <v>472.41666666666674</v>
      </c>
      <c r="G80" s="318">
        <v>467.38333333333338</v>
      </c>
      <c r="H80" s="318">
        <v>460.91666666666674</v>
      </c>
      <c r="I80" s="318">
        <v>483.91666666666674</v>
      </c>
      <c r="J80" s="318">
        <v>490.38333333333333</v>
      </c>
      <c r="K80" s="318">
        <v>495.41666666666674</v>
      </c>
      <c r="L80" s="305">
        <v>485.35</v>
      </c>
      <c r="M80" s="305">
        <v>473.85</v>
      </c>
      <c r="N80" s="320">
        <v>5472500</v>
      </c>
      <c r="O80" s="321">
        <v>-0.14445399828030955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996.55</v>
      </c>
      <c r="E81" s="317">
        <v>987.75</v>
      </c>
      <c r="F81" s="318">
        <v>938.8</v>
      </c>
      <c r="G81" s="318">
        <v>881.05</v>
      </c>
      <c r="H81" s="318">
        <v>832.09999999999991</v>
      </c>
      <c r="I81" s="318">
        <v>1045.5</v>
      </c>
      <c r="J81" s="318">
        <v>1094.45</v>
      </c>
      <c r="K81" s="318">
        <v>1152.2</v>
      </c>
      <c r="L81" s="305">
        <v>1036.7</v>
      </c>
      <c r="M81" s="305">
        <v>930</v>
      </c>
      <c r="N81" s="320">
        <v>2671800</v>
      </c>
      <c r="O81" s="321">
        <v>-0.22684260786526608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468</v>
      </c>
      <c r="E82" s="317">
        <v>474.40000000000003</v>
      </c>
      <c r="F82" s="318">
        <v>454.80000000000007</v>
      </c>
      <c r="G82" s="318">
        <v>441.6</v>
      </c>
      <c r="H82" s="318">
        <v>422.00000000000006</v>
      </c>
      <c r="I82" s="318">
        <v>487.60000000000008</v>
      </c>
      <c r="J82" s="318">
        <v>507.2000000000001</v>
      </c>
      <c r="K82" s="318">
        <v>520.40000000000009</v>
      </c>
      <c r="L82" s="305">
        <v>494</v>
      </c>
      <c r="M82" s="305">
        <v>461.2</v>
      </c>
      <c r="N82" s="320">
        <v>15274800</v>
      </c>
      <c r="O82" s="321">
        <v>-0.10401220084467386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170.95</v>
      </c>
      <c r="E83" s="317">
        <v>167.63333333333333</v>
      </c>
      <c r="F83" s="318">
        <v>163.21666666666664</v>
      </c>
      <c r="G83" s="318">
        <v>155.48333333333332</v>
      </c>
      <c r="H83" s="318">
        <v>151.06666666666663</v>
      </c>
      <c r="I83" s="318">
        <v>175.36666666666665</v>
      </c>
      <c r="J83" s="318">
        <v>179.78333333333333</v>
      </c>
      <c r="K83" s="318">
        <v>187.51666666666665</v>
      </c>
      <c r="L83" s="305">
        <v>172.05</v>
      </c>
      <c r="M83" s="305">
        <v>159.9</v>
      </c>
      <c r="N83" s="320">
        <v>7130000</v>
      </c>
      <c r="O83" s="321">
        <v>-7.7380952380952384E-2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717.85</v>
      </c>
      <c r="E84" s="317">
        <v>714.16666666666663</v>
      </c>
      <c r="F84" s="318">
        <v>707.18333333333328</v>
      </c>
      <c r="G84" s="318">
        <v>696.51666666666665</v>
      </c>
      <c r="H84" s="318">
        <v>689.5333333333333</v>
      </c>
      <c r="I84" s="318">
        <v>724.83333333333326</v>
      </c>
      <c r="J84" s="318">
        <v>731.81666666666661</v>
      </c>
      <c r="K84" s="318">
        <v>742.48333333333323</v>
      </c>
      <c r="L84" s="305">
        <v>721.15</v>
      </c>
      <c r="M84" s="305">
        <v>703.5</v>
      </c>
      <c r="N84" s="320">
        <v>49458000</v>
      </c>
      <c r="O84" s="321">
        <v>4.6916277179435077E-2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84.5</v>
      </c>
      <c r="E85" s="317">
        <v>83.683333333333337</v>
      </c>
      <c r="F85" s="318">
        <v>82.51666666666668</v>
      </c>
      <c r="G85" s="318">
        <v>80.533333333333346</v>
      </c>
      <c r="H85" s="318">
        <v>79.366666666666688</v>
      </c>
      <c r="I85" s="318">
        <v>85.666666666666671</v>
      </c>
      <c r="J85" s="318">
        <v>86.833333333333329</v>
      </c>
      <c r="K85" s="318">
        <v>88.816666666666663</v>
      </c>
      <c r="L85" s="305">
        <v>84.85</v>
      </c>
      <c r="M85" s="305">
        <v>81.7</v>
      </c>
      <c r="N85" s="320">
        <v>55120000</v>
      </c>
      <c r="O85" s="321">
        <v>-5.5517477724468814E-2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179.35</v>
      </c>
      <c r="E86" s="317">
        <v>179.93333333333331</v>
      </c>
      <c r="F86" s="318">
        <v>177.36666666666662</v>
      </c>
      <c r="G86" s="318">
        <v>175.3833333333333</v>
      </c>
      <c r="H86" s="318">
        <v>172.81666666666661</v>
      </c>
      <c r="I86" s="318">
        <v>181.91666666666663</v>
      </c>
      <c r="J86" s="318">
        <v>184.48333333333329</v>
      </c>
      <c r="K86" s="318">
        <v>186.46666666666664</v>
      </c>
      <c r="L86" s="305">
        <v>182.5</v>
      </c>
      <c r="M86" s="305">
        <v>177.95</v>
      </c>
      <c r="N86" s="320">
        <v>28286400</v>
      </c>
      <c r="O86" s="321">
        <v>-0.52491131892937759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95.35</v>
      </c>
      <c r="E87" s="317">
        <v>93.983333333333334</v>
      </c>
      <c r="F87" s="318">
        <v>91.416666666666671</v>
      </c>
      <c r="G87" s="318">
        <v>87.483333333333334</v>
      </c>
      <c r="H87" s="318">
        <v>84.916666666666671</v>
      </c>
      <c r="I87" s="318">
        <v>97.916666666666671</v>
      </c>
      <c r="J87" s="318">
        <v>100.48333333333333</v>
      </c>
      <c r="K87" s="318">
        <v>104.41666666666667</v>
      </c>
      <c r="L87" s="305">
        <v>96.55</v>
      </c>
      <c r="M87" s="305">
        <v>90.05</v>
      </c>
      <c r="N87" s="320">
        <v>12655000</v>
      </c>
      <c r="O87" s="321">
        <v>-0.1503860355824102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179.95</v>
      </c>
      <c r="E88" s="317">
        <v>175.98333333333335</v>
      </c>
      <c r="F88" s="318">
        <v>170.9666666666667</v>
      </c>
      <c r="G88" s="318">
        <v>161.98333333333335</v>
      </c>
      <c r="H88" s="318">
        <v>156.9666666666667</v>
      </c>
      <c r="I88" s="318">
        <v>184.9666666666667</v>
      </c>
      <c r="J88" s="318">
        <v>189.98333333333335</v>
      </c>
      <c r="K88" s="318">
        <v>198.9666666666667</v>
      </c>
      <c r="L88" s="305">
        <v>181</v>
      </c>
      <c r="M88" s="305">
        <v>167</v>
      </c>
      <c r="N88" s="320">
        <v>24453600</v>
      </c>
      <c r="O88" s="321">
        <v>-5.1730288976097036E-2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1569.85</v>
      </c>
      <c r="E89" s="317">
        <v>1581.6500000000003</v>
      </c>
      <c r="F89" s="318">
        <v>1548.1000000000006</v>
      </c>
      <c r="G89" s="318">
        <v>1526.3500000000004</v>
      </c>
      <c r="H89" s="318">
        <v>1492.8000000000006</v>
      </c>
      <c r="I89" s="318">
        <v>1603.4000000000005</v>
      </c>
      <c r="J89" s="318">
        <v>1636.9500000000003</v>
      </c>
      <c r="K89" s="318">
        <v>1658.7000000000005</v>
      </c>
      <c r="L89" s="305">
        <v>1615.2</v>
      </c>
      <c r="M89" s="305">
        <v>1559.9</v>
      </c>
      <c r="N89" s="320">
        <v>1576500</v>
      </c>
      <c r="O89" s="321">
        <v>-0.21742367833209233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404.9</v>
      </c>
      <c r="E90" s="317">
        <v>405.08333333333331</v>
      </c>
      <c r="F90" s="318">
        <v>387.36666666666662</v>
      </c>
      <c r="G90" s="318">
        <v>369.83333333333331</v>
      </c>
      <c r="H90" s="318">
        <v>352.11666666666662</v>
      </c>
      <c r="I90" s="318">
        <v>422.61666666666662</v>
      </c>
      <c r="J90" s="318">
        <v>440.33333333333331</v>
      </c>
      <c r="K90" s="318">
        <v>457.86666666666662</v>
      </c>
      <c r="L90" s="305">
        <v>422.8</v>
      </c>
      <c r="M90" s="305">
        <v>387.55</v>
      </c>
      <c r="N90" s="320">
        <v>1353800</v>
      </c>
      <c r="O90" s="321">
        <v>-0.29621542940320233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1349.25</v>
      </c>
      <c r="E91" s="317">
        <v>1350.25</v>
      </c>
      <c r="F91" s="318">
        <v>1327.15</v>
      </c>
      <c r="G91" s="318">
        <v>1305.0500000000002</v>
      </c>
      <c r="H91" s="318">
        <v>1281.9500000000003</v>
      </c>
      <c r="I91" s="318">
        <v>1372.35</v>
      </c>
      <c r="J91" s="318">
        <v>1395.4499999999998</v>
      </c>
      <c r="K91" s="318">
        <v>1417.5499999999997</v>
      </c>
      <c r="L91" s="305">
        <v>1373.35</v>
      </c>
      <c r="M91" s="305">
        <v>1328.15</v>
      </c>
      <c r="N91" s="320">
        <v>7794800</v>
      </c>
      <c r="O91" s="321">
        <v>-2.0458429677289634E-2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64.849999999999994</v>
      </c>
      <c r="E92" s="317">
        <v>65.016666666666666</v>
      </c>
      <c r="F92" s="318">
        <v>63.483333333333334</v>
      </c>
      <c r="G92" s="318">
        <v>62.116666666666667</v>
      </c>
      <c r="H92" s="318">
        <v>60.583333333333336</v>
      </c>
      <c r="I92" s="318">
        <v>66.383333333333326</v>
      </c>
      <c r="J92" s="318">
        <v>67.916666666666657</v>
      </c>
      <c r="K92" s="318">
        <v>69.283333333333331</v>
      </c>
      <c r="L92" s="305">
        <v>66.55</v>
      </c>
      <c r="M92" s="305">
        <v>63.65</v>
      </c>
      <c r="N92" s="320">
        <v>22422400</v>
      </c>
      <c r="O92" s="321">
        <v>-0.17323972744166838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284.05</v>
      </c>
      <c r="E93" s="317">
        <v>288.05</v>
      </c>
      <c r="F93" s="318">
        <v>278.25</v>
      </c>
      <c r="G93" s="318">
        <v>272.45</v>
      </c>
      <c r="H93" s="318">
        <v>262.64999999999998</v>
      </c>
      <c r="I93" s="318">
        <v>293.85000000000002</v>
      </c>
      <c r="J93" s="318">
        <v>303.65000000000009</v>
      </c>
      <c r="K93" s="318">
        <v>309.45000000000005</v>
      </c>
      <c r="L93" s="305">
        <v>297.85000000000002</v>
      </c>
      <c r="M93" s="305">
        <v>282.25</v>
      </c>
      <c r="N93" s="320">
        <v>6745700</v>
      </c>
      <c r="O93" s="321">
        <v>-0.16642570281124497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896.2</v>
      </c>
      <c r="E94" s="317">
        <v>901.5333333333333</v>
      </c>
      <c r="F94" s="318">
        <v>882.66666666666663</v>
      </c>
      <c r="G94" s="318">
        <v>869.13333333333333</v>
      </c>
      <c r="H94" s="318">
        <v>850.26666666666665</v>
      </c>
      <c r="I94" s="318">
        <v>915.06666666666661</v>
      </c>
      <c r="J94" s="318">
        <v>933.93333333333339</v>
      </c>
      <c r="K94" s="318">
        <v>947.46666666666658</v>
      </c>
      <c r="L94" s="305">
        <v>920.4</v>
      </c>
      <c r="M94" s="305">
        <v>888</v>
      </c>
      <c r="N94" s="320">
        <v>11257125</v>
      </c>
      <c r="O94" s="321">
        <v>-4.915903835798676E-2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836.7</v>
      </c>
      <c r="E95" s="317">
        <v>843.15</v>
      </c>
      <c r="F95" s="318">
        <v>805.3</v>
      </c>
      <c r="G95" s="318">
        <v>773.9</v>
      </c>
      <c r="H95" s="318">
        <v>736.05</v>
      </c>
      <c r="I95" s="318">
        <v>874.55</v>
      </c>
      <c r="J95" s="318">
        <v>912.40000000000009</v>
      </c>
      <c r="K95" s="318">
        <v>943.8</v>
      </c>
      <c r="L95" s="305">
        <v>881</v>
      </c>
      <c r="M95" s="305">
        <v>811.75</v>
      </c>
      <c r="N95" s="320">
        <v>9101400</v>
      </c>
      <c r="O95" s="321">
        <v>-8.6296556570625432E-2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366.6</v>
      </c>
      <c r="E96" s="317">
        <v>363.98333333333335</v>
      </c>
      <c r="F96" s="318">
        <v>358.41666666666669</v>
      </c>
      <c r="G96" s="318">
        <v>350.23333333333335</v>
      </c>
      <c r="H96" s="318">
        <v>344.66666666666669</v>
      </c>
      <c r="I96" s="318">
        <v>372.16666666666669</v>
      </c>
      <c r="J96" s="318">
        <v>377.73333333333329</v>
      </c>
      <c r="K96" s="318">
        <v>385.91666666666669</v>
      </c>
      <c r="L96" s="305">
        <v>369.55</v>
      </c>
      <c r="M96" s="305">
        <v>355.8</v>
      </c>
      <c r="N96" s="320">
        <v>14616000</v>
      </c>
      <c r="O96" s="321">
        <v>-4.6948356807511735E-2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165.35</v>
      </c>
      <c r="E97" s="317">
        <v>164.6</v>
      </c>
      <c r="F97" s="318">
        <v>160.75</v>
      </c>
      <c r="G97" s="318">
        <v>156.15</v>
      </c>
      <c r="H97" s="318">
        <v>152.30000000000001</v>
      </c>
      <c r="I97" s="318">
        <v>169.2</v>
      </c>
      <c r="J97" s="318">
        <v>173.04999999999995</v>
      </c>
      <c r="K97" s="318">
        <v>177.64999999999998</v>
      </c>
      <c r="L97" s="305">
        <v>168.45</v>
      </c>
      <c r="M97" s="305">
        <v>160</v>
      </c>
      <c r="N97" s="320">
        <v>12488000</v>
      </c>
      <c r="O97" s="321">
        <v>-3.7726544199235608E-2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134.19999999999999</v>
      </c>
      <c r="E98" s="317">
        <v>132.23333333333332</v>
      </c>
      <c r="F98" s="318">
        <v>129.01666666666665</v>
      </c>
      <c r="G98" s="318">
        <v>123.83333333333333</v>
      </c>
      <c r="H98" s="318">
        <v>120.61666666666666</v>
      </c>
      <c r="I98" s="318">
        <v>137.41666666666663</v>
      </c>
      <c r="J98" s="318">
        <v>140.63333333333327</v>
      </c>
      <c r="K98" s="318">
        <v>145.81666666666663</v>
      </c>
      <c r="L98" s="305">
        <v>135.44999999999999</v>
      </c>
      <c r="M98" s="305">
        <v>127.05</v>
      </c>
      <c r="N98" s="320">
        <v>12486000</v>
      </c>
      <c r="O98" s="321">
        <v>-9.3641114982578391E-2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287.35000000000002</v>
      </c>
      <c r="E99" s="317">
        <v>288.4666666666667</v>
      </c>
      <c r="F99" s="318">
        <v>282.93333333333339</v>
      </c>
      <c r="G99" s="318">
        <v>278.51666666666671</v>
      </c>
      <c r="H99" s="318">
        <v>272.98333333333341</v>
      </c>
      <c r="I99" s="318">
        <v>292.88333333333338</v>
      </c>
      <c r="J99" s="318">
        <v>298.41666666666669</v>
      </c>
      <c r="K99" s="318">
        <v>302.83333333333337</v>
      </c>
      <c r="L99" s="305">
        <v>294</v>
      </c>
      <c r="M99" s="305">
        <v>284.05</v>
      </c>
      <c r="N99" s="320">
        <v>11196900</v>
      </c>
      <c r="O99" s="321">
        <v>3.1497005988023949E-2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5368.3</v>
      </c>
      <c r="E100" s="317">
        <v>5317.916666666667</v>
      </c>
      <c r="F100" s="318">
        <v>5191.0333333333338</v>
      </c>
      <c r="G100" s="318">
        <v>5013.7666666666664</v>
      </c>
      <c r="H100" s="318">
        <v>4886.8833333333332</v>
      </c>
      <c r="I100" s="318">
        <v>5495.1833333333343</v>
      </c>
      <c r="J100" s="318">
        <v>5622.0666666666675</v>
      </c>
      <c r="K100" s="318">
        <v>5799.3333333333348</v>
      </c>
      <c r="L100" s="305">
        <v>5444.8</v>
      </c>
      <c r="M100" s="305">
        <v>5140.6499999999996</v>
      </c>
      <c r="N100" s="320">
        <v>2390700</v>
      </c>
      <c r="O100" s="321">
        <v>-9.6930533117932146E-3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535.85</v>
      </c>
      <c r="E101" s="317">
        <v>536.23333333333323</v>
      </c>
      <c r="F101" s="318">
        <v>526.21666666666647</v>
      </c>
      <c r="G101" s="318">
        <v>516.58333333333326</v>
      </c>
      <c r="H101" s="318">
        <v>506.56666666666649</v>
      </c>
      <c r="I101" s="318">
        <v>545.86666666666645</v>
      </c>
      <c r="J101" s="318">
        <v>555.8833333333331</v>
      </c>
      <c r="K101" s="318">
        <v>565.51666666666642</v>
      </c>
      <c r="L101" s="305">
        <v>546.25</v>
      </c>
      <c r="M101" s="305">
        <v>526.6</v>
      </c>
      <c r="N101" s="320">
        <v>10590000</v>
      </c>
      <c r="O101" s="321">
        <v>-6.3246351172047771E-2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471.5</v>
      </c>
      <c r="E102" s="317">
        <v>476</v>
      </c>
      <c r="F102" s="318">
        <v>459.5</v>
      </c>
      <c r="G102" s="318">
        <v>447.5</v>
      </c>
      <c r="H102" s="318">
        <v>431</v>
      </c>
      <c r="I102" s="318">
        <v>488</v>
      </c>
      <c r="J102" s="318">
        <v>504.5</v>
      </c>
      <c r="K102" s="318">
        <v>516.5</v>
      </c>
      <c r="L102" s="305">
        <v>492.5</v>
      </c>
      <c r="M102" s="305">
        <v>464</v>
      </c>
      <c r="N102" s="320">
        <v>1443000</v>
      </c>
      <c r="O102" s="321">
        <v>-0.27165354330708663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969.5</v>
      </c>
      <c r="E103" s="317">
        <v>968.9666666666667</v>
      </c>
      <c r="F103" s="318">
        <v>958.53333333333342</v>
      </c>
      <c r="G103" s="318">
        <v>947.56666666666672</v>
      </c>
      <c r="H103" s="318">
        <v>937.13333333333344</v>
      </c>
      <c r="I103" s="318">
        <v>979.93333333333339</v>
      </c>
      <c r="J103" s="318">
        <v>990.36666666666679</v>
      </c>
      <c r="K103" s="318">
        <v>1001.3333333333334</v>
      </c>
      <c r="L103" s="305">
        <v>979.4</v>
      </c>
      <c r="M103" s="305">
        <v>958</v>
      </c>
      <c r="N103" s="320">
        <v>1268400</v>
      </c>
      <c r="O103" s="321">
        <v>-7.5240594925634299E-2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907.25</v>
      </c>
      <c r="E104" s="317">
        <v>897.81666666666661</v>
      </c>
      <c r="F104" s="318">
        <v>882.83333333333326</v>
      </c>
      <c r="G104" s="318">
        <v>858.41666666666663</v>
      </c>
      <c r="H104" s="318">
        <v>843.43333333333328</v>
      </c>
      <c r="I104" s="318">
        <v>922.23333333333323</v>
      </c>
      <c r="J104" s="318">
        <v>937.21666666666658</v>
      </c>
      <c r="K104" s="318">
        <v>961.63333333333321</v>
      </c>
      <c r="L104" s="305">
        <v>912.8</v>
      </c>
      <c r="M104" s="305">
        <v>873.4</v>
      </c>
      <c r="N104" s="320">
        <v>885600</v>
      </c>
      <c r="O104" s="321">
        <v>-0.17511177347242921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87.85</v>
      </c>
      <c r="E105" s="317">
        <v>88.766666666666652</v>
      </c>
      <c r="F105" s="318">
        <v>85.183333333333309</v>
      </c>
      <c r="G105" s="318">
        <v>82.516666666666652</v>
      </c>
      <c r="H105" s="318">
        <v>78.933333333333309</v>
      </c>
      <c r="I105" s="318">
        <v>91.433333333333309</v>
      </c>
      <c r="J105" s="318">
        <v>95.016666666666652</v>
      </c>
      <c r="K105" s="318">
        <v>97.683333333333309</v>
      </c>
      <c r="L105" s="305">
        <v>92.35</v>
      </c>
      <c r="M105" s="305">
        <v>86.1</v>
      </c>
      <c r="N105" s="320">
        <v>21440000</v>
      </c>
      <c r="O105" s="321">
        <v>-0.13251062108031561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60497.1</v>
      </c>
      <c r="E106" s="317">
        <v>60733</v>
      </c>
      <c r="F106" s="318">
        <v>59466</v>
      </c>
      <c r="G106" s="318">
        <v>58434.9</v>
      </c>
      <c r="H106" s="318">
        <v>57167.9</v>
      </c>
      <c r="I106" s="318">
        <v>61764.1</v>
      </c>
      <c r="J106" s="318">
        <v>63031.1</v>
      </c>
      <c r="K106" s="318">
        <v>64062.2</v>
      </c>
      <c r="L106" s="305">
        <v>62000</v>
      </c>
      <c r="M106" s="305">
        <v>59701.9</v>
      </c>
      <c r="N106" s="320">
        <v>18740</v>
      </c>
      <c r="O106" s="321">
        <v>-5.4490413723511606E-2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857.6</v>
      </c>
      <c r="E107" s="317">
        <v>851.6</v>
      </c>
      <c r="F107" s="318">
        <v>829.85</v>
      </c>
      <c r="G107" s="318">
        <v>802.1</v>
      </c>
      <c r="H107" s="318">
        <v>780.35</v>
      </c>
      <c r="I107" s="318">
        <v>879.35</v>
      </c>
      <c r="J107" s="318">
        <v>901.1</v>
      </c>
      <c r="K107" s="318">
        <v>928.85</v>
      </c>
      <c r="L107" s="305">
        <v>873.35</v>
      </c>
      <c r="M107" s="305">
        <v>823.85</v>
      </c>
      <c r="N107" s="320">
        <v>1678500</v>
      </c>
      <c r="O107" s="321">
        <v>-0.1932227829848594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31.95</v>
      </c>
      <c r="E108" s="317">
        <v>31.866666666666664</v>
      </c>
      <c r="F108" s="318">
        <v>31.383333333333326</v>
      </c>
      <c r="G108" s="318">
        <v>30.816666666666663</v>
      </c>
      <c r="H108" s="318">
        <v>30.333333333333325</v>
      </c>
      <c r="I108" s="318">
        <v>32.433333333333323</v>
      </c>
      <c r="J108" s="318">
        <v>32.916666666666671</v>
      </c>
      <c r="K108" s="318">
        <v>33.483333333333327</v>
      </c>
      <c r="L108" s="305">
        <v>32.35</v>
      </c>
      <c r="M108" s="305">
        <v>31.3</v>
      </c>
      <c r="N108" s="320">
        <v>21902400</v>
      </c>
      <c r="O108" s="321">
        <v>-0.14207149404216315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2543.3000000000002</v>
      </c>
      <c r="E109" s="317">
        <v>2518.7000000000003</v>
      </c>
      <c r="F109" s="318">
        <v>2457.1500000000005</v>
      </c>
      <c r="G109" s="318">
        <v>2371.0000000000005</v>
      </c>
      <c r="H109" s="318">
        <v>2309.4500000000007</v>
      </c>
      <c r="I109" s="318">
        <v>2604.8500000000004</v>
      </c>
      <c r="J109" s="318">
        <v>2666.4000000000005</v>
      </c>
      <c r="K109" s="318">
        <v>2752.55</v>
      </c>
      <c r="L109" s="305">
        <v>2580.25</v>
      </c>
      <c r="M109" s="305">
        <v>2432.5500000000002</v>
      </c>
      <c r="N109" s="320">
        <v>709600</v>
      </c>
      <c r="O109" s="321">
        <v>-2.810567734682406E-3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26.2</v>
      </c>
      <c r="E110" s="317">
        <v>26.55</v>
      </c>
      <c r="F110" s="318">
        <v>25.650000000000002</v>
      </c>
      <c r="G110" s="318">
        <v>25.1</v>
      </c>
      <c r="H110" s="318">
        <v>24.200000000000003</v>
      </c>
      <c r="I110" s="318">
        <v>27.1</v>
      </c>
      <c r="J110" s="318">
        <v>28</v>
      </c>
      <c r="K110" s="318">
        <v>28.55</v>
      </c>
      <c r="L110" s="305">
        <v>27.45</v>
      </c>
      <c r="M110" s="305">
        <v>26</v>
      </c>
      <c r="N110" s="320">
        <v>15732000</v>
      </c>
      <c r="O110" s="321">
        <v>-3.4207525655644243E-3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17915.650000000001</v>
      </c>
      <c r="E111" s="317">
        <v>17836.95</v>
      </c>
      <c r="F111" s="318">
        <v>17658.7</v>
      </c>
      <c r="G111" s="318">
        <v>17401.75</v>
      </c>
      <c r="H111" s="318">
        <v>17223.5</v>
      </c>
      <c r="I111" s="318">
        <v>18093.900000000001</v>
      </c>
      <c r="J111" s="318">
        <v>18272.150000000001</v>
      </c>
      <c r="K111" s="318">
        <v>18529.100000000002</v>
      </c>
      <c r="L111" s="305">
        <v>18015.2</v>
      </c>
      <c r="M111" s="305">
        <v>17580</v>
      </c>
      <c r="N111" s="320">
        <v>231600</v>
      </c>
      <c r="O111" s="321">
        <v>-0.30419107706173953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1186.3</v>
      </c>
      <c r="E112" s="317">
        <v>1189.6833333333334</v>
      </c>
      <c r="F112" s="318">
        <v>1164.6166666666668</v>
      </c>
      <c r="G112" s="318">
        <v>1142.9333333333334</v>
      </c>
      <c r="H112" s="318">
        <v>1117.8666666666668</v>
      </c>
      <c r="I112" s="318">
        <v>1211.3666666666668</v>
      </c>
      <c r="J112" s="318">
        <v>1236.4333333333334</v>
      </c>
      <c r="K112" s="318">
        <v>1258.1166666666668</v>
      </c>
      <c r="L112" s="305">
        <v>1214.75</v>
      </c>
      <c r="M112" s="305">
        <v>1168</v>
      </c>
      <c r="N112" s="320">
        <v>388875</v>
      </c>
      <c r="O112" s="321">
        <v>-2.4459078080903106E-2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80.849999999999994</v>
      </c>
      <c r="E113" s="317">
        <v>79.683333333333337</v>
      </c>
      <c r="F113" s="318">
        <v>77.666666666666671</v>
      </c>
      <c r="G113" s="318">
        <v>74.483333333333334</v>
      </c>
      <c r="H113" s="318">
        <v>72.466666666666669</v>
      </c>
      <c r="I113" s="318">
        <v>82.866666666666674</v>
      </c>
      <c r="J113" s="318">
        <v>84.883333333333326</v>
      </c>
      <c r="K113" s="318">
        <v>88.066666666666677</v>
      </c>
      <c r="L113" s="305">
        <v>81.7</v>
      </c>
      <c r="M113" s="305">
        <v>76.5</v>
      </c>
      <c r="N113" s="320">
        <v>23508000</v>
      </c>
      <c r="O113" s="321">
        <v>-4.995150339476237E-2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95.2</v>
      </c>
      <c r="E114" s="317">
        <v>93.966666666666683</v>
      </c>
      <c r="F114" s="318">
        <v>92.03333333333336</v>
      </c>
      <c r="G114" s="318">
        <v>88.866666666666674</v>
      </c>
      <c r="H114" s="318">
        <v>86.933333333333351</v>
      </c>
      <c r="I114" s="318">
        <v>97.133333333333368</v>
      </c>
      <c r="J114" s="318">
        <v>99.066666666666677</v>
      </c>
      <c r="K114" s="318">
        <v>102.23333333333338</v>
      </c>
      <c r="L114" s="305">
        <v>95.9</v>
      </c>
      <c r="M114" s="305">
        <v>90.8</v>
      </c>
      <c r="N114" s="320">
        <v>39350400</v>
      </c>
      <c r="O114" s="321">
        <v>-8.6472030309783815E-2</v>
      </c>
    </row>
    <row r="115" spans="1:15" ht="15">
      <c r="A115" s="278">
        <v>105</v>
      </c>
      <c r="B115" s="411" t="s">
        <v>74</v>
      </c>
      <c r="C115" s="278" t="s">
        <v>159</v>
      </c>
      <c r="D115" s="317">
        <v>80.05</v>
      </c>
      <c r="E115" s="317">
        <v>77.783333333333331</v>
      </c>
      <c r="F115" s="318">
        <v>74.016666666666666</v>
      </c>
      <c r="G115" s="318">
        <v>67.983333333333334</v>
      </c>
      <c r="H115" s="318">
        <v>64.216666666666669</v>
      </c>
      <c r="I115" s="318">
        <v>83.816666666666663</v>
      </c>
      <c r="J115" s="318">
        <v>87.583333333333314</v>
      </c>
      <c r="K115" s="318">
        <v>93.61666666666666</v>
      </c>
      <c r="L115" s="305">
        <v>81.55</v>
      </c>
      <c r="M115" s="305">
        <v>71.75</v>
      </c>
      <c r="N115" s="320">
        <v>50778500</v>
      </c>
      <c r="O115" s="321">
        <v>-4.7966792220770237E-2</v>
      </c>
    </row>
    <row r="116" spans="1:15" ht="15">
      <c r="A116" s="278">
        <v>106</v>
      </c>
      <c r="B116" s="411" t="s">
        <v>80</v>
      </c>
      <c r="C116" s="278" t="s">
        <v>160</v>
      </c>
      <c r="D116" s="317">
        <v>18216.650000000001</v>
      </c>
      <c r="E116" s="317">
        <v>18160.933333333331</v>
      </c>
      <c r="F116" s="318">
        <v>17885.316666666662</v>
      </c>
      <c r="G116" s="318">
        <v>17553.98333333333</v>
      </c>
      <c r="H116" s="318">
        <v>17278.366666666661</v>
      </c>
      <c r="I116" s="318">
        <v>18492.266666666663</v>
      </c>
      <c r="J116" s="318">
        <v>18767.883333333331</v>
      </c>
      <c r="K116" s="318">
        <v>19099.216666666664</v>
      </c>
      <c r="L116" s="305">
        <v>18436.55</v>
      </c>
      <c r="M116" s="305">
        <v>17829.599999999999</v>
      </c>
      <c r="N116" s="320">
        <v>118350</v>
      </c>
      <c r="O116" s="321">
        <v>-7.8629817049435571E-2</v>
      </c>
    </row>
    <row r="117" spans="1:15" ht="15">
      <c r="A117" s="278">
        <v>107</v>
      </c>
      <c r="B117" s="411" t="s">
        <v>53</v>
      </c>
      <c r="C117" s="278" t="s">
        <v>161</v>
      </c>
      <c r="D117" s="317">
        <v>992.4</v>
      </c>
      <c r="E117" s="317">
        <v>986.65</v>
      </c>
      <c r="F117" s="318">
        <v>969.44999999999993</v>
      </c>
      <c r="G117" s="318">
        <v>946.5</v>
      </c>
      <c r="H117" s="318">
        <v>929.3</v>
      </c>
      <c r="I117" s="318">
        <v>1009.5999999999999</v>
      </c>
      <c r="J117" s="318">
        <v>1026.8</v>
      </c>
      <c r="K117" s="318">
        <v>1049.75</v>
      </c>
      <c r="L117" s="305">
        <v>1003.85</v>
      </c>
      <c r="M117" s="305">
        <v>963.7</v>
      </c>
      <c r="N117" s="320">
        <v>2872773</v>
      </c>
      <c r="O117" s="321">
        <v>-6.6097438473129086E-2</v>
      </c>
    </row>
    <row r="118" spans="1:15" ht="15">
      <c r="A118" s="278">
        <v>108</v>
      </c>
      <c r="B118" s="411" t="s">
        <v>74</v>
      </c>
      <c r="C118" s="278" t="s">
        <v>162</v>
      </c>
      <c r="D118" s="317">
        <v>243.8</v>
      </c>
      <c r="E118" s="317">
        <v>241.73333333333335</v>
      </c>
      <c r="F118" s="318">
        <v>238.06666666666669</v>
      </c>
      <c r="G118" s="318">
        <v>232.33333333333334</v>
      </c>
      <c r="H118" s="318">
        <v>228.66666666666669</v>
      </c>
      <c r="I118" s="318">
        <v>247.4666666666667</v>
      </c>
      <c r="J118" s="318">
        <v>251.13333333333333</v>
      </c>
      <c r="K118" s="318">
        <v>256.86666666666667</v>
      </c>
      <c r="L118" s="305">
        <v>245.4</v>
      </c>
      <c r="M118" s="305">
        <v>236</v>
      </c>
      <c r="N118" s="320">
        <v>11520000</v>
      </c>
      <c r="O118" s="321">
        <v>-2.0657995409334353E-2</v>
      </c>
    </row>
    <row r="119" spans="1:15" ht="15">
      <c r="A119" s="278">
        <v>109</v>
      </c>
      <c r="B119" s="411" t="s">
        <v>58</v>
      </c>
      <c r="C119" s="278" t="s">
        <v>163</v>
      </c>
      <c r="D119" s="317">
        <v>95.5</v>
      </c>
      <c r="E119" s="317">
        <v>95.34999999999998</v>
      </c>
      <c r="F119" s="318">
        <v>93.749999999999957</v>
      </c>
      <c r="G119" s="318">
        <v>91.999999999999972</v>
      </c>
      <c r="H119" s="318">
        <v>90.399999999999949</v>
      </c>
      <c r="I119" s="318">
        <v>97.099999999999966</v>
      </c>
      <c r="J119" s="318">
        <v>98.699999999999989</v>
      </c>
      <c r="K119" s="318">
        <v>100.44999999999997</v>
      </c>
      <c r="L119" s="305">
        <v>96.95</v>
      </c>
      <c r="M119" s="305">
        <v>93.6</v>
      </c>
      <c r="N119" s="320">
        <v>34118600</v>
      </c>
      <c r="O119" s="321">
        <v>-6.1081726667804127E-2</v>
      </c>
    </row>
    <row r="120" spans="1:15" ht="15">
      <c r="A120" s="278">
        <v>110</v>
      </c>
      <c r="B120" s="411" t="s">
        <v>51</v>
      </c>
      <c r="C120" s="278" t="s">
        <v>164</v>
      </c>
      <c r="D120" s="317">
        <v>1528.65</v>
      </c>
      <c r="E120" s="317">
        <v>1529.6000000000001</v>
      </c>
      <c r="F120" s="318">
        <v>1511.1000000000004</v>
      </c>
      <c r="G120" s="318">
        <v>1493.5500000000002</v>
      </c>
      <c r="H120" s="318">
        <v>1475.0500000000004</v>
      </c>
      <c r="I120" s="318">
        <v>1547.1500000000003</v>
      </c>
      <c r="J120" s="318">
        <v>1565.6499999999999</v>
      </c>
      <c r="K120" s="318">
        <v>1583.2000000000003</v>
      </c>
      <c r="L120" s="305">
        <v>1548.1</v>
      </c>
      <c r="M120" s="305">
        <v>1512.05</v>
      </c>
      <c r="N120" s="320">
        <v>2270000</v>
      </c>
      <c r="O120" s="321">
        <v>-4.841752253196395E-2</v>
      </c>
    </row>
    <row r="121" spans="1:15" ht="15">
      <c r="A121" s="278">
        <v>111</v>
      </c>
      <c r="B121" s="411" t="s">
        <v>55</v>
      </c>
      <c r="C121" s="278" t="s">
        <v>165</v>
      </c>
      <c r="D121" s="317">
        <v>32.5</v>
      </c>
      <c r="E121" s="317">
        <v>32.9</v>
      </c>
      <c r="F121" s="318">
        <v>31.849999999999994</v>
      </c>
      <c r="G121" s="318">
        <v>31.199999999999996</v>
      </c>
      <c r="H121" s="318">
        <v>30.149999999999991</v>
      </c>
      <c r="I121" s="318">
        <v>33.549999999999997</v>
      </c>
      <c r="J121" s="318">
        <v>34.599999999999994</v>
      </c>
      <c r="K121" s="318">
        <v>35.25</v>
      </c>
      <c r="L121" s="305">
        <v>33.950000000000003</v>
      </c>
      <c r="M121" s="305">
        <v>32.25</v>
      </c>
      <c r="N121" s="320">
        <v>42703500</v>
      </c>
      <c r="O121" s="321">
        <v>-0.16232497557798761</v>
      </c>
    </row>
    <row r="122" spans="1:15" ht="15">
      <c r="A122" s="278">
        <v>112</v>
      </c>
      <c r="B122" s="411" t="s">
        <v>43</v>
      </c>
      <c r="C122" s="278" t="s">
        <v>166</v>
      </c>
      <c r="D122" s="317">
        <v>162.55000000000001</v>
      </c>
      <c r="E122" s="317">
        <v>161.56666666666669</v>
      </c>
      <c r="F122" s="318">
        <v>158.98333333333338</v>
      </c>
      <c r="G122" s="318">
        <v>155.41666666666669</v>
      </c>
      <c r="H122" s="318">
        <v>152.83333333333337</v>
      </c>
      <c r="I122" s="318">
        <v>165.13333333333338</v>
      </c>
      <c r="J122" s="318">
        <v>167.7166666666667</v>
      </c>
      <c r="K122" s="318">
        <v>171.28333333333339</v>
      </c>
      <c r="L122" s="305">
        <v>164.15</v>
      </c>
      <c r="M122" s="305">
        <v>158</v>
      </c>
      <c r="N122" s="320">
        <v>34368000</v>
      </c>
      <c r="O122" s="321">
        <v>-6.5375829435440014E-2</v>
      </c>
    </row>
    <row r="123" spans="1:15" ht="15">
      <c r="A123" s="278">
        <v>113</v>
      </c>
      <c r="B123" s="411" t="s">
        <v>90</v>
      </c>
      <c r="C123" s="278" t="s">
        <v>167</v>
      </c>
      <c r="D123" s="317">
        <v>979.6</v>
      </c>
      <c r="E123" s="317">
        <v>996.41666666666663</v>
      </c>
      <c r="F123" s="318">
        <v>958.83333333333326</v>
      </c>
      <c r="G123" s="318">
        <v>938.06666666666661</v>
      </c>
      <c r="H123" s="318">
        <v>900.48333333333323</v>
      </c>
      <c r="I123" s="318">
        <v>1017.1833333333333</v>
      </c>
      <c r="J123" s="318">
        <v>1054.7666666666664</v>
      </c>
      <c r="K123" s="318">
        <v>1075.5333333333333</v>
      </c>
      <c r="L123" s="305">
        <v>1034</v>
      </c>
      <c r="M123" s="305">
        <v>975.65</v>
      </c>
      <c r="N123" s="320">
        <v>1134400</v>
      </c>
      <c r="O123" s="321">
        <v>-0.24614566719829878</v>
      </c>
    </row>
    <row r="124" spans="1:15" ht="15">
      <c r="A124" s="278">
        <v>114</v>
      </c>
      <c r="B124" s="411" t="s">
        <v>38</v>
      </c>
      <c r="C124" s="278" t="s">
        <v>168</v>
      </c>
      <c r="D124" s="317">
        <v>554.95000000000005</v>
      </c>
      <c r="E124" s="317">
        <v>558.4666666666667</v>
      </c>
      <c r="F124" s="318">
        <v>543.93333333333339</v>
      </c>
      <c r="G124" s="318">
        <v>532.91666666666674</v>
      </c>
      <c r="H124" s="318">
        <v>518.38333333333344</v>
      </c>
      <c r="I124" s="318">
        <v>569.48333333333335</v>
      </c>
      <c r="J124" s="318">
        <v>584.01666666666665</v>
      </c>
      <c r="K124" s="318">
        <v>595.0333333333333</v>
      </c>
      <c r="L124" s="305">
        <v>573</v>
      </c>
      <c r="M124" s="305">
        <v>547.45000000000005</v>
      </c>
      <c r="N124" s="320">
        <v>566400</v>
      </c>
      <c r="O124" s="321">
        <v>-0.18620689655172415</v>
      </c>
    </row>
    <row r="125" spans="1:15" ht="15">
      <c r="A125" s="278">
        <v>115</v>
      </c>
      <c r="B125" s="411" t="s">
        <v>55</v>
      </c>
      <c r="C125" s="278" t="s">
        <v>169</v>
      </c>
      <c r="D125" s="317">
        <v>132.35</v>
      </c>
      <c r="E125" s="317">
        <v>133.39999999999998</v>
      </c>
      <c r="F125" s="318">
        <v>129.84999999999997</v>
      </c>
      <c r="G125" s="318">
        <v>127.35</v>
      </c>
      <c r="H125" s="318">
        <v>123.79999999999998</v>
      </c>
      <c r="I125" s="318">
        <v>135.89999999999995</v>
      </c>
      <c r="J125" s="318">
        <v>139.44999999999996</v>
      </c>
      <c r="K125" s="318">
        <v>141.94999999999993</v>
      </c>
      <c r="L125" s="305">
        <v>136.94999999999999</v>
      </c>
      <c r="M125" s="305">
        <v>130.9</v>
      </c>
      <c r="N125" s="320">
        <v>20202000</v>
      </c>
      <c r="O125" s="321">
        <v>-0.2261549069179499</v>
      </c>
    </row>
    <row r="126" spans="1:15" ht="15">
      <c r="A126" s="278">
        <v>116</v>
      </c>
      <c r="B126" s="411" t="s">
        <v>43</v>
      </c>
      <c r="C126" s="278" t="s">
        <v>170</v>
      </c>
      <c r="D126" s="317">
        <v>96</v>
      </c>
      <c r="E126" s="317">
        <v>95.350000000000009</v>
      </c>
      <c r="F126" s="318">
        <v>94.300000000000011</v>
      </c>
      <c r="G126" s="318">
        <v>92.600000000000009</v>
      </c>
      <c r="H126" s="318">
        <v>91.550000000000011</v>
      </c>
      <c r="I126" s="318">
        <v>97.050000000000011</v>
      </c>
      <c r="J126" s="318">
        <v>98.1</v>
      </c>
      <c r="K126" s="318">
        <v>99.800000000000011</v>
      </c>
      <c r="L126" s="305">
        <v>96.4</v>
      </c>
      <c r="M126" s="305">
        <v>93.65</v>
      </c>
      <c r="N126" s="320">
        <v>23556000</v>
      </c>
      <c r="O126" s="321">
        <v>-6.1887694145758662E-2</v>
      </c>
    </row>
    <row r="127" spans="1:15" ht="15">
      <c r="A127" s="278">
        <v>117</v>
      </c>
      <c r="B127" s="411" t="s">
        <v>74</v>
      </c>
      <c r="C127" s="278" t="s">
        <v>171</v>
      </c>
      <c r="D127" s="317">
        <v>1468.05</v>
      </c>
      <c r="E127" s="317">
        <v>1468.7</v>
      </c>
      <c r="F127" s="318">
        <v>1438.5</v>
      </c>
      <c r="G127" s="318">
        <v>1408.95</v>
      </c>
      <c r="H127" s="318">
        <v>1378.75</v>
      </c>
      <c r="I127" s="318">
        <v>1498.25</v>
      </c>
      <c r="J127" s="318">
        <v>1528.4500000000003</v>
      </c>
      <c r="K127" s="318">
        <v>1558</v>
      </c>
      <c r="L127" s="305">
        <v>1498.9</v>
      </c>
      <c r="M127" s="305">
        <v>1439.15</v>
      </c>
      <c r="N127" s="320">
        <v>35760500</v>
      </c>
      <c r="O127" s="321">
        <v>-0.16451334049810756</v>
      </c>
    </row>
    <row r="128" spans="1:15" ht="15">
      <c r="A128" s="278">
        <v>118</v>
      </c>
      <c r="B128" s="411" t="s">
        <v>114</v>
      </c>
      <c r="C128" s="278" t="s">
        <v>172</v>
      </c>
      <c r="D128" s="317">
        <v>31.55</v>
      </c>
      <c r="E128" s="317">
        <v>31.016666666666666</v>
      </c>
      <c r="F128" s="318">
        <v>30.233333333333331</v>
      </c>
      <c r="G128" s="318">
        <v>28.916666666666664</v>
      </c>
      <c r="H128" s="318">
        <v>28.133333333333329</v>
      </c>
      <c r="I128" s="318">
        <v>32.333333333333329</v>
      </c>
      <c r="J128" s="318">
        <v>33.11666666666666</v>
      </c>
      <c r="K128" s="318">
        <v>34.433333333333337</v>
      </c>
      <c r="L128" s="305">
        <v>31.8</v>
      </c>
      <c r="M128" s="305">
        <v>29.7</v>
      </c>
      <c r="N128" s="320">
        <v>33111300</v>
      </c>
      <c r="O128" s="321">
        <v>-0.21247199402539207</v>
      </c>
    </row>
    <row r="129" spans="1:15" ht="15">
      <c r="A129" s="278">
        <v>119</v>
      </c>
      <c r="B129" s="411" t="s">
        <v>55</v>
      </c>
      <c r="C129" s="278" t="s">
        <v>173</v>
      </c>
      <c r="D129" s="317">
        <v>190.85</v>
      </c>
      <c r="E129" s="317">
        <v>192.48333333333335</v>
      </c>
      <c r="F129" s="318">
        <v>188.3666666666667</v>
      </c>
      <c r="G129" s="318">
        <v>185.88333333333335</v>
      </c>
      <c r="H129" s="318">
        <v>181.76666666666671</v>
      </c>
      <c r="I129" s="318">
        <v>194.9666666666667</v>
      </c>
      <c r="J129" s="318">
        <v>199.08333333333337</v>
      </c>
      <c r="K129" s="318">
        <v>201.56666666666669</v>
      </c>
      <c r="L129" s="305">
        <v>196.6</v>
      </c>
      <c r="M129" s="305">
        <v>190</v>
      </c>
      <c r="N129" s="320">
        <v>96405000</v>
      </c>
      <c r="O129" s="321">
        <v>1.1648040295923185E-2</v>
      </c>
    </row>
    <row r="130" spans="1:15" ht="15">
      <c r="A130" s="278">
        <v>120</v>
      </c>
      <c r="B130" s="411" t="s">
        <v>38</v>
      </c>
      <c r="C130" s="278" t="s">
        <v>174</v>
      </c>
      <c r="D130" s="317">
        <v>19800.5</v>
      </c>
      <c r="E130" s="317">
        <v>19677.600000000002</v>
      </c>
      <c r="F130" s="318">
        <v>19446.850000000006</v>
      </c>
      <c r="G130" s="318">
        <v>19093.200000000004</v>
      </c>
      <c r="H130" s="318">
        <v>18862.450000000008</v>
      </c>
      <c r="I130" s="318">
        <v>20031.250000000004</v>
      </c>
      <c r="J130" s="318">
        <v>20261.999999999996</v>
      </c>
      <c r="K130" s="318">
        <v>20615.650000000001</v>
      </c>
      <c r="L130" s="305">
        <v>19908.349999999999</v>
      </c>
      <c r="M130" s="305">
        <v>19323.95</v>
      </c>
      <c r="N130" s="320">
        <v>138600</v>
      </c>
      <c r="O130" s="321">
        <v>-1.7369727047146403E-2</v>
      </c>
    </row>
    <row r="131" spans="1:15" ht="15">
      <c r="A131" s="278">
        <v>121</v>
      </c>
      <c r="B131" s="411" t="s">
        <v>65</v>
      </c>
      <c r="C131" s="278" t="s">
        <v>175</v>
      </c>
      <c r="D131" s="317">
        <v>1142.5999999999999</v>
      </c>
      <c r="E131" s="317">
        <v>1155.9166666666667</v>
      </c>
      <c r="F131" s="318">
        <v>1124.8333333333335</v>
      </c>
      <c r="G131" s="318">
        <v>1107.0666666666668</v>
      </c>
      <c r="H131" s="318">
        <v>1075.9833333333336</v>
      </c>
      <c r="I131" s="318">
        <v>1173.6833333333334</v>
      </c>
      <c r="J131" s="318">
        <v>1204.7666666666669</v>
      </c>
      <c r="K131" s="318">
        <v>1222.5333333333333</v>
      </c>
      <c r="L131" s="305">
        <v>1187</v>
      </c>
      <c r="M131" s="305">
        <v>1138.1500000000001</v>
      </c>
      <c r="N131" s="320">
        <v>1454200</v>
      </c>
      <c r="O131" s="321">
        <v>4.9410870391486126E-3</v>
      </c>
    </row>
    <row r="132" spans="1:15" ht="15">
      <c r="A132" s="278">
        <v>122</v>
      </c>
      <c r="B132" s="411" t="s">
        <v>80</v>
      </c>
      <c r="C132" s="278" t="s">
        <v>176</v>
      </c>
      <c r="D132" s="317">
        <v>3725.35</v>
      </c>
      <c r="E132" s="317">
        <v>3733.3166666666662</v>
      </c>
      <c r="F132" s="318">
        <v>3686.9333333333325</v>
      </c>
      <c r="G132" s="318">
        <v>3648.5166666666664</v>
      </c>
      <c r="H132" s="318">
        <v>3602.1333333333328</v>
      </c>
      <c r="I132" s="318">
        <v>3771.7333333333322</v>
      </c>
      <c r="J132" s="318">
        <v>3818.1166666666663</v>
      </c>
      <c r="K132" s="318">
        <v>3856.5333333333319</v>
      </c>
      <c r="L132" s="305">
        <v>3779.7</v>
      </c>
      <c r="M132" s="305">
        <v>3694.9</v>
      </c>
      <c r="N132" s="320">
        <v>493000</v>
      </c>
      <c r="O132" s="321">
        <v>-0.14705882352941177</v>
      </c>
    </row>
    <row r="133" spans="1:15" ht="15">
      <c r="A133" s="278">
        <v>123</v>
      </c>
      <c r="B133" s="411" t="s">
        <v>58</v>
      </c>
      <c r="C133" s="278" t="s">
        <v>177</v>
      </c>
      <c r="D133" s="317">
        <v>768.2</v>
      </c>
      <c r="E133" s="317">
        <v>751.15</v>
      </c>
      <c r="F133" s="318">
        <v>723.9</v>
      </c>
      <c r="G133" s="318">
        <v>679.6</v>
      </c>
      <c r="H133" s="318">
        <v>652.35</v>
      </c>
      <c r="I133" s="318">
        <v>795.44999999999993</v>
      </c>
      <c r="J133" s="318">
        <v>822.69999999999993</v>
      </c>
      <c r="K133" s="318">
        <v>866.99999999999989</v>
      </c>
      <c r="L133" s="305">
        <v>778.4</v>
      </c>
      <c r="M133" s="305">
        <v>706.85</v>
      </c>
      <c r="N133" s="320">
        <v>2419200</v>
      </c>
      <c r="O133" s="321">
        <v>-0.11559552533450318</v>
      </c>
    </row>
    <row r="134" spans="1:15" ht="15">
      <c r="A134" s="278">
        <v>124</v>
      </c>
      <c r="B134" s="411" t="s">
        <v>53</v>
      </c>
      <c r="C134" s="278" t="s">
        <v>179</v>
      </c>
      <c r="D134" s="317">
        <v>465.8</v>
      </c>
      <c r="E134" s="317">
        <v>469.66666666666669</v>
      </c>
      <c r="F134" s="318">
        <v>454.33333333333337</v>
      </c>
      <c r="G134" s="318">
        <v>442.86666666666667</v>
      </c>
      <c r="H134" s="318">
        <v>427.53333333333336</v>
      </c>
      <c r="I134" s="318">
        <v>481.13333333333338</v>
      </c>
      <c r="J134" s="318">
        <v>496.46666666666675</v>
      </c>
      <c r="K134" s="318">
        <v>507.93333333333339</v>
      </c>
      <c r="L134" s="305">
        <v>485</v>
      </c>
      <c r="M134" s="305">
        <v>458.2</v>
      </c>
      <c r="N134" s="320">
        <v>39137500</v>
      </c>
      <c r="O134" s="321">
        <v>-0.10296814118725647</v>
      </c>
    </row>
    <row r="135" spans="1:15" ht="15">
      <c r="A135" s="278">
        <v>125</v>
      </c>
      <c r="B135" s="411" t="s">
        <v>90</v>
      </c>
      <c r="C135" s="278" t="s">
        <v>180</v>
      </c>
      <c r="D135" s="317">
        <v>385.4</v>
      </c>
      <c r="E135" s="317">
        <v>390.33333333333331</v>
      </c>
      <c r="F135" s="318">
        <v>378.51666666666665</v>
      </c>
      <c r="G135" s="318">
        <v>371.63333333333333</v>
      </c>
      <c r="H135" s="318">
        <v>359.81666666666666</v>
      </c>
      <c r="I135" s="318">
        <v>397.21666666666664</v>
      </c>
      <c r="J135" s="318">
        <v>409.03333333333336</v>
      </c>
      <c r="K135" s="318">
        <v>415.91666666666663</v>
      </c>
      <c r="L135" s="305">
        <v>402.15</v>
      </c>
      <c r="M135" s="305">
        <v>383.45</v>
      </c>
      <c r="N135" s="320">
        <v>3639600</v>
      </c>
      <c r="O135" s="321">
        <v>-0.11003521126760564</v>
      </c>
    </row>
    <row r="136" spans="1:15" ht="15">
      <c r="A136" s="278">
        <v>126</v>
      </c>
      <c r="B136" s="411" t="s">
        <v>181</v>
      </c>
      <c r="C136" s="278" t="s">
        <v>182</v>
      </c>
      <c r="D136" s="317">
        <v>283.8</v>
      </c>
      <c r="E136" s="317">
        <v>283.86666666666667</v>
      </c>
      <c r="F136" s="318">
        <v>280.78333333333336</v>
      </c>
      <c r="G136" s="318">
        <v>277.76666666666671</v>
      </c>
      <c r="H136" s="318">
        <v>274.68333333333339</v>
      </c>
      <c r="I136" s="318">
        <v>286.88333333333333</v>
      </c>
      <c r="J136" s="318">
        <v>289.96666666666658</v>
      </c>
      <c r="K136" s="318">
        <v>292.98333333333329</v>
      </c>
      <c r="L136" s="305">
        <v>286.95</v>
      </c>
      <c r="M136" s="305">
        <v>280.85000000000002</v>
      </c>
      <c r="N136" s="320">
        <v>1215000</v>
      </c>
      <c r="O136" s="321">
        <v>-0.18478260869565216</v>
      </c>
    </row>
    <row r="137" spans="1:15" ht="15">
      <c r="A137" s="278">
        <v>127</v>
      </c>
      <c r="B137" s="411" t="s">
        <v>40</v>
      </c>
      <c r="C137" s="278" t="s">
        <v>3467</v>
      </c>
      <c r="D137" s="317">
        <v>352.05</v>
      </c>
      <c r="E137" s="317">
        <v>353.73333333333329</v>
      </c>
      <c r="F137" s="318">
        <v>347.96666666666658</v>
      </c>
      <c r="G137" s="318">
        <v>343.88333333333327</v>
      </c>
      <c r="H137" s="318">
        <v>338.11666666666656</v>
      </c>
      <c r="I137" s="318">
        <v>357.81666666666661</v>
      </c>
      <c r="J137" s="318">
        <v>363.58333333333337</v>
      </c>
      <c r="K137" s="318">
        <v>367.66666666666663</v>
      </c>
      <c r="L137" s="305">
        <v>359.5</v>
      </c>
      <c r="M137" s="305">
        <v>349.65</v>
      </c>
      <c r="N137" s="320">
        <v>8313300</v>
      </c>
      <c r="O137" s="321">
        <v>-0.12354113293481354</v>
      </c>
    </row>
    <row r="138" spans="1:15" ht="15">
      <c r="A138" s="278">
        <v>128</v>
      </c>
      <c r="B138" s="411" t="s">
        <v>45</v>
      </c>
      <c r="C138" s="278" t="s">
        <v>184</v>
      </c>
      <c r="D138" s="317">
        <v>93.6</v>
      </c>
      <c r="E138" s="317">
        <v>91.449999999999989</v>
      </c>
      <c r="F138" s="318">
        <v>88.59999999999998</v>
      </c>
      <c r="G138" s="318">
        <v>83.6</v>
      </c>
      <c r="H138" s="318">
        <v>80.749999999999986</v>
      </c>
      <c r="I138" s="318">
        <v>96.449999999999974</v>
      </c>
      <c r="J138" s="318">
        <v>99.3</v>
      </c>
      <c r="K138" s="318">
        <v>104.29999999999997</v>
      </c>
      <c r="L138" s="305">
        <v>94.3</v>
      </c>
      <c r="M138" s="305">
        <v>86.45</v>
      </c>
      <c r="N138" s="320">
        <v>58695000</v>
      </c>
      <c r="O138" s="321">
        <v>3.8417649296310384E-2</v>
      </c>
    </row>
    <row r="139" spans="1:15" ht="15">
      <c r="A139" s="278">
        <v>129</v>
      </c>
      <c r="B139" s="411" t="s">
        <v>43</v>
      </c>
      <c r="C139" s="278" t="s">
        <v>186</v>
      </c>
      <c r="D139" s="317">
        <v>31.95</v>
      </c>
      <c r="E139" s="317">
        <v>31.833333333333332</v>
      </c>
      <c r="F139" s="318">
        <v>31.366666666666667</v>
      </c>
      <c r="G139" s="318">
        <v>30.783333333333335</v>
      </c>
      <c r="H139" s="318">
        <v>30.31666666666667</v>
      </c>
      <c r="I139" s="318">
        <v>32.416666666666664</v>
      </c>
      <c r="J139" s="318">
        <v>32.883333333333326</v>
      </c>
      <c r="K139" s="318">
        <v>33.466666666666661</v>
      </c>
      <c r="L139" s="305">
        <v>32.299999999999997</v>
      </c>
      <c r="M139" s="305">
        <v>31.25</v>
      </c>
      <c r="N139" s="320">
        <v>56565000</v>
      </c>
      <c r="O139" s="321">
        <v>-1.2568735271013355E-2</v>
      </c>
    </row>
    <row r="140" spans="1:15" ht="15">
      <c r="A140" s="278">
        <v>130</v>
      </c>
      <c r="B140" s="411" t="s">
        <v>114</v>
      </c>
      <c r="C140" s="278" t="s">
        <v>187</v>
      </c>
      <c r="D140" s="317">
        <v>299.10000000000002</v>
      </c>
      <c r="E140" s="317">
        <v>297.65000000000003</v>
      </c>
      <c r="F140" s="318">
        <v>289.50000000000006</v>
      </c>
      <c r="G140" s="318">
        <v>279.90000000000003</v>
      </c>
      <c r="H140" s="318">
        <v>271.75000000000006</v>
      </c>
      <c r="I140" s="318">
        <v>307.25000000000006</v>
      </c>
      <c r="J140" s="318">
        <v>315.40000000000003</v>
      </c>
      <c r="K140" s="318">
        <v>325.00000000000006</v>
      </c>
      <c r="L140" s="305">
        <v>305.8</v>
      </c>
      <c r="M140" s="305">
        <v>288.05</v>
      </c>
      <c r="N140" s="320">
        <v>15067500</v>
      </c>
      <c r="O140" s="321">
        <v>-0.19729902509189706</v>
      </c>
    </row>
    <row r="141" spans="1:15" ht="15">
      <c r="A141" s="278">
        <v>131</v>
      </c>
      <c r="B141" s="411" t="s">
        <v>108</v>
      </c>
      <c r="C141" s="278" t="s">
        <v>188</v>
      </c>
      <c r="D141" s="317">
        <v>2010.3</v>
      </c>
      <c r="E141" s="317">
        <v>1990.0999999999997</v>
      </c>
      <c r="F141" s="318">
        <v>1962.5499999999993</v>
      </c>
      <c r="G141" s="318">
        <v>1914.7999999999995</v>
      </c>
      <c r="H141" s="318">
        <v>1887.2499999999991</v>
      </c>
      <c r="I141" s="318">
        <v>2037.8499999999995</v>
      </c>
      <c r="J141" s="318">
        <v>2065.4</v>
      </c>
      <c r="K141" s="318">
        <v>2113.1499999999996</v>
      </c>
      <c r="L141" s="305">
        <v>2017.65</v>
      </c>
      <c r="M141" s="305">
        <v>1942.35</v>
      </c>
      <c r="N141" s="320">
        <v>13965000</v>
      </c>
      <c r="O141" s="321">
        <v>-1.3021891619697157E-2</v>
      </c>
    </row>
    <row r="142" spans="1:15" ht="15">
      <c r="A142" s="278">
        <v>132</v>
      </c>
      <c r="B142" s="411" t="s">
        <v>108</v>
      </c>
      <c r="C142" s="278" t="s">
        <v>189</v>
      </c>
      <c r="D142" s="317">
        <v>546.45000000000005</v>
      </c>
      <c r="E142" s="317">
        <v>544.83333333333337</v>
      </c>
      <c r="F142" s="318">
        <v>535.2166666666667</v>
      </c>
      <c r="G142" s="318">
        <v>523.98333333333335</v>
      </c>
      <c r="H142" s="318">
        <v>514.36666666666667</v>
      </c>
      <c r="I142" s="318">
        <v>556.06666666666672</v>
      </c>
      <c r="J142" s="318">
        <v>565.68333333333328</v>
      </c>
      <c r="K142" s="318">
        <v>576.91666666666674</v>
      </c>
      <c r="L142" s="305">
        <v>554.45000000000005</v>
      </c>
      <c r="M142" s="305">
        <v>533.6</v>
      </c>
      <c r="N142" s="320">
        <v>15771600</v>
      </c>
      <c r="O142" s="321">
        <v>4.5418390073178494E-2</v>
      </c>
    </row>
    <row r="143" spans="1:15" ht="15">
      <c r="A143" s="278">
        <v>133</v>
      </c>
      <c r="B143" s="411" t="s">
        <v>51</v>
      </c>
      <c r="C143" s="278" t="s">
        <v>190</v>
      </c>
      <c r="D143" s="317">
        <v>968.25</v>
      </c>
      <c r="E143" s="317">
        <v>961.38333333333333</v>
      </c>
      <c r="F143" s="318">
        <v>939.7166666666667</v>
      </c>
      <c r="G143" s="318">
        <v>911.18333333333339</v>
      </c>
      <c r="H143" s="318">
        <v>889.51666666666677</v>
      </c>
      <c r="I143" s="318">
        <v>989.91666666666663</v>
      </c>
      <c r="J143" s="318">
        <v>1011.5833333333334</v>
      </c>
      <c r="K143" s="318">
        <v>1040.1166666666666</v>
      </c>
      <c r="L143" s="305">
        <v>983.05</v>
      </c>
      <c r="M143" s="305">
        <v>932.85</v>
      </c>
      <c r="N143" s="320">
        <v>6831750</v>
      </c>
      <c r="O143" s="321">
        <v>-1.3323223570190642E-2</v>
      </c>
    </row>
    <row r="144" spans="1:15" ht="15">
      <c r="A144" s="278">
        <v>134</v>
      </c>
      <c r="B144" s="411" t="s">
        <v>53</v>
      </c>
      <c r="C144" s="278" t="s">
        <v>191</v>
      </c>
      <c r="D144" s="317">
        <v>2353.35</v>
      </c>
      <c r="E144" s="317">
        <v>2385.2000000000003</v>
      </c>
      <c r="F144" s="318">
        <v>2298.4000000000005</v>
      </c>
      <c r="G144" s="318">
        <v>2243.4500000000003</v>
      </c>
      <c r="H144" s="318">
        <v>2156.6500000000005</v>
      </c>
      <c r="I144" s="318">
        <v>2440.1500000000005</v>
      </c>
      <c r="J144" s="318">
        <v>2526.9500000000007</v>
      </c>
      <c r="K144" s="318">
        <v>2581.9000000000005</v>
      </c>
      <c r="L144" s="305">
        <v>2472</v>
      </c>
      <c r="M144" s="305">
        <v>2330.25</v>
      </c>
      <c r="N144" s="320">
        <v>836500</v>
      </c>
      <c r="O144" s="321">
        <v>-6.9521690767519462E-2</v>
      </c>
    </row>
    <row r="145" spans="1:15" ht="15">
      <c r="A145" s="278">
        <v>135</v>
      </c>
      <c r="B145" s="411" t="s">
        <v>43</v>
      </c>
      <c r="C145" s="278" t="s">
        <v>192</v>
      </c>
      <c r="D145" s="317">
        <v>330.6</v>
      </c>
      <c r="E145" s="317">
        <v>330.15000000000003</v>
      </c>
      <c r="F145" s="318">
        <v>325.55000000000007</v>
      </c>
      <c r="G145" s="318">
        <v>320.50000000000006</v>
      </c>
      <c r="H145" s="318">
        <v>315.90000000000009</v>
      </c>
      <c r="I145" s="318">
        <v>335.20000000000005</v>
      </c>
      <c r="J145" s="318">
        <v>339.80000000000007</v>
      </c>
      <c r="K145" s="318">
        <v>344.85</v>
      </c>
      <c r="L145" s="305">
        <v>334.75</v>
      </c>
      <c r="M145" s="305">
        <v>325.10000000000002</v>
      </c>
      <c r="N145" s="320">
        <v>1437000</v>
      </c>
      <c r="O145" s="321">
        <v>-0.18119658119658119</v>
      </c>
    </row>
    <row r="146" spans="1:15" ht="15">
      <c r="A146" s="278">
        <v>136</v>
      </c>
      <c r="B146" s="411" t="s">
        <v>45</v>
      </c>
      <c r="C146" s="278" t="s">
        <v>193</v>
      </c>
      <c r="D146" s="317">
        <v>326.05</v>
      </c>
      <c r="E146" s="317">
        <v>323.01666666666665</v>
      </c>
      <c r="F146" s="318">
        <v>313.2833333333333</v>
      </c>
      <c r="G146" s="318">
        <v>300.51666666666665</v>
      </c>
      <c r="H146" s="318">
        <v>290.7833333333333</v>
      </c>
      <c r="I146" s="318">
        <v>335.7833333333333</v>
      </c>
      <c r="J146" s="318">
        <v>345.51666666666665</v>
      </c>
      <c r="K146" s="318">
        <v>358.2833333333333</v>
      </c>
      <c r="L146" s="305">
        <v>332.75</v>
      </c>
      <c r="M146" s="305">
        <v>310.25</v>
      </c>
      <c r="N146" s="320">
        <v>3753000</v>
      </c>
      <c r="O146" s="321">
        <v>-0.18283362727807173</v>
      </c>
    </row>
    <row r="147" spans="1:15" ht="15">
      <c r="A147" s="278">
        <v>137</v>
      </c>
      <c r="B147" s="411" t="s">
        <v>51</v>
      </c>
      <c r="C147" s="278" t="s">
        <v>194</v>
      </c>
      <c r="D147" s="317">
        <v>941.4</v>
      </c>
      <c r="E147" s="317">
        <v>945.23333333333323</v>
      </c>
      <c r="F147" s="318">
        <v>926.71666666666647</v>
      </c>
      <c r="G147" s="318">
        <v>912.03333333333319</v>
      </c>
      <c r="H147" s="318">
        <v>893.51666666666642</v>
      </c>
      <c r="I147" s="318">
        <v>959.91666666666652</v>
      </c>
      <c r="J147" s="318">
        <v>978.43333333333317</v>
      </c>
      <c r="K147" s="318">
        <v>993.11666666666656</v>
      </c>
      <c r="L147" s="305">
        <v>963.75</v>
      </c>
      <c r="M147" s="305">
        <v>930.55</v>
      </c>
      <c r="N147" s="320">
        <v>549500</v>
      </c>
      <c r="O147" s="321">
        <v>-0.10490307867730901</v>
      </c>
    </row>
    <row r="148" spans="1:15" ht="15">
      <c r="A148" s="278">
        <v>138</v>
      </c>
      <c r="B148" s="411" t="s">
        <v>58</v>
      </c>
      <c r="C148" s="278" t="s">
        <v>195</v>
      </c>
      <c r="D148" s="317">
        <v>176.05</v>
      </c>
      <c r="E148" s="317">
        <v>178.35</v>
      </c>
      <c r="F148" s="318">
        <v>172.7</v>
      </c>
      <c r="G148" s="318">
        <v>169.35</v>
      </c>
      <c r="H148" s="318">
        <v>163.69999999999999</v>
      </c>
      <c r="I148" s="318">
        <v>181.7</v>
      </c>
      <c r="J148" s="318">
        <v>187.35000000000002</v>
      </c>
      <c r="K148" s="318">
        <v>190.7</v>
      </c>
      <c r="L148" s="305">
        <v>184</v>
      </c>
      <c r="M148" s="305">
        <v>175</v>
      </c>
      <c r="N148" s="320">
        <v>3486700</v>
      </c>
      <c r="O148" s="321">
        <v>-0.10592850915431561</v>
      </c>
    </row>
    <row r="149" spans="1:15" ht="15">
      <c r="A149" s="278">
        <v>139</v>
      </c>
      <c r="B149" s="411" t="s">
        <v>38</v>
      </c>
      <c r="C149" s="278" t="s">
        <v>196</v>
      </c>
      <c r="D149" s="317">
        <v>3536.4</v>
      </c>
      <c r="E149" s="317">
        <v>3525.0166666666664</v>
      </c>
      <c r="F149" s="318">
        <v>3471.3833333333328</v>
      </c>
      <c r="G149" s="318">
        <v>3406.3666666666663</v>
      </c>
      <c r="H149" s="318">
        <v>3352.7333333333327</v>
      </c>
      <c r="I149" s="318">
        <v>3590.0333333333328</v>
      </c>
      <c r="J149" s="318">
        <v>3643.6666666666661</v>
      </c>
      <c r="K149" s="318">
        <v>3708.6833333333329</v>
      </c>
      <c r="L149" s="305">
        <v>3578.65</v>
      </c>
      <c r="M149" s="305">
        <v>3460</v>
      </c>
      <c r="N149" s="320">
        <v>2207400</v>
      </c>
      <c r="O149" s="321">
        <v>1.5643691911291065E-2</v>
      </c>
    </row>
    <row r="150" spans="1:15" ht="15">
      <c r="A150" s="278">
        <v>140</v>
      </c>
      <c r="B150" s="411" t="s">
        <v>181</v>
      </c>
      <c r="C150" s="278" t="s">
        <v>198</v>
      </c>
      <c r="D150" s="317">
        <v>419.2</v>
      </c>
      <c r="E150" s="317">
        <v>403.51666666666665</v>
      </c>
      <c r="F150" s="318">
        <v>381.68333333333328</v>
      </c>
      <c r="G150" s="318">
        <v>344.16666666666663</v>
      </c>
      <c r="H150" s="318">
        <v>322.33333333333326</v>
      </c>
      <c r="I150" s="318">
        <v>441.0333333333333</v>
      </c>
      <c r="J150" s="318">
        <v>462.86666666666667</v>
      </c>
      <c r="K150" s="318">
        <v>500.38333333333333</v>
      </c>
      <c r="L150" s="305">
        <v>425.35</v>
      </c>
      <c r="M150" s="305">
        <v>366</v>
      </c>
      <c r="N150" s="320">
        <v>15539400</v>
      </c>
      <c r="O150" s="321">
        <v>-3.0381310720503173E-2</v>
      </c>
    </row>
    <row r="151" spans="1:15" ht="15">
      <c r="A151" s="278">
        <v>141</v>
      </c>
      <c r="B151" s="411" t="s">
        <v>114</v>
      </c>
      <c r="C151" s="278" t="s">
        <v>199</v>
      </c>
      <c r="D151" s="317">
        <v>89.6</v>
      </c>
      <c r="E151" s="317">
        <v>87.366666666666674</v>
      </c>
      <c r="F151" s="318">
        <v>84.133333333333354</v>
      </c>
      <c r="G151" s="318">
        <v>78.666666666666686</v>
      </c>
      <c r="H151" s="318">
        <v>75.433333333333366</v>
      </c>
      <c r="I151" s="318">
        <v>92.833333333333343</v>
      </c>
      <c r="J151" s="318">
        <v>96.066666666666663</v>
      </c>
      <c r="K151" s="318">
        <v>101.53333333333333</v>
      </c>
      <c r="L151" s="305">
        <v>90.6</v>
      </c>
      <c r="M151" s="305">
        <v>81.900000000000006</v>
      </c>
      <c r="N151" s="320">
        <v>89785500</v>
      </c>
      <c r="O151" s="321">
        <v>-1.0903002219539739E-3</v>
      </c>
    </row>
    <row r="152" spans="1:15" ht="15">
      <c r="A152" s="278">
        <v>142</v>
      </c>
      <c r="B152" s="411" t="s">
        <v>65</v>
      </c>
      <c r="C152" s="278" t="s">
        <v>200</v>
      </c>
      <c r="D152" s="317">
        <v>507.55</v>
      </c>
      <c r="E152" s="317">
        <v>508.38333333333338</v>
      </c>
      <c r="F152" s="318">
        <v>496.76666666666677</v>
      </c>
      <c r="G152" s="318">
        <v>485.98333333333341</v>
      </c>
      <c r="H152" s="318">
        <v>474.36666666666679</v>
      </c>
      <c r="I152" s="318">
        <v>519.16666666666674</v>
      </c>
      <c r="J152" s="318">
        <v>530.78333333333342</v>
      </c>
      <c r="K152" s="318">
        <v>541.56666666666672</v>
      </c>
      <c r="L152" s="305">
        <v>520</v>
      </c>
      <c r="M152" s="305">
        <v>497.6</v>
      </c>
      <c r="N152" s="320">
        <v>2242000</v>
      </c>
      <c r="O152" s="321">
        <v>-8.1900081900081897E-2</v>
      </c>
    </row>
    <row r="153" spans="1:15" ht="15">
      <c r="A153" s="278">
        <v>143</v>
      </c>
      <c r="B153" s="411" t="s">
        <v>108</v>
      </c>
      <c r="C153" s="278" t="s">
        <v>201</v>
      </c>
      <c r="D153" s="317">
        <v>191.35</v>
      </c>
      <c r="E153" s="317">
        <v>189.41666666666666</v>
      </c>
      <c r="F153" s="318">
        <v>186.43333333333331</v>
      </c>
      <c r="G153" s="318">
        <v>181.51666666666665</v>
      </c>
      <c r="H153" s="318">
        <v>178.5333333333333</v>
      </c>
      <c r="I153" s="318">
        <v>194.33333333333331</v>
      </c>
      <c r="J153" s="318">
        <v>197.31666666666666</v>
      </c>
      <c r="K153" s="318">
        <v>202.23333333333332</v>
      </c>
      <c r="L153" s="305">
        <v>192.4</v>
      </c>
      <c r="M153" s="305">
        <v>184.5</v>
      </c>
      <c r="N153" s="320">
        <v>22124800</v>
      </c>
      <c r="O153" s="321">
        <v>-7.8992939922738772E-2</v>
      </c>
    </row>
    <row r="154" spans="1:15" ht="15">
      <c r="A154" s="278">
        <v>144</v>
      </c>
      <c r="B154" s="411" t="s">
        <v>55</v>
      </c>
      <c r="C154" s="278" t="s">
        <v>202</v>
      </c>
      <c r="D154" s="317">
        <v>27.7</v>
      </c>
      <c r="E154" s="317">
        <v>27.899999999999995</v>
      </c>
      <c r="F154" s="318">
        <v>27.199999999999989</v>
      </c>
      <c r="G154" s="318">
        <v>26.699999999999992</v>
      </c>
      <c r="H154" s="318">
        <v>25.999999999999986</v>
      </c>
      <c r="I154" s="318">
        <v>28.399999999999991</v>
      </c>
      <c r="J154" s="318">
        <v>29.1</v>
      </c>
      <c r="K154" s="318">
        <v>29.599999999999994</v>
      </c>
      <c r="L154" s="305">
        <v>28.6</v>
      </c>
      <c r="M154" s="305">
        <v>27.4</v>
      </c>
      <c r="N154" s="320">
        <v>34205600</v>
      </c>
      <c r="O154" s="321">
        <v>-0.23829120125416423</v>
      </c>
    </row>
    <row r="155" spans="1:15" ht="15">
      <c r="A155" s="278">
        <v>145</v>
      </c>
      <c r="B155" s="411" t="s">
        <v>90</v>
      </c>
      <c r="C155" s="278" t="s">
        <v>203</v>
      </c>
      <c r="D155" s="317">
        <v>159.94999999999999</v>
      </c>
      <c r="E155" s="317">
        <v>160.38333333333333</v>
      </c>
      <c r="F155" s="318">
        <v>156.06666666666666</v>
      </c>
      <c r="G155" s="318">
        <v>152.18333333333334</v>
      </c>
      <c r="H155" s="318">
        <v>147.86666666666667</v>
      </c>
      <c r="I155" s="318">
        <v>164.26666666666665</v>
      </c>
      <c r="J155" s="318">
        <v>168.58333333333331</v>
      </c>
      <c r="K155" s="318">
        <v>172.46666666666664</v>
      </c>
      <c r="L155" s="305">
        <v>164.7</v>
      </c>
      <c r="M155" s="305">
        <v>156.5</v>
      </c>
      <c r="N155" s="320">
        <v>17503200</v>
      </c>
      <c r="O155" s="321">
        <v>-0.1101123595505618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3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3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43955</v>
      </c>
    </row>
    <row r="7" spans="1:15">
      <c r="A7"/>
    </row>
    <row r="8" spans="1:15" ht="28.5" customHeight="1">
      <c r="A8" s="517" t="s">
        <v>16</v>
      </c>
      <c r="B8" s="518" t="s">
        <v>18</v>
      </c>
      <c r="C8" s="516" t="s">
        <v>19</v>
      </c>
      <c r="D8" s="516" t="s">
        <v>20</v>
      </c>
      <c r="E8" s="516" t="s">
        <v>21</v>
      </c>
      <c r="F8" s="516"/>
      <c r="G8" s="516"/>
      <c r="H8" s="516" t="s">
        <v>22</v>
      </c>
      <c r="I8" s="516"/>
      <c r="J8" s="516"/>
      <c r="K8" s="275"/>
      <c r="L8" s="283"/>
      <c r="M8" s="283"/>
    </row>
    <row r="9" spans="1:15" ht="36" customHeight="1">
      <c r="A9" s="512"/>
      <c r="B9" s="514"/>
      <c r="C9" s="519" t="s">
        <v>23</v>
      </c>
      <c r="D9" s="519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9859.9</v>
      </c>
      <c r="D10" s="304">
        <v>9826.8166666666657</v>
      </c>
      <c r="E10" s="304">
        <v>9764.5833333333321</v>
      </c>
      <c r="F10" s="304">
        <v>9669.2666666666664</v>
      </c>
      <c r="G10" s="304">
        <v>9607.0333333333328</v>
      </c>
      <c r="H10" s="304">
        <v>9922.1333333333314</v>
      </c>
      <c r="I10" s="304">
        <v>9984.366666666665</v>
      </c>
      <c r="J10" s="304">
        <v>10079.683333333331</v>
      </c>
      <c r="K10" s="303">
        <v>9889.0499999999993</v>
      </c>
      <c r="L10" s="303">
        <v>9731.5</v>
      </c>
      <c r="M10" s="308"/>
    </row>
    <row r="11" spans="1:15">
      <c r="A11" s="302">
        <v>2</v>
      </c>
      <c r="B11" s="278" t="s">
        <v>221</v>
      </c>
      <c r="C11" s="305">
        <v>21534.5</v>
      </c>
      <c r="D11" s="280">
        <v>21618.383333333335</v>
      </c>
      <c r="E11" s="280">
        <v>21269.76666666667</v>
      </c>
      <c r="F11" s="280">
        <v>21005.033333333336</v>
      </c>
      <c r="G11" s="280">
        <v>20656.416666666672</v>
      </c>
      <c r="H11" s="280">
        <v>21883.116666666669</v>
      </c>
      <c r="I11" s="280">
        <v>22231.73333333333</v>
      </c>
      <c r="J11" s="280">
        <v>22496.466666666667</v>
      </c>
      <c r="K11" s="305">
        <v>21967</v>
      </c>
      <c r="L11" s="305">
        <v>21353.65</v>
      </c>
      <c r="M11" s="308"/>
    </row>
    <row r="12" spans="1:15">
      <c r="A12" s="302">
        <v>3</v>
      </c>
      <c r="B12" s="286" t="s">
        <v>222</v>
      </c>
      <c r="C12" s="305">
        <v>1421.65</v>
      </c>
      <c r="D12" s="280">
        <v>1403.1833333333334</v>
      </c>
      <c r="E12" s="280">
        <v>1375.4166666666667</v>
      </c>
      <c r="F12" s="280">
        <v>1329.1833333333334</v>
      </c>
      <c r="G12" s="280">
        <v>1301.4166666666667</v>
      </c>
      <c r="H12" s="280">
        <v>1449.4166666666667</v>
      </c>
      <c r="I12" s="280">
        <v>1477.1833333333332</v>
      </c>
      <c r="J12" s="280">
        <v>1523.4166666666667</v>
      </c>
      <c r="K12" s="305">
        <v>1430.95</v>
      </c>
      <c r="L12" s="305">
        <v>1356.95</v>
      </c>
      <c r="M12" s="308"/>
    </row>
    <row r="13" spans="1:15">
      <c r="A13" s="302">
        <v>4</v>
      </c>
      <c r="B13" s="278" t="s">
        <v>223</v>
      </c>
      <c r="C13" s="305">
        <v>2753.15</v>
      </c>
      <c r="D13" s="280">
        <v>2734.8666666666668</v>
      </c>
      <c r="E13" s="280">
        <v>2706.8333333333335</v>
      </c>
      <c r="F13" s="280">
        <v>2660.5166666666669</v>
      </c>
      <c r="G13" s="280">
        <v>2632.4833333333336</v>
      </c>
      <c r="H13" s="280">
        <v>2781.1833333333334</v>
      </c>
      <c r="I13" s="280">
        <v>2809.2166666666662</v>
      </c>
      <c r="J13" s="280">
        <v>2855.5333333333333</v>
      </c>
      <c r="K13" s="305">
        <v>2762.9</v>
      </c>
      <c r="L13" s="305">
        <v>2688.55</v>
      </c>
      <c r="M13" s="308"/>
    </row>
    <row r="14" spans="1:15">
      <c r="A14" s="302">
        <v>5</v>
      </c>
      <c r="B14" s="278" t="s">
        <v>224</v>
      </c>
      <c r="C14" s="305">
        <v>14108.35</v>
      </c>
      <c r="D14" s="280">
        <v>14023.566666666666</v>
      </c>
      <c r="E14" s="280">
        <v>13835.033333333331</v>
      </c>
      <c r="F14" s="280">
        <v>13561.716666666665</v>
      </c>
      <c r="G14" s="280">
        <v>13373.183333333331</v>
      </c>
      <c r="H14" s="280">
        <v>14296.883333333331</v>
      </c>
      <c r="I14" s="280">
        <v>14485.416666666664</v>
      </c>
      <c r="J14" s="280">
        <v>14758.733333333332</v>
      </c>
      <c r="K14" s="305">
        <v>14212.1</v>
      </c>
      <c r="L14" s="305">
        <v>13750.25</v>
      </c>
      <c r="M14" s="308"/>
    </row>
    <row r="15" spans="1:15">
      <c r="A15" s="302">
        <v>6</v>
      </c>
      <c r="B15" s="278" t="s">
        <v>225</v>
      </c>
      <c r="C15" s="305">
        <v>2439.3000000000002</v>
      </c>
      <c r="D15" s="280">
        <v>2413.2166666666667</v>
      </c>
      <c r="E15" s="280">
        <v>2374.7333333333336</v>
      </c>
      <c r="F15" s="280">
        <v>2310.166666666667</v>
      </c>
      <c r="G15" s="280">
        <v>2271.6833333333338</v>
      </c>
      <c r="H15" s="280">
        <v>2477.7833333333333</v>
      </c>
      <c r="I15" s="280">
        <v>2516.266666666666</v>
      </c>
      <c r="J15" s="280">
        <v>2580.833333333333</v>
      </c>
      <c r="K15" s="305">
        <v>2451.6999999999998</v>
      </c>
      <c r="L15" s="305">
        <v>2348.65</v>
      </c>
      <c r="M15" s="308"/>
    </row>
    <row r="16" spans="1:15">
      <c r="A16" s="302">
        <v>7</v>
      </c>
      <c r="B16" s="278" t="s">
        <v>226</v>
      </c>
      <c r="C16" s="305">
        <v>3722.4</v>
      </c>
      <c r="D16" s="280">
        <v>3723.4</v>
      </c>
      <c r="E16" s="280">
        <v>3694.1000000000004</v>
      </c>
      <c r="F16" s="280">
        <v>3665.8</v>
      </c>
      <c r="G16" s="280">
        <v>3636.5000000000005</v>
      </c>
      <c r="H16" s="280">
        <v>3751.7000000000003</v>
      </c>
      <c r="I16" s="280">
        <v>3781.0000000000005</v>
      </c>
      <c r="J16" s="280">
        <v>3809.3</v>
      </c>
      <c r="K16" s="305">
        <v>3752.7</v>
      </c>
      <c r="L16" s="305">
        <v>3695.1</v>
      </c>
      <c r="M16" s="308"/>
    </row>
    <row r="17" spans="1:13">
      <c r="A17" s="302">
        <v>8</v>
      </c>
      <c r="B17" s="278" t="s">
        <v>39</v>
      </c>
      <c r="C17" s="278">
        <v>1179.0999999999999</v>
      </c>
      <c r="D17" s="280">
        <v>1169.6333333333332</v>
      </c>
      <c r="E17" s="280">
        <v>1146.4666666666665</v>
      </c>
      <c r="F17" s="280">
        <v>1113.8333333333333</v>
      </c>
      <c r="G17" s="280">
        <v>1090.6666666666665</v>
      </c>
      <c r="H17" s="280">
        <v>1202.2666666666664</v>
      </c>
      <c r="I17" s="280">
        <v>1225.4333333333334</v>
      </c>
      <c r="J17" s="280">
        <v>1258.0666666666664</v>
      </c>
      <c r="K17" s="278">
        <v>1192.8</v>
      </c>
      <c r="L17" s="278">
        <v>1137</v>
      </c>
      <c r="M17" s="278">
        <v>19.100829999999998</v>
      </c>
    </row>
    <row r="18" spans="1:13">
      <c r="A18" s="302">
        <v>9</v>
      </c>
      <c r="B18" s="278" t="s">
        <v>227</v>
      </c>
      <c r="C18" s="278">
        <v>544.25</v>
      </c>
      <c r="D18" s="280">
        <v>545.86666666666667</v>
      </c>
      <c r="E18" s="280">
        <v>526.63333333333333</v>
      </c>
      <c r="F18" s="280">
        <v>509.01666666666665</v>
      </c>
      <c r="G18" s="280">
        <v>489.7833333333333</v>
      </c>
      <c r="H18" s="280">
        <v>563.48333333333335</v>
      </c>
      <c r="I18" s="280">
        <v>582.7166666666667</v>
      </c>
      <c r="J18" s="280">
        <v>600.33333333333337</v>
      </c>
      <c r="K18" s="278">
        <v>565.1</v>
      </c>
      <c r="L18" s="278">
        <v>528.25</v>
      </c>
      <c r="M18" s="278">
        <v>19.037949999999999</v>
      </c>
    </row>
    <row r="19" spans="1:13">
      <c r="A19" s="302">
        <v>10</v>
      </c>
      <c r="B19" s="278" t="s">
        <v>42</v>
      </c>
      <c r="C19" s="278">
        <v>290.10000000000002</v>
      </c>
      <c r="D19" s="280">
        <v>290.40000000000003</v>
      </c>
      <c r="E19" s="280">
        <v>284.80000000000007</v>
      </c>
      <c r="F19" s="280">
        <v>279.50000000000006</v>
      </c>
      <c r="G19" s="280">
        <v>273.90000000000009</v>
      </c>
      <c r="H19" s="280">
        <v>295.70000000000005</v>
      </c>
      <c r="I19" s="280">
        <v>301.30000000000007</v>
      </c>
      <c r="J19" s="280">
        <v>306.60000000000002</v>
      </c>
      <c r="K19" s="278">
        <v>296</v>
      </c>
      <c r="L19" s="278">
        <v>285.10000000000002</v>
      </c>
      <c r="M19" s="278">
        <v>46.75412</v>
      </c>
    </row>
    <row r="20" spans="1:13">
      <c r="A20" s="302">
        <v>11</v>
      </c>
      <c r="B20" s="278" t="s">
        <v>44</v>
      </c>
      <c r="C20" s="278">
        <v>31.65</v>
      </c>
      <c r="D20" s="280">
        <v>31.966666666666669</v>
      </c>
      <c r="E20" s="280">
        <v>31.183333333333337</v>
      </c>
      <c r="F20" s="280">
        <v>30.716666666666669</v>
      </c>
      <c r="G20" s="280">
        <v>29.933333333333337</v>
      </c>
      <c r="H20" s="280">
        <v>32.433333333333337</v>
      </c>
      <c r="I20" s="280">
        <v>33.216666666666669</v>
      </c>
      <c r="J20" s="280">
        <v>33.683333333333337</v>
      </c>
      <c r="K20" s="278">
        <v>32.75</v>
      </c>
      <c r="L20" s="278">
        <v>31.5</v>
      </c>
      <c r="M20" s="278">
        <v>129.12035</v>
      </c>
    </row>
    <row r="21" spans="1:13">
      <c r="A21" s="302">
        <v>12</v>
      </c>
      <c r="B21" s="278" t="s">
        <v>228</v>
      </c>
      <c r="C21" s="278">
        <v>49.95</v>
      </c>
      <c r="D21" s="280">
        <v>50.5</v>
      </c>
      <c r="E21" s="280">
        <v>49.25</v>
      </c>
      <c r="F21" s="280">
        <v>48.55</v>
      </c>
      <c r="G21" s="280">
        <v>47.3</v>
      </c>
      <c r="H21" s="280">
        <v>51.2</v>
      </c>
      <c r="I21" s="280">
        <v>52.45</v>
      </c>
      <c r="J21" s="280">
        <v>53.150000000000006</v>
      </c>
      <c r="K21" s="278">
        <v>51.75</v>
      </c>
      <c r="L21" s="278">
        <v>49.8</v>
      </c>
      <c r="M21" s="278">
        <v>23.920500000000001</v>
      </c>
    </row>
    <row r="22" spans="1:13">
      <c r="A22" s="302">
        <v>13</v>
      </c>
      <c r="B22" s="278" t="s">
        <v>229</v>
      </c>
      <c r="C22" s="278">
        <v>115.6</v>
      </c>
      <c r="D22" s="280">
        <v>117.93333333333334</v>
      </c>
      <c r="E22" s="280">
        <v>109.86666666666667</v>
      </c>
      <c r="F22" s="280">
        <v>104.13333333333334</v>
      </c>
      <c r="G22" s="280">
        <v>96.066666666666677</v>
      </c>
      <c r="H22" s="280">
        <v>123.66666666666667</v>
      </c>
      <c r="I22" s="280">
        <v>131.73333333333335</v>
      </c>
      <c r="J22" s="280">
        <v>137.46666666666667</v>
      </c>
      <c r="K22" s="278">
        <v>126</v>
      </c>
      <c r="L22" s="278">
        <v>112.2</v>
      </c>
      <c r="M22" s="278">
        <v>75.299189999999996</v>
      </c>
    </row>
    <row r="23" spans="1:13">
      <c r="A23" s="302">
        <v>14</v>
      </c>
      <c r="B23" s="278" t="s">
        <v>230</v>
      </c>
      <c r="C23" s="278">
        <v>1487.2</v>
      </c>
      <c r="D23" s="280">
        <v>1495.9000000000003</v>
      </c>
      <c r="E23" s="280">
        <v>1456.9000000000005</v>
      </c>
      <c r="F23" s="280">
        <v>1426.6000000000001</v>
      </c>
      <c r="G23" s="280">
        <v>1387.6000000000004</v>
      </c>
      <c r="H23" s="280">
        <v>1526.2000000000007</v>
      </c>
      <c r="I23" s="280">
        <v>1565.2000000000003</v>
      </c>
      <c r="J23" s="280">
        <v>1595.5000000000009</v>
      </c>
      <c r="K23" s="278">
        <v>1534.9</v>
      </c>
      <c r="L23" s="278">
        <v>1465.6</v>
      </c>
      <c r="M23" s="278">
        <v>1.2429600000000001</v>
      </c>
    </row>
    <row r="24" spans="1:13">
      <c r="A24" s="302">
        <v>15</v>
      </c>
      <c r="B24" s="278" t="s">
        <v>231</v>
      </c>
      <c r="C24" s="278">
        <v>2599.4</v>
      </c>
      <c r="D24" s="280">
        <v>2640.2833333333333</v>
      </c>
      <c r="E24" s="280">
        <v>2534.6666666666665</v>
      </c>
      <c r="F24" s="280">
        <v>2469.9333333333334</v>
      </c>
      <c r="G24" s="280">
        <v>2364.3166666666666</v>
      </c>
      <c r="H24" s="280">
        <v>2705.0166666666664</v>
      </c>
      <c r="I24" s="280">
        <v>2810.6333333333332</v>
      </c>
      <c r="J24" s="280">
        <v>2875.3666666666663</v>
      </c>
      <c r="K24" s="278">
        <v>2745.9</v>
      </c>
      <c r="L24" s="278">
        <v>2575.5500000000002</v>
      </c>
      <c r="M24" s="278">
        <v>2.0013100000000001</v>
      </c>
    </row>
    <row r="25" spans="1:13">
      <c r="A25" s="302">
        <v>16</v>
      </c>
      <c r="B25" s="278" t="s">
        <v>46</v>
      </c>
      <c r="C25" s="278">
        <v>570.85</v>
      </c>
      <c r="D25" s="280">
        <v>562.36666666666667</v>
      </c>
      <c r="E25" s="280">
        <v>552.48333333333335</v>
      </c>
      <c r="F25" s="280">
        <v>534.11666666666667</v>
      </c>
      <c r="G25" s="280">
        <v>524.23333333333335</v>
      </c>
      <c r="H25" s="280">
        <v>580.73333333333335</v>
      </c>
      <c r="I25" s="280">
        <v>590.61666666666679</v>
      </c>
      <c r="J25" s="280">
        <v>608.98333333333335</v>
      </c>
      <c r="K25" s="278">
        <v>572.25</v>
      </c>
      <c r="L25" s="278">
        <v>544</v>
      </c>
      <c r="M25" s="278">
        <v>13.18693</v>
      </c>
    </row>
    <row r="26" spans="1:13">
      <c r="A26" s="302">
        <v>17</v>
      </c>
      <c r="B26" s="278" t="s">
        <v>47</v>
      </c>
      <c r="C26" s="278">
        <v>171.65</v>
      </c>
      <c r="D26" s="280">
        <v>172.35</v>
      </c>
      <c r="E26" s="280">
        <v>169.85</v>
      </c>
      <c r="F26" s="280">
        <v>168.05</v>
      </c>
      <c r="G26" s="280">
        <v>165.55</v>
      </c>
      <c r="H26" s="280">
        <v>174.14999999999998</v>
      </c>
      <c r="I26" s="280">
        <v>176.64999999999998</v>
      </c>
      <c r="J26" s="280">
        <v>178.44999999999996</v>
      </c>
      <c r="K26" s="278">
        <v>174.85</v>
      </c>
      <c r="L26" s="278">
        <v>170.55</v>
      </c>
      <c r="M26" s="278">
        <v>46.91798</v>
      </c>
    </row>
    <row r="27" spans="1:13">
      <c r="A27" s="302">
        <v>18</v>
      </c>
      <c r="B27" s="278" t="s">
        <v>48</v>
      </c>
      <c r="C27" s="278">
        <v>1394.35</v>
      </c>
      <c r="D27" s="280">
        <v>1407.8333333333333</v>
      </c>
      <c r="E27" s="280">
        <v>1373.7666666666664</v>
      </c>
      <c r="F27" s="280">
        <v>1353.1833333333332</v>
      </c>
      <c r="G27" s="280">
        <v>1319.1166666666663</v>
      </c>
      <c r="H27" s="280">
        <v>1428.4166666666665</v>
      </c>
      <c r="I27" s="280">
        <v>1462.4833333333336</v>
      </c>
      <c r="J27" s="280">
        <v>1483.0666666666666</v>
      </c>
      <c r="K27" s="278">
        <v>1441.9</v>
      </c>
      <c r="L27" s="278">
        <v>1387.25</v>
      </c>
      <c r="M27" s="278">
        <v>7.3140099999999997</v>
      </c>
    </row>
    <row r="28" spans="1:13">
      <c r="A28" s="302">
        <v>19</v>
      </c>
      <c r="B28" s="278" t="s">
        <v>49</v>
      </c>
      <c r="C28" s="278">
        <v>96.3</v>
      </c>
      <c r="D28" s="280">
        <v>98.45</v>
      </c>
      <c r="E28" s="280">
        <v>93.600000000000009</v>
      </c>
      <c r="F28" s="280">
        <v>90.9</v>
      </c>
      <c r="G28" s="280">
        <v>86.050000000000011</v>
      </c>
      <c r="H28" s="280">
        <v>101.15</v>
      </c>
      <c r="I28" s="280">
        <v>106</v>
      </c>
      <c r="J28" s="280">
        <v>108.7</v>
      </c>
      <c r="K28" s="278">
        <v>103.3</v>
      </c>
      <c r="L28" s="278">
        <v>95.75</v>
      </c>
      <c r="M28" s="278">
        <v>178.48226</v>
      </c>
    </row>
    <row r="29" spans="1:13">
      <c r="A29" s="302">
        <v>20</v>
      </c>
      <c r="B29" s="278" t="s">
        <v>50</v>
      </c>
      <c r="C29" s="278">
        <v>52.35</v>
      </c>
      <c r="D29" s="280">
        <v>51.550000000000004</v>
      </c>
      <c r="E29" s="280">
        <v>49.900000000000006</v>
      </c>
      <c r="F29" s="280">
        <v>47.45</v>
      </c>
      <c r="G29" s="280">
        <v>45.800000000000004</v>
      </c>
      <c r="H29" s="280">
        <v>54.000000000000007</v>
      </c>
      <c r="I29" s="280">
        <v>55.65</v>
      </c>
      <c r="J29" s="280">
        <v>58.100000000000009</v>
      </c>
      <c r="K29" s="278">
        <v>53.2</v>
      </c>
      <c r="L29" s="278">
        <v>49.1</v>
      </c>
      <c r="M29" s="278">
        <v>563.60008000000005</v>
      </c>
    </row>
    <row r="30" spans="1:13">
      <c r="A30" s="302">
        <v>21</v>
      </c>
      <c r="B30" s="278" t="s">
        <v>52</v>
      </c>
      <c r="C30" s="278">
        <v>1758.7</v>
      </c>
      <c r="D30" s="280">
        <v>1765.5666666666666</v>
      </c>
      <c r="E30" s="280">
        <v>1734.1333333333332</v>
      </c>
      <c r="F30" s="280">
        <v>1709.5666666666666</v>
      </c>
      <c r="G30" s="280">
        <v>1678.1333333333332</v>
      </c>
      <c r="H30" s="280">
        <v>1790.1333333333332</v>
      </c>
      <c r="I30" s="280">
        <v>1821.5666666666666</v>
      </c>
      <c r="J30" s="280">
        <v>1846.1333333333332</v>
      </c>
      <c r="K30" s="278">
        <v>1797</v>
      </c>
      <c r="L30" s="278">
        <v>1741</v>
      </c>
      <c r="M30" s="278">
        <v>29.263549999999999</v>
      </c>
    </row>
    <row r="31" spans="1:13">
      <c r="A31" s="302">
        <v>22</v>
      </c>
      <c r="B31" s="278" t="s">
        <v>54</v>
      </c>
      <c r="C31" s="278">
        <v>625.85</v>
      </c>
      <c r="D31" s="280">
        <v>625.29999999999995</v>
      </c>
      <c r="E31" s="280">
        <v>609.59999999999991</v>
      </c>
      <c r="F31" s="280">
        <v>593.34999999999991</v>
      </c>
      <c r="G31" s="280">
        <v>577.64999999999986</v>
      </c>
      <c r="H31" s="280">
        <v>641.54999999999995</v>
      </c>
      <c r="I31" s="280">
        <v>657.25</v>
      </c>
      <c r="J31" s="280">
        <v>673.5</v>
      </c>
      <c r="K31" s="278">
        <v>641</v>
      </c>
      <c r="L31" s="278">
        <v>609.04999999999995</v>
      </c>
      <c r="M31" s="278">
        <v>63.915480000000002</v>
      </c>
    </row>
    <row r="32" spans="1:13">
      <c r="A32" s="302">
        <v>23</v>
      </c>
      <c r="B32" s="278" t="s">
        <v>232</v>
      </c>
      <c r="C32" s="278">
        <v>2383.65</v>
      </c>
      <c r="D32" s="280">
        <v>2366.1333333333332</v>
      </c>
      <c r="E32" s="280">
        <v>2342.5166666666664</v>
      </c>
      <c r="F32" s="280">
        <v>2301.3833333333332</v>
      </c>
      <c r="G32" s="280">
        <v>2277.7666666666664</v>
      </c>
      <c r="H32" s="280">
        <v>2407.2666666666664</v>
      </c>
      <c r="I32" s="280">
        <v>2430.8833333333332</v>
      </c>
      <c r="J32" s="280">
        <v>2472.0166666666664</v>
      </c>
      <c r="K32" s="278">
        <v>2389.75</v>
      </c>
      <c r="L32" s="278">
        <v>2325</v>
      </c>
      <c r="M32" s="278">
        <v>6.1933699999999998</v>
      </c>
    </row>
    <row r="33" spans="1:13">
      <c r="A33" s="302">
        <v>24</v>
      </c>
      <c r="B33" s="278" t="s">
        <v>56</v>
      </c>
      <c r="C33" s="278">
        <v>444.9</v>
      </c>
      <c r="D33" s="280">
        <v>449.06666666666661</v>
      </c>
      <c r="E33" s="280">
        <v>436.23333333333323</v>
      </c>
      <c r="F33" s="280">
        <v>427.56666666666661</v>
      </c>
      <c r="G33" s="280">
        <v>414.73333333333323</v>
      </c>
      <c r="H33" s="280">
        <v>457.73333333333323</v>
      </c>
      <c r="I33" s="280">
        <v>470.56666666666661</v>
      </c>
      <c r="J33" s="280">
        <v>479.23333333333323</v>
      </c>
      <c r="K33" s="278">
        <v>461.9</v>
      </c>
      <c r="L33" s="278">
        <v>440.4</v>
      </c>
      <c r="M33" s="278">
        <v>403.83418</v>
      </c>
    </row>
    <row r="34" spans="1:13">
      <c r="A34" s="302">
        <v>25</v>
      </c>
      <c r="B34" s="278" t="s">
        <v>57</v>
      </c>
      <c r="C34" s="278">
        <v>2623.3</v>
      </c>
      <c r="D34" s="280">
        <v>2595.8166666666671</v>
      </c>
      <c r="E34" s="280">
        <v>2537.6333333333341</v>
      </c>
      <c r="F34" s="280">
        <v>2451.9666666666672</v>
      </c>
      <c r="G34" s="280">
        <v>2393.7833333333342</v>
      </c>
      <c r="H34" s="280">
        <v>2681.483333333334</v>
      </c>
      <c r="I34" s="280">
        <v>2739.6666666666674</v>
      </c>
      <c r="J34" s="280">
        <v>2825.3333333333339</v>
      </c>
      <c r="K34" s="278">
        <v>2654</v>
      </c>
      <c r="L34" s="278">
        <v>2510.15</v>
      </c>
      <c r="M34" s="278">
        <v>11.18713</v>
      </c>
    </row>
    <row r="35" spans="1:13">
      <c r="A35" s="302">
        <v>26</v>
      </c>
      <c r="B35" s="278" t="s">
        <v>60</v>
      </c>
      <c r="C35" s="278">
        <v>2318.1</v>
      </c>
      <c r="D35" s="280">
        <v>2342.7333333333331</v>
      </c>
      <c r="E35" s="280">
        <v>2266.5166666666664</v>
      </c>
      <c r="F35" s="280">
        <v>2214.9333333333334</v>
      </c>
      <c r="G35" s="280">
        <v>2138.7166666666667</v>
      </c>
      <c r="H35" s="280">
        <v>2394.3166666666662</v>
      </c>
      <c r="I35" s="280">
        <v>2470.5333333333324</v>
      </c>
      <c r="J35" s="280">
        <v>2522.1166666666659</v>
      </c>
      <c r="K35" s="278">
        <v>2418.9499999999998</v>
      </c>
      <c r="L35" s="278">
        <v>2291.15</v>
      </c>
      <c r="M35" s="278">
        <v>88.842250000000007</v>
      </c>
    </row>
    <row r="36" spans="1:13">
      <c r="A36" s="302">
        <v>27</v>
      </c>
      <c r="B36" s="278" t="s">
        <v>59</v>
      </c>
      <c r="C36" s="278">
        <v>5104.3500000000004</v>
      </c>
      <c r="D36" s="280">
        <v>5110.0666666666666</v>
      </c>
      <c r="E36" s="280">
        <v>5045.1333333333332</v>
      </c>
      <c r="F36" s="280">
        <v>4985.916666666667</v>
      </c>
      <c r="G36" s="280">
        <v>4920.9833333333336</v>
      </c>
      <c r="H36" s="280">
        <v>5169.2833333333328</v>
      </c>
      <c r="I36" s="280">
        <v>5234.2166666666653</v>
      </c>
      <c r="J36" s="280">
        <v>5293.4333333333325</v>
      </c>
      <c r="K36" s="278">
        <v>5175</v>
      </c>
      <c r="L36" s="278">
        <v>5050.8500000000004</v>
      </c>
      <c r="M36" s="278">
        <v>10.64409</v>
      </c>
    </row>
    <row r="37" spans="1:13">
      <c r="A37" s="302">
        <v>28</v>
      </c>
      <c r="B37" s="278" t="s">
        <v>233</v>
      </c>
      <c r="C37" s="278">
        <v>2037.8</v>
      </c>
      <c r="D37" s="280">
        <v>2047.0333333333335</v>
      </c>
      <c r="E37" s="280">
        <v>2017.0666666666671</v>
      </c>
      <c r="F37" s="280">
        <v>1996.3333333333335</v>
      </c>
      <c r="G37" s="280">
        <v>1966.366666666667</v>
      </c>
      <c r="H37" s="280">
        <v>2067.7666666666673</v>
      </c>
      <c r="I37" s="280">
        <v>2097.7333333333336</v>
      </c>
      <c r="J37" s="280">
        <v>2118.4666666666672</v>
      </c>
      <c r="K37" s="278">
        <v>2077</v>
      </c>
      <c r="L37" s="278">
        <v>2026.3</v>
      </c>
      <c r="M37" s="278">
        <v>0.44807000000000002</v>
      </c>
    </row>
    <row r="38" spans="1:13">
      <c r="A38" s="302">
        <v>29</v>
      </c>
      <c r="B38" s="278" t="s">
        <v>61</v>
      </c>
      <c r="C38" s="278">
        <v>934.8</v>
      </c>
      <c r="D38" s="280">
        <v>955.9</v>
      </c>
      <c r="E38" s="280">
        <v>904.9</v>
      </c>
      <c r="F38" s="280">
        <v>875</v>
      </c>
      <c r="G38" s="280">
        <v>824</v>
      </c>
      <c r="H38" s="280">
        <v>985.8</v>
      </c>
      <c r="I38" s="280">
        <v>1036.8</v>
      </c>
      <c r="J38" s="280">
        <v>1066.6999999999998</v>
      </c>
      <c r="K38" s="278">
        <v>1006.9</v>
      </c>
      <c r="L38" s="278">
        <v>926</v>
      </c>
      <c r="M38" s="278">
        <v>15.65953</v>
      </c>
    </row>
    <row r="39" spans="1:13">
      <c r="A39" s="302">
        <v>30</v>
      </c>
      <c r="B39" s="278" t="s">
        <v>234</v>
      </c>
      <c r="C39" s="278">
        <v>262.35000000000002</v>
      </c>
      <c r="D39" s="280">
        <v>257.95</v>
      </c>
      <c r="E39" s="280">
        <v>249.45</v>
      </c>
      <c r="F39" s="280">
        <v>236.55</v>
      </c>
      <c r="G39" s="280">
        <v>228.05</v>
      </c>
      <c r="H39" s="280">
        <v>270.84999999999997</v>
      </c>
      <c r="I39" s="280">
        <v>279.34999999999997</v>
      </c>
      <c r="J39" s="280">
        <v>292.24999999999994</v>
      </c>
      <c r="K39" s="278">
        <v>266.45</v>
      </c>
      <c r="L39" s="278">
        <v>245.05</v>
      </c>
      <c r="M39" s="278">
        <v>280.33566000000002</v>
      </c>
    </row>
    <row r="40" spans="1:13">
      <c r="A40" s="302">
        <v>31</v>
      </c>
      <c r="B40" s="278" t="s">
        <v>62</v>
      </c>
      <c r="C40" s="278">
        <v>49.2</v>
      </c>
      <c r="D40" s="280">
        <v>49.616666666666667</v>
      </c>
      <c r="E40" s="280">
        <v>47.983333333333334</v>
      </c>
      <c r="F40" s="280">
        <v>46.766666666666666</v>
      </c>
      <c r="G40" s="280">
        <v>45.133333333333333</v>
      </c>
      <c r="H40" s="280">
        <v>50.833333333333336</v>
      </c>
      <c r="I40" s="280">
        <v>52.466666666666676</v>
      </c>
      <c r="J40" s="280">
        <v>53.683333333333337</v>
      </c>
      <c r="K40" s="278">
        <v>51.25</v>
      </c>
      <c r="L40" s="278">
        <v>48.4</v>
      </c>
      <c r="M40" s="278">
        <v>419.12286999999998</v>
      </c>
    </row>
    <row r="41" spans="1:13">
      <c r="A41" s="302">
        <v>32</v>
      </c>
      <c r="B41" s="278" t="s">
        <v>63</v>
      </c>
      <c r="C41" s="278">
        <v>35.200000000000003</v>
      </c>
      <c r="D41" s="280">
        <v>35.433333333333337</v>
      </c>
      <c r="E41" s="280">
        <v>34.666666666666671</v>
      </c>
      <c r="F41" s="280">
        <v>34.133333333333333</v>
      </c>
      <c r="G41" s="280">
        <v>33.366666666666667</v>
      </c>
      <c r="H41" s="280">
        <v>35.966666666666676</v>
      </c>
      <c r="I41" s="280">
        <v>36.733333333333341</v>
      </c>
      <c r="J41" s="280">
        <v>37.26666666666668</v>
      </c>
      <c r="K41" s="278">
        <v>36.200000000000003</v>
      </c>
      <c r="L41" s="278">
        <v>34.9</v>
      </c>
      <c r="M41" s="278">
        <v>79.180109999999999</v>
      </c>
    </row>
    <row r="42" spans="1:13">
      <c r="A42" s="302">
        <v>33</v>
      </c>
      <c r="B42" s="278" t="s">
        <v>64</v>
      </c>
      <c r="C42" s="278">
        <v>1365.15</v>
      </c>
      <c r="D42" s="280">
        <v>1355.7166666666667</v>
      </c>
      <c r="E42" s="280">
        <v>1329.4333333333334</v>
      </c>
      <c r="F42" s="280">
        <v>1293.7166666666667</v>
      </c>
      <c r="G42" s="280">
        <v>1267.4333333333334</v>
      </c>
      <c r="H42" s="280">
        <v>1391.4333333333334</v>
      </c>
      <c r="I42" s="280">
        <v>1417.7166666666667</v>
      </c>
      <c r="J42" s="280">
        <v>1453.4333333333334</v>
      </c>
      <c r="K42" s="278">
        <v>1382</v>
      </c>
      <c r="L42" s="278">
        <v>1320</v>
      </c>
      <c r="M42" s="278">
        <v>15.61853</v>
      </c>
    </row>
    <row r="43" spans="1:13">
      <c r="A43" s="302">
        <v>34</v>
      </c>
      <c r="B43" s="278" t="s">
        <v>67</v>
      </c>
      <c r="C43" s="278">
        <v>508.4</v>
      </c>
      <c r="D43" s="280">
        <v>509.40000000000003</v>
      </c>
      <c r="E43" s="280">
        <v>501.55000000000007</v>
      </c>
      <c r="F43" s="280">
        <v>494.70000000000005</v>
      </c>
      <c r="G43" s="280">
        <v>486.85000000000008</v>
      </c>
      <c r="H43" s="280">
        <v>516.25</v>
      </c>
      <c r="I43" s="280">
        <v>524.10000000000014</v>
      </c>
      <c r="J43" s="280">
        <v>530.95000000000005</v>
      </c>
      <c r="K43" s="278">
        <v>517.25</v>
      </c>
      <c r="L43" s="278">
        <v>502.55</v>
      </c>
      <c r="M43" s="278">
        <v>22.947310000000002</v>
      </c>
    </row>
    <row r="44" spans="1:13">
      <c r="A44" s="302">
        <v>35</v>
      </c>
      <c r="B44" s="278" t="s">
        <v>66</v>
      </c>
      <c r="C44" s="278">
        <v>72.099999999999994</v>
      </c>
      <c r="D44" s="280">
        <v>72.63333333333334</v>
      </c>
      <c r="E44" s="280">
        <v>70.816666666666677</v>
      </c>
      <c r="F44" s="280">
        <v>69.533333333333331</v>
      </c>
      <c r="G44" s="280">
        <v>67.716666666666669</v>
      </c>
      <c r="H44" s="280">
        <v>73.916666666666686</v>
      </c>
      <c r="I44" s="280">
        <v>75.733333333333348</v>
      </c>
      <c r="J44" s="280">
        <v>77.016666666666694</v>
      </c>
      <c r="K44" s="278">
        <v>74.45</v>
      </c>
      <c r="L44" s="278">
        <v>71.349999999999994</v>
      </c>
      <c r="M44" s="278">
        <v>171.10088999999999</v>
      </c>
    </row>
    <row r="45" spans="1:13">
      <c r="A45" s="302">
        <v>36</v>
      </c>
      <c r="B45" s="278" t="s">
        <v>68</v>
      </c>
      <c r="C45" s="278">
        <v>309.2</v>
      </c>
      <c r="D45" s="280">
        <v>306.84999999999997</v>
      </c>
      <c r="E45" s="280">
        <v>289.34999999999991</v>
      </c>
      <c r="F45" s="280">
        <v>269.49999999999994</v>
      </c>
      <c r="G45" s="280">
        <v>251.99999999999989</v>
      </c>
      <c r="H45" s="280">
        <v>326.69999999999993</v>
      </c>
      <c r="I45" s="280">
        <v>344.20000000000005</v>
      </c>
      <c r="J45" s="280">
        <v>364.04999999999995</v>
      </c>
      <c r="K45" s="278">
        <v>324.35000000000002</v>
      </c>
      <c r="L45" s="278">
        <v>287</v>
      </c>
      <c r="M45" s="278">
        <v>85.087500000000006</v>
      </c>
    </row>
    <row r="46" spans="1:13">
      <c r="A46" s="302">
        <v>37</v>
      </c>
      <c r="B46" s="278" t="s">
        <v>71</v>
      </c>
      <c r="C46" s="278">
        <v>22.45</v>
      </c>
      <c r="D46" s="280">
        <v>22.166666666666668</v>
      </c>
      <c r="E46" s="280">
        <v>21.433333333333337</v>
      </c>
      <c r="F46" s="280">
        <v>20.416666666666668</v>
      </c>
      <c r="G46" s="280">
        <v>19.683333333333337</v>
      </c>
      <c r="H46" s="280">
        <v>23.183333333333337</v>
      </c>
      <c r="I46" s="280">
        <v>23.916666666666664</v>
      </c>
      <c r="J46" s="280">
        <v>24.933333333333337</v>
      </c>
      <c r="K46" s="278">
        <v>22.9</v>
      </c>
      <c r="L46" s="278">
        <v>21.15</v>
      </c>
      <c r="M46" s="278">
        <v>562.61294999999996</v>
      </c>
    </row>
    <row r="47" spans="1:13">
      <c r="A47" s="302">
        <v>38</v>
      </c>
      <c r="B47" s="278" t="s">
        <v>75</v>
      </c>
      <c r="C47" s="278">
        <v>370</v>
      </c>
      <c r="D47" s="280">
        <v>367.13333333333338</v>
      </c>
      <c r="E47" s="280">
        <v>360.86666666666679</v>
      </c>
      <c r="F47" s="280">
        <v>351.73333333333341</v>
      </c>
      <c r="G47" s="280">
        <v>345.46666666666681</v>
      </c>
      <c r="H47" s="280">
        <v>376.26666666666677</v>
      </c>
      <c r="I47" s="280">
        <v>382.5333333333333</v>
      </c>
      <c r="J47" s="280">
        <v>391.66666666666674</v>
      </c>
      <c r="K47" s="278">
        <v>373.4</v>
      </c>
      <c r="L47" s="278">
        <v>358</v>
      </c>
      <c r="M47" s="278">
        <v>80.084289999999996</v>
      </c>
    </row>
    <row r="48" spans="1:13">
      <c r="A48" s="302">
        <v>39</v>
      </c>
      <c r="B48" s="278" t="s">
        <v>70</v>
      </c>
      <c r="C48" s="278">
        <v>514.29999999999995</v>
      </c>
      <c r="D48" s="280">
        <v>508.48333333333335</v>
      </c>
      <c r="E48" s="280">
        <v>501.01666666666665</v>
      </c>
      <c r="F48" s="280">
        <v>487.73333333333329</v>
      </c>
      <c r="G48" s="280">
        <v>480.26666666666659</v>
      </c>
      <c r="H48" s="280">
        <v>521.76666666666665</v>
      </c>
      <c r="I48" s="280">
        <v>529.23333333333335</v>
      </c>
      <c r="J48" s="280">
        <v>542.51666666666677</v>
      </c>
      <c r="K48" s="278">
        <v>515.95000000000005</v>
      </c>
      <c r="L48" s="278">
        <v>495.2</v>
      </c>
      <c r="M48" s="278">
        <v>197.99179000000001</v>
      </c>
    </row>
    <row r="49" spans="1:13">
      <c r="A49" s="302">
        <v>40</v>
      </c>
      <c r="B49" s="278" t="s">
        <v>126</v>
      </c>
      <c r="C49" s="278">
        <v>174.4</v>
      </c>
      <c r="D49" s="280">
        <v>170.78333333333333</v>
      </c>
      <c r="E49" s="280">
        <v>165.76666666666665</v>
      </c>
      <c r="F49" s="280">
        <v>157.13333333333333</v>
      </c>
      <c r="G49" s="280">
        <v>152.11666666666665</v>
      </c>
      <c r="H49" s="280">
        <v>179.41666666666666</v>
      </c>
      <c r="I49" s="280">
        <v>184.43333333333337</v>
      </c>
      <c r="J49" s="280">
        <v>193.06666666666666</v>
      </c>
      <c r="K49" s="278">
        <v>175.8</v>
      </c>
      <c r="L49" s="278">
        <v>162.15</v>
      </c>
      <c r="M49" s="278">
        <v>56.712179999999996</v>
      </c>
    </row>
    <row r="50" spans="1:13">
      <c r="A50" s="302">
        <v>41</v>
      </c>
      <c r="B50" s="278" t="s">
        <v>72</v>
      </c>
      <c r="C50" s="278">
        <v>353.95</v>
      </c>
      <c r="D50" s="280">
        <v>353.73333333333335</v>
      </c>
      <c r="E50" s="280">
        <v>347.4666666666667</v>
      </c>
      <c r="F50" s="280">
        <v>340.98333333333335</v>
      </c>
      <c r="G50" s="280">
        <v>334.7166666666667</v>
      </c>
      <c r="H50" s="280">
        <v>360.2166666666667</v>
      </c>
      <c r="I50" s="280">
        <v>366.48333333333335</v>
      </c>
      <c r="J50" s="280">
        <v>372.9666666666667</v>
      </c>
      <c r="K50" s="278">
        <v>360</v>
      </c>
      <c r="L50" s="278">
        <v>347.25</v>
      </c>
      <c r="M50" s="278">
        <v>58.697940000000003</v>
      </c>
    </row>
    <row r="51" spans="1:13">
      <c r="A51" s="302">
        <v>42</v>
      </c>
      <c r="B51" s="278" t="s">
        <v>235</v>
      </c>
      <c r="C51" s="278">
        <v>904.1</v>
      </c>
      <c r="D51" s="280">
        <v>910.69999999999993</v>
      </c>
      <c r="E51" s="280">
        <v>883.39999999999986</v>
      </c>
      <c r="F51" s="280">
        <v>862.69999999999993</v>
      </c>
      <c r="G51" s="280">
        <v>835.39999999999986</v>
      </c>
      <c r="H51" s="280">
        <v>931.39999999999986</v>
      </c>
      <c r="I51" s="280">
        <v>958.69999999999982</v>
      </c>
      <c r="J51" s="280">
        <v>979.39999999999986</v>
      </c>
      <c r="K51" s="278">
        <v>938</v>
      </c>
      <c r="L51" s="278">
        <v>890</v>
      </c>
      <c r="M51" s="278">
        <v>0.84431</v>
      </c>
    </row>
    <row r="52" spans="1:13">
      <c r="A52" s="302">
        <v>43</v>
      </c>
      <c r="B52" s="278" t="s">
        <v>73</v>
      </c>
      <c r="C52" s="278">
        <v>10612.45</v>
      </c>
      <c r="D52" s="280">
        <v>10495.366666666667</v>
      </c>
      <c r="E52" s="280">
        <v>10230.633333333333</v>
      </c>
      <c r="F52" s="280">
        <v>9848.8166666666657</v>
      </c>
      <c r="G52" s="280">
        <v>9584.0833333333321</v>
      </c>
      <c r="H52" s="280">
        <v>10877.183333333334</v>
      </c>
      <c r="I52" s="280">
        <v>11141.916666666668</v>
      </c>
      <c r="J52" s="280">
        <v>11523.733333333335</v>
      </c>
      <c r="K52" s="278">
        <v>10760.1</v>
      </c>
      <c r="L52" s="278">
        <v>10113.549999999999</v>
      </c>
      <c r="M52" s="278">
        <v>0.71220000000000006</v>
      </c>
    </row>
    <row r="53" spans="1:13">
      <c r="A53" s="302">
        <v>44</v>
      </c>
      <c r="B53" s="278" t="s">
        <v>76</v>
      </c>
      <c r="C53" s="278">
        <v>3165.75</v>
      </c>
      <c r="D53" s="280">
        <v>3173.5833333333335</v>
      </c>
      <c r="E53" s="280">
        <v>3142.166666666667</v>
      </c>
      <c r="F53" s="280">
        <v>3118.5833333333335</v>
      </c>
      <c r="G53" s="280">
        <v>3087.166666666667</v>
      </c>
      <c r="H53" s="280">
        <v>3197.166666666667</v>
      </c>
      <c r="I53" s="280">
        <v>3228.5833333333339</v>
      </c>
      <c r="J53" s="280">
        <v>3252.166666666667</v>
      </c>
      <c r="K53" s="278">
        <v>3205</v>
      </c>
      <c r="L53" s="278">
        <v>3150</v>
      </c>
      <c r="M53" s="278">
        <v>10.215920000000001</v>
      </c>
    </row>
    <row r="54" spans="1:13">
      <c r="A54" s="302">
        <v>45</v>
      </c>
      <c r="B54" s="278" t="s">
        <v>82</v>
      </c>
      <c r="C54" s="278">
        <v>656</v>
      </c>
      <c r="D54" s="280">
        <v>649.81666666666661</v>
      </c>
      <c r="E54" s="280">
        <v>631.33333333333326</v>
      </c>
      <c r="F54" s="280">
        <v>606.66666666666663</v>
      </c>
      <c r="G54" s="280">
        <v>588.18333333333328</v>
      </c>
      <c r="H54" s="280">
        <v>674.48333333333323</v>
      </c>
      <c r="I54" s="280">
        <v>692.96666666666658</v>
      </c>
      <c r="J54" s="280">
        <v>717.63333333333321</v>
      </c>
      <c r="K54" s="278">
        <v>668.3</v>
      </c>
      <c r="L54" s="278">
        <v>625.15</v>
      </c>
      <c r="M54" s="278">
        <v>13.03694</v>
      </c>
    </row>
    <row r="55" spans="1:13">
      <c r="A55" s="302">
        <v>46</v>
      </c>
      <c r="B55" s="278" t="s">
        <v>77</v>
      </c>
      <c r="C55" s="278">
        <v>323.95</v>
      </c>
      <c r="D55" s="280">
        <v>325.75</v>
      </c>
      <c r="E55" s="280">
        <v>319.5</v>
      </c>
      <c r="F55" s="280">
        <v>315.05</v>
      </c>
      <c r="G55" s="280">
        <v>308.8</v>
      </c>
      <c r="H55" s="280">
        <v>330.2</v>
      </c>
      <c r="I55" s="280">
        <v>336.45</v>
      </c>
      <c r="J55" s="280">
        <v>340.9</v>
      </c>
      <c r="K55" s="278">
        <v>332</v>
      </c>
      <c r="L55" s="278">
        <v>321.3</v>
      </c>
      <c r="M55" s="278">
        <v>50.845770000000002</v>
      </c>
    </row>
    <row r="56" spans="1:13">
      <c r="A56" s="302">
        <v>47</v>
      </c>
      <c r="B56" s="278" t="s">
        <v>78</v>
      </c>
      <c r="C56" s="278">
        <v>87.9</v>
      </c>
      <c r="D56" s="280">
        <v>88.833333333333329</v>
      </c>
      <c r="E56" s="280">
        <v>86.466666666666654</v>
      </c>
      <c r="F56" s="280">
        <v>85.033333333333331</v>
      </c>
      <c r="G56" s="280">
        <v>82.666666666666657</v>
      </c>
      <c r="H56" s="280">
        <v>90.266666666666652</v>
      </c>
      <c r="I56" s="280">
        <v>92.633333333333326</v>
      </c>
      <c r="J56" s="280">
        <v>94.066666666666649</v>
      </c>
      <c r="K56" s="278">
        <v>91.2</v>
      </c>
      <c r="L56" s="278">
        <v>87.4</v>
      </c>
      <c r="M56" s="278">
        <v>142.78202999999999</v>
      </c>
    </row>
    <row r="57" spans="1:13">
      <c r="A57" s="302">
        <v>48</v>
      </c>
      <c r="B57" s="278" t="s">
        <v>79</v>
      </c>
      <c r="C57" s="278">
        <v>129.69999999999999</v>
      </c>
      <c r="D57" s="280">
        <v>129.54999999999998</v>
      </c>
      <c r="E57" s="280">
        <v>126.29999999999995</v>
      </c>
      <c r="F57" s="280">
        <v>122.89999999999998</v>
      </c>
      <c r="G57" s="280">
        <v>119.64999999999995</v>
      </c>
      <c r="H57" s="280">
        <v>132.94999999999996</v>
      </c>
      <c r="I57" s="280">
        <v>136.20000000000002</v>
      </c>
      <c r="J57" s="280">
        <v>139.59999999999997</v>
      </c>
      <c r="K57" s="278">
        <v>132.80000000000001</v>
      </c>
      <c r="L57" s="278">
        <v>126.15</v>
      </c>
      <c r="M57" s="278">
        <v>14.620979999999999</v>
      </c>
    </row>
    <row r="58" spans="1:13">
      <c r="A58" s="302">
        <v>49</v>
      </c>
      <c r="B58" s="278" t="s">
        <v>83</v>
      </c>
      <c r="C58" s="278">
        <v>159.44999999999999</v>
      </c>
      <c r="D58" s="280">
        <v>161.13333333333333</v>
      </c>
      <c r="E58" s="280">
        <v>151.66666666666666</v>
      </c>
      <c r="F58" s="280">
        <v>143.88333333333333</v>
      </c>
      <c r="G58" s="280">
        <v>134.41666666666666</v>
      </c>
      <c r="H58" s="280">
        <v>168.91666666666666</v>
      </c>
      <c r="I58" s="280">
        <v>178.38333333333335</v>
      </c>
      <c r="J58" s="280">
        <v>186.16666666666666</v>
      </c>
      <c r="K58" s="278">
        <v>170.6</v>
      </c>
      <c r="L58" s="278">
        <v>153.35</v>
      </c>
      <c r="M58" s="278">
        <v>184.44012000000001</v>
      </c>
    </row>
    <row r="59" spans="1:13">
      <c r="A59" s="302">
        <v>50</v>
      </c>
      <c r="B59" s="278" t="s">
        <v>84</v>
      </c>
      <c r="C59" s="278">
        <v>589.6</v>
      </c>
      <c r="D59" s="280">
        <v>595.7166666666667</v>
      </c>
      <c r="E59" s="280">
        <v>579.98333333333335</v>
      </c>
      <c r="F59" s="280">
        <v>570.36666666666667</v>
      </c>
      <c r="G59" s="280">
        <v>554.63333333333333</v>
      </c>
      <c r="H59" s="280">
        <v>605.33333333333337</v>
      </c>
      <c r="I59" s="280">
        <v>621.06666666666672</v>
      </c>
      <c r="J59" s="280">
        <v>630.68333333333339</v>
      </c>
      <c r="K59" s="278">
        <v>611.45000000000005</v>
      </c>
      <c r="L59" s="278">
        <v>586.1</v>
      </c>
      <c r="M59" s="278">
        <v>91.000839999999997</v>
      </c>
    </row>
    <row r="60" spans="1:13">
      <c r="A60" s="302">
        <v>51</v>
      </c>
      <c r="B60" s="278" t="s">
        <v>236</v>
      </c>
      <c r="C60" s="278">
        <v>144.35</v>
      </c>
      <c r="D60" s="280">
        <v>141</v>
      </c>
      <c r="E60" s="280">
        <v>136.1</v>
      </c>
      <c r="F60" s="280">
        <v>127.85</v>
      </c>
      <c r="G60" s="280">
        <v>122.94999999999999</v>
      </c>
      <c r="H60" s="280">
        <v>149.25</v>
      </c>
      <c r="I60" s="280">
        <v>154.14999999999998</v>
      </c>
      <c r="J60" s="280">
        <v>162.4</v>
      </c>
      <c r="K60" s="278">
        <v>145.9</v>
      </c>
      <c r="L60" s="278">
        <v>132.75</v>
      </c>
      <c r="M60" s="278">
        <v>42.301900000000003</v>
      </c>
    </row>
    <row r="61" spans="1:13">
      <c r="A61" s="302">
        <v>52</v>
      </c>
      <c r="B61" s="278" t="s">
        <v>85</v>
      </c>
      <c r="C61" s="278">
        <v>148.5</v>
      </c>
      <c r="D61" s="280">
        <v>146.43333333333331</v>
      </c>
      <c r="E61" s="280">
        <v>143.41666666666663</v>
      </c>
      <c r="F61" s="280">
        <v>138.33333333333331</v>
      </c>
      <c r="G61" s="280">
        <v>135.31666666666663</v>
      </c>
      <c r="H61" s="280">
        <v>151.51666666666662</v>
      </c>
      <c r="I61" s="280">
        <v>154.53333333333333</v>
      </c>
      <c r="J61" s="280">
        <v>159.61666666666662</v>
      </c>
      <c r="K61" s="278">
        <v>149.44999999999999</v>
      </c>
      <c r="L61" s="278">
        <v>141.35</v>
      </c>
      <c r="M61" s="278">
        <v>131.46077</v>
      </c>
    </row>
    <row r="62" spans="1:13">
      <c r="A62" s="302">
        <v>53</v>
      </c>
      <c r="B62" s="278" t="s">
        <v>86</v>
      </c>
      <c r="C62" s="278">
        <v>1459.1</v>
      </c>
      <c r="D62" s="280">
        <v>1462.2666666666667</v>
      </c>
      <c r="E62" s="280">
        <v>1439.3333333333333</v>
      </c>
      <c r="F62" s="280">
        <v>1419.5666666666666</v>
      </c>
      <c r="G62" s="280">
        <v>1396.6333333333332</v>
      </c>
      <c r="H62" s="280">
        <v>1482.0333333333333</v>
      </c>
      <c r="I62" s="280">
        <v>1504.9666666666667</v>
      </c>
      <c r="J62" s="280">
        <v>1524.7333333333333</v>
      </c>
      <c r="K62" s="278">
        <v>1485.2</v>
      </c>
      <c r="L62" s="278">
        <v>1442.5</v>
      </c>
      <c r="M62" s="278">
        <v>16.73537</v>
      </c>
    </row>
    <row r="63" spans="1:13">
      <c r="A63" s="302">
        <v>54</v>
      </c>
      <c r="B63" s="278" t="s">
        <v>87</v>
      </c>
      <c r="C63" s="278">
        <v>373.05</v>
      </c>
      <c r="D63" s="280">
        <v>374.68333333333339</v>
      </c>
      <c r="E63" s="280">
        <v>367.46666666666681</v>
      </c>
      <c r="F63" s="280">
        <v>361.88333333333344</v>
      </c>
      <c r="G63" s="280">
        <v>354.66666666666686</v>
      </c>
      <c r="H63" s="280">
        <v>380.26666666666677</v>
      </c>
      <c r="I63" s="280">
        <v>387.48333333333335</v>
      </c>
      <c r="J63" s="280">
        <v>393.06666666666672</v>
      </c>
      <c r="K63" s="278">
        <v>381.9</v>
      </c>
      <c r="L63" s="278">
        <v>369.1</v>
      </c>
      <c r="M63" s="278">
        <v>14.635820000000001</v>
      </c>
    </row>
    <row r="64" spans="1:13">
      <c r="A64" s="302">
        <v>55</v>
      </c>
      <c r="B64" s="278" t="s">
        <v>237</v>
      </c>
      <c r="C64" s="278">
        <v>594.25</v>
      </c>
      <c r="D64" s="280">
        <v>593.11666666666667</v>
      </c>
      <c r="E64" s="280">
        <v>571.23333333333335</v>
      </c>
      <c r="F64" s="280">
        <v>548.2166666666667</v>
      </c>
      <c r="G64" s="280">
        <v>526.33333333333337</v>
      </c>
      <c r="H64" s="280">
        <v>616.13333333333333</v>
      </c>
      <c r="I64" s="280">
        <v>638.01666666666677</v>
      </c>
      <c r="J64" s="280">
        <v>661.0333333333333</v>
      </c>
      <c r="K64" s="278">
        <v>615</v>
      </c>
      <c r="L64" s="278">
        <v>570.1</v>
      </c>
      <c r="M64" s="278">
        <v>6.9942900000000003</v>
      </c>
    </row>
    <row r="65" spans="1:13">
      <c r="A65" s="302">
        <v>56</v>
      </c>
      <c r="B65" s="278" t="s">
        <v>238</v>
      </c>
      <c r="C65" s="278">
        <v>222.2</v>
      </c>
      <c r="D65" s="280">
        <v>227.25</v>
      </c>
      <c r="E65" s="280">
        <v>214.85</v>
      </c>
      <c r="F65" s="280">
        <v>207.5</v>
      </c>
      <c r="G65" s="280">
        <v>195.1</v>
      </c>
      <c r="H65" s="280">
        <v>234.6</v>
      </c>
      <c r="I65" s="280">
        <v>246.99999999999997</v>
      </c>
      <c r="J65" s="280">
        <v>254.35</v>
      </c>
      <c r="K65" s="278">
        <v>239.65</v>
      </c>
      <c r="L65" s="278">
        <v>219.9</v>
      </c>
      <c r="M65" s="278">
        <v>18.34769</v>
      </c>
    </row>
    <row r="66" spans="1:13">
      <c r="A66" s="302">
        <v>57</v>
      </c>
      <c r="B66" s="278" t="s">
        <v>88</v>
      </c>
      <c r="C66" s="278">
        <v>377.5</v>
      </c>
      <c r="D66" s="280">
        <v>376.83333333333331</v>
      </c>
      <c r="E66" s="280">
        <v>371.66666666666663</v>
      </c>
      <c r="F66" s="280">
        <v>365.83333333333331</v>
      </c>
      <c r="G66" s="280">
        <v>360.66666666666663</v>
      </c>
      <c r="H66" s="280">
        <v>382.66666666666663</v>
      </c>
      <c r="I66" s="280">
        <v>387.83333333333326</v>
      </c>
      <c r="J66" s="280">
        <v>393.66666666666663</v>
      </c>
      <c r="K66" s="278">
        <v>382</v>
      </c>
      <c r="L66" s="278">
        <v>371</v>
      </c>
      <c r="M66" s="278">
        <v>17.971789999999999</v>
      </c>
    </row>
    <row r="67" spans="1:13">
      <c r="A67" s="302">
        <v>58</v>
      </c>
      <c r="B67" s="278" t="s">
        <v>94</v>
      </c>
      <c r="C67" s="278">
        <v>146.85</v>
      </c>
      <c r="D67" s="280">
        <v>147.11666666666667</v>
      </c>
      <c r="E67" s="280">
        <v>141.98333333333335</v>
      </c>
      <c r="F67" s="280">
        <v>137.11666666666667</v>
      </c>
      <c r="G67" s="280">
        <v>131.98333333333335</v>
      </c>
      <c r="H67" s="280">
        <v>151.98333333333335</v>
      </c>
      <c r="I67" s="280">
        <v>157.11666666666667</v>
      </c>
      <c r="J67" s="280">
        <v>161.98333333333335</v>
      </c>
      <c r="K67" s="278">
        <v>152.25</v>
      </c>
      <c r="L67" s="278">
        <v>142.25</v>
      </c>
      <c r="M67" s="278">
        <v>128.18946</v>
      </c>
    </row>
    <row r="68" spans="1:13">
      <c r="A68" s="302">
        <v>59</v>
      </c>
      <c r="B68" s="278" t="s">
        <v>89</v>
      </c>
      <c r="C68" s="278">
        <v>489.3</v>
      </c>
      <c r="D68" s="280">
        <v>487.63333333333338</v>
      </c>
      <c r="E68" s="280">
        <v>479.91666666666674</v>
      </c>
      <c r="F68" s="280">
        <v>470.53333333333336</v>
      </c>
      <c r="G68" s="280">
        <v>462.81666666666672</v>
      </c>
      <c r="H68" s="280">
        <v>497.01666666666677</v>
      </c>
      <c r="I68" s="280">
        <v>504.73333333333335</v>
      </c>
      <c r="J68" s="280">
        <v>514.11666666666679</v>
      </c>
      <c r="K68" s="278">
        <v>495.35</v>
      </c>
      <c r="L68" s="278">
        <v>478.25</v>
      </c>
      <c r="M68" s="278">
        <v>42.954189999999997</v>
      </c>
    </row>
    <row r="69" spans="1:13">
      <c r="A69" s="302">
        <v>60</v>
      </c>
      <c r="B69" s="278" t="s">
        <v>239</v>
      </c>
      <c r="C69" s="278">
        <v>521.65</v>
      </c>
      <c r="D69" s="280">
        <v>524.48333333333323</v>
      </c>
      <c r="E69" s="280">
        <v>517.26666666666642</v>
      </c>
      <c r="F69" s="280">
        <v>512.88333333333321</v>
      </c>
      <c r="G69" s="280">
        <v>505.6666666666664</v>
      </c>
      <c r="H69" s="280">
        <v>528.86666666666645</v>
      </c>
      <c r="I69" s="280">
        <v>536.08333333333337</v>
      </c>
      <c r="J69" s="280">
        <v>540.46666666666647</v>
      </c>
      <c r="K69" s="278">
        <v>531.70000000000005</v>
      </c>
      <c r="L69" s="278">
        <v>520.1</v>
      </c>
      <c r="M69" s="278">
        <v>1.4917199999999999</v>
      </c>
    </row>
    <row r="70" spans="1:13">
      <c r="A70" s="302">
        <v>61</v>
      </c>
      <c r="B70" s="278" t="s">
        <v>92</v>
      </c>
      <c r="C70" s="278">
        <v>2332.9</v>
      </c>
      <c r="D70" s="280">
        <v>2335.4333333333334</v>
      </c>
      <c r="E70" s="280">
        <v>2298.166666666667</v>
      </c>
      <c r="F70" s="280">
        <v>2263.4333333333334</v>
      </c>
      <c r="G70" s="280">
        <v>2226.166666666667</v>
      </c>
      <c r="H70" s="280">
        <v>2370.166666666667</v>
      </c>
      <c r="I70" s="280">
        <v>2407.4333333333334</v>
      </c>
      <c r="J70" s="280">
        <v>2442.166666666667</v>
      </c>
      <c r="K70" s="278">
        <v>2372.6999999999998</v>
      </c>
      <c r="L70" s="278">
        <v>2300.6999999999998</v>
      </c>
      <c r="M70" s="278">
        <v>8.4316399999999998</v>
      </c>
    </row>
    <row r="71" spans="1:13">
      <c r="A71" s="302">
        <v>62</v>
      </c>
      <c r="B71" s="278" t="s">
        <v>95</v>
      </c>
      <c r="C71" s="278">
        <v>3936.3</v>
      </c>
      <c r="D71" s="280">
        <v>3975.0333333333333</v>
      </c>
      <c r="E71" s="280">
        <v>3856.3166666666666</v>
      </c>
      <c r="F71" s="280">
        <v>3776.3333333333335</v>
      </c>
      <c r="G71" s="280">
        <v>3657.6166666666668</v>
      </c>
      <c r="H71" s="280">
        <v>4055.0166666666664</v>
      </c>
      <c r="I71" s="280">
        <v>4173.7333333333327</v>
      </c>
      <c r="J71" s="280">
        <v>4253.7166666666662</v>
      </c>
      <c r="K71" s="278">
        <v>4093.75</v>
      </c>
      <c r="L71" s="278">
        <v>3895.05</v>
      </c>
      <c r="M71" s="278">
        <v>21.780339999999999</v>
      </c>
    </row>
    <row r="72" spans="1:13">
      <c r="A72" s="302">
        <v>63</v>
      </c>
      <c r="B72" s="278" t="s">
        <v>240</v>
      </c>
      <c r="C72" s="278">
        <v>39.799999999999997</v>
      </c>
      <c r="D72" s="280">
        <v>39.916666666666664</v>
      </c>
      <c r="E72" s="280">
        <v>39.083333333333329</v>
      </c>
      <c r="F72" s="280">
        <v>38.366666666666667</v>
      </c>
      <c r="G72" s="280">
        <v>37.533333333333331</v>
      </c>
      <c r="H72" s="280">
        <v>40.633333333333326</v>
      </c>
      <c r="I72" s="280">
        <v>41.466666666666654</v>
      </c>
      <c r="J72" s="280">
        <v>42.183333333333323</v>
      </c>
      <c r="K72" s="278">
        <v>40.75</v>
      </c>
      <c r="L72" s="278">
        <v>39.200000000000003</v>
      </c>
      <c r="M72" s="278">
        <v>30.347770000000001</v>
      </c>
    </row>
    <row r="73" spans="1:13">
      <c r="A73" s="302">
        <v>64</v>
      </c>
      <c r="B73" s="278" t="s">
        <v>96</v>
      </c>
      <c r="C73" s="278">
        <v>14707.95</v>
      </c>
      <c r="D73" s="280">
        <v>14669.983333333332</v>
      </c>
      <c r="E73" s="280">
        <v>14439.966666666664</v>
      </c>
      <c r="F73" s="280">
        <v>14171.983333333332</v>
      </c>
      <c r="G73" s="280">
        <v>13941.966666666664</v>
      </c>
      <c r="H73" s="280">
        <v>14937.966666666664</v>
      </c>
      <c r="I73" s="280">
        <v>15167.98333333333</v>
      </c>
      <c r="J73" s="280">
        <v>15435.966666666664</v>
      </c>
      <c r="K73" s="278">
        <v>14900</v>
      </c>
      <c r="L73" s="278">
        <v>14402</v>
      </c>
      <c r="M73" s="278">
        <v>3.4724400000000002</v>
      </c>
    </row>
    <row r="74" spans="1:13">
      <c r="A74" s="302">
        <v>65</v>
      </c>
      <c r="B74" s="278" t="s">
        <v>241</v>
      </c>
      <c r="C74" s="278">
        <v>194.65</v>
      </c>
      <c r="D74" s="280">
        <v>196.04999999999998</v>
      </c>
      <c r="E74" s="280">
        <v>191.09999999999997</v>
      </c>
      <c r="F74" s="280">
        <v>187.54999999999998</v>
      </c>
      <c r="G74" s="280">
        <v>182.59999999999997</v>
      </c>
      <c r="H74" s="280">
        <v>199.59999999999997</v>
      </c>
      <c r="I74" s="280">
        <v>204.54999999999995</v>
      </c>
      <c r="J74" s="280">
        <v>208.09999999999997</v>
      </c>
      <c r="K74" s="278">
        <v>201</v>
      </c>
      <c r="L74" s="278">
        <v>192.5</v>
      </c>
      <c r="M74" s="278">
        <v>15.319979999999999</v>
      </c>
    </row>
    <row r="75" spans="1:13">
      <c r="A75" s="302">
        <v>66</v>
      </c>
      <c r="B75" s="278" t="s">
        <v>242</v>
      </c>
      <c r="C75" s="278">
        <v>677.15</v>
      </c>
      <c r="D75" s="280">
        <v>673.38333333333333</v>
      </c>
      <c r="E75" s="280">
        <v>661.76666666666665</v>
      </c>
      <c r="F75" s="280">
        <v>646.38333333333333</v>
      </c>
      <c r="G75" s="280">
        <v>634.76666666666665</v>
      </c>
      <c r="H75" s="280">
        <v>688.76666666666665</v>
      </c>
      <c r="I75" s="280">
        <v>700.38333333333321</v>
      </c>
      <c r="J75" s="280">
        <v>715.76666666666665</v>
      </c>
      <c r="K75" s="278">
        <v>685</v>
      </c>
      <c r="L75" s="278">
        <v>658</v>
      </c>
      <c r="M75" s="278">
        <v>4.2092200000000002</v>
      </c>
    </row>
    <row r="76" spans="1:13">
      <c r="A76" s="302">
        <v>67</v>
      </c>
      <c r="B76" s="278" t="s">
        <v>243</v>
      </c>
      <c r="C76" s="278">
        <v>67.3</v>
      </c>
      <c r="D76" s="280">
        <v>68.05</v>
      </c>
      <c r="E76" s="280">
        <v>66.399999999999991</v>
      </c>
      <c r="F76" s="280">
        <v>65.5</v>
      </c>
      <c r="G76" s="280">
        <v>63.849999999999994</v>
      </c>
      <c r="H76" s="280">
        <v>68.949999999999989</v>
      </c>
      <c r="I76" s="280">
        <v>70.599999999999994</v>
      </c>
      <c r="J76" s="280">
        <v>71.499999999999986</v>
      </c>
      <c r="K76" s="278">
        <v>69.7</v>
      </c>
      <c r="L76" s="278">
        <v>67.150000000000006</v>
      </c>
      <c r="M76" s="278">
        <v>21.774819999999998</v>
      </c>
    </row>
    <row r="77" spans="1:13">
      <c r="A77" s="302">
        <v>68</v>
      </c>
      <c r="B77" s="278" t="s">
        <v>98</v>
      </c>
      <c r="C77" s="278">
        <v>713.35</v>
      </c>
      <c r="D77" s="280">
        <v>720.19999999999993</v>
      </c>
      <c r="E77" s="280">
        <v>701.64999999999986</v>
      </c>
      <c r="F77" s="280">
        <v>689.94999999999993</v>
      </c>
      <c r="G77" s="280">
        <v>671.39999999999986</v>
      </c>
      <c r="H77" s="280">
        <v>731.89999999999986</v>
      </c>
      <c r="I77" s="280">
        <v>750.44999999999982</v>
      </c>
      <c r="J77" s="280">
        <v>762.14999999999986</v>
      </c>
      <c r="K77" s="278">
        <v>738.75</v>
      </c>
      <c r="L77" s="278">
        <v>708.5</v>
      </c>
      <c r="M77" s="278">
        <v>32.204729999999998</v>
      </c>
    </row>
    <row r="78" spans="1:13">
      <c r="A78" s="302">
        <v>69</v>
      </c>
      <c r="B78" s="278" t="s">
        <v>99</v>
      </c>
      <c r="C78" s="278">
        <v>157.25</v>
      </c>
      <c r="D78" s="280">
        <v>158.61666666666667</v>
      </c>
      <c r="E78" s="280">
        <v>153.88333333333335</v>
      </c>
      <c r="F78" s="280">
        <v>150.51666666666668</v>
      </c>
      <c r="G78" s="280">
        <v>145.78333333333336</v>
      </c>
      <c r="H78" s="280">
        <v>161.98333333333335</v>
      </c>
      <c r="I78" s="280">
        <v>166.7166666666667</v>
      </c>
      <c r="J78" s="280">
        <v>170.08333333333334</v>
      </c>
      <c r="K78" s="278">
        <v>163.35</v>
      </c>
      <c r="L78" s="278">
        <v>155.25</v>
      </c>
      <c r="M78" s="278">
        <v>52.297609999999999</v>
      </c>
    </row>
    <row r="79" spans="1:13">
      <c r="A79" s="302">
        <v>70</v>
      </c>
      <c r="B79" s="278" t="s">
        <v>100</v>
      </c>
      <c r="C79" s="278">
        <v>48.8</v>
      </c>
      <c r="D79" s="280">
        <v>48.716666666666669</v>
      </c>
      <c r="E79" s="280">
        <v>46.683333333333337</v>
      </c>
      <c r="F79" s="280">
        <v>44.56666666666667</v>
      </c>
      <c r="G79" s="280">
        <v>42.533333333333339</v>
      </c>
      <c r="H79" s="280">
        <v>50.833333333333336</v>
      </c>
      <c r="I79" s="280">
        <v>52.866666666666667</v>
      </c>
      <c r="J79" s="280">
        <v>54.983333333333334</v>
      </c>
      <c r="K79" s="278">
        <v>50.75</v>
      </c>
      <c r="L79" s="278">
        <v>46.6</v>
      </c>
      <c r="M79" s="278">
        <v>602.87266</v>
      </c>
    </row>
    <row r="80" spans="1:13">
      <c r="A80" s="302">
        <v>71</v>
      </c>
      <c r="B80" s="278" t="s">
        <v>371</v>
      </c>
      <c r="C80" s="278">
        <v>127</v>
      </c>
      <c r="D80" s="280">
        <v>124.45</v>
      </c>
      <c r="E80" s="280">
        <v>120.95</v>
      </c>
      <c r="F80" s="280">
        <v>114.9</v>
      </c>
      <c r="G80" s="280">
        <v>111.4</v>
      </c>
      <c r="H80" s="280">
        <v>130.5</v>
      </c>
      <c r="I80" s="280">
        <v>134</v>
      </c>
      <c r="J80" s="280">
        <v>140.05000000000001</v>
      </c>
      <c r="K80" s="278">
        <v>127.95</v>
      </c>
      <c r="L80" s="278">
        <v>118.4</v>
      </c>
      <c r="M80" s="278">
        <v>19.84965</v>
      </c>
    </row>
    <row r="81" spans="1:13">
      <c r="A81" s="302">
        <v>72</v>
      </c>
      <c r="B81" s="278" t="s">
        <v>244</v>
      </c>
      <c r="C81" s="278">
        <v>9.25</v>
      </c>
      <c r="D81" s="280">
        <v>9.1833333333333336</v>
      </c>
      <c r="E81" s="280">
        <v>9.1166666666666671</v>
      </c>
      <c r="F81" s="280">
        <v>8.9833333333333343</v>
      </c>
      <c r="G81" s="280">
        <v>8.9166666666666679</v>
      </c>
      <c r="H81" s="280">
        <v>9.3166666666666664</v>
      </c>
      <c r="I81" s="280">
        <v>9.3833333333333329</v>
      </c>
      <c r="J81" s="280">
        <v>9.5166666666666657</v>
      </c>
      <c r="K81" s="278">
        <v>9.25</v>
      </c>
      <c r="L81" s="278">
        <v>9.0500000000000007</v>
      </c>
      <c r="M81" s="278">
        <v>85.309070000000006</v>
      </c>
    </row>
    <row r="82" spans="1:13">
      <c r="A82" s="302">
        <v>73</v>
      </c>
      <c r="B82" s="278" t="s">
        <v>245</v>
      </c>
      <c r="C82" s="278">
        <v>85.1</v>
      </c>
      <c r="D82" s="280">
        <v>87.566666666666663</v>
      </c>
      <c r="E82" s="280">
        <v>82.633333333333326</v>
      </c>
      <c r="F82" s="280">
        <v>80.166666666666657</v>
      </c>
      <c r="G82" s="280">
        <v>75.23333333333332</v>
      </c>
      <c r="H82" s="280">
        <v>90.033333333333331</v>
      </c>
      <c r="I82" s="280">
        <v>94.966666666666669</v>
      </c>
      <c r="J82" s="280">
        <v>97.433333333333337</v>
      </c>
      <c r="K82" s="278">
        <v>92.5</v>
      </c>
      <c r="L82" s="278">
        <v>85.1</v>
      </c>
      <c r="M82" s="278">
        <v>34.930599999999998</v>
      </c>
    </row>
    <row r="83" spans="1:13">
      <c r="A83" s="302">
        <v>74</v>
      </c>
      <c r="B83" s="278" t="s">
        <v>101</v>
      </c>
      <c r="C83" s="278">
        <v>95.7</v>
      </c>
      <c r="D83" s="280">
        <v>94.516666666666666</v>
      </c>
      <c r="E83" s="280">
        <v>92.483333333333334</v>
      </c>
      <c r="F83" s="280">
        <v>89.266666666666666</v>
      </c>
      <c r="G83" s="280">
        <v>87.233333333333334</v>
      </c>
      <c r="H83" s="280">
        <v>97.733333333333334</v>
      </c>
      <c r="I83" s="280">
        <v>99.766666666666666</v>
      </c>
      <c r="J83" s="280">
        <v>102.98333333333333</v>
      </c>
      <c r="K83" s="278">
        <v>96.55</v>
      </c>
      <c r="L83" s="278">
        <v>91.3</v>
      </c>
      <c r="M83" s="278">
        <v>184.95310000000001</v>
      </c>
    </row>
    <row r="84" spans="1:13">
      <c r="A84" s="302">
        <v>75</v>
      </c>
      <c r="B84" s="278" t="s">
        <v>104</v>
      </c>
      <c r="C84" s="278">
        <v>17.100000000000001</v>
      </c>
      <c r="D84" s="280">
        <v>17.233333333333334</v>
      </c>
      <c r="E84" s="280">
        <v>16.866666666666667</v>
      </c>
      <c r="F84" s="280">
        <v>16.633333333333333</v>
      </c>
      <c r="G84" s="280">
        <v>16.266666666666666</v>
      </c>
      <c r="H84" s="280">
        <v>17.466666666666669</v>
      </c>
      <c r="I84" s="280">
        <v>17.833333333333336</v>
      </c>
      <c r="J84" s="280">
        <v>18.06666666666667</v>
      </c>
      <c r="K84" s="278">
        <v>17.600000000000001</v>
      </c>
      <c r="L84" s="278">
        <v>17</v>
      </c>
      <c r="M84" s="278">
        <v>110.99466</v>
      </c>
    </row>
    <row r="85" spans="1:13">
      <c r="A85" s="302">
        <v>76</v>
      </c>
      <c r="B85" s="278" t="s">
        <v>246</v>
      </c>
      <c r="C85" s="278">
        <v>140</v>
      </c>
      <c r="D85" s="280">
        <v>140.08333333333334</v>
      </c>
      <c r="E85" s="280">
        <v>138.2166666666667</v>
      </c>
      <c r="F85" s="280">
        <v>136.43333333333337</v>
      </c>
      <c r="G85" s="280">
        <v>134.56666666666672</v>
      </c>
      <c r="H85" s="280">
        <v>141.86666666666667</v>
      </c>
      <c r="I85" s="280">
        <v>143.73333333333329</v>
      </c>
      <c r="J85" s="280">
        <v>145.51666666666665</v>
      </c>
      <c r="K85" s="278">
        <v>141.94999999999999</v>
      </c>
      <c r="L85" s="278">
        <v>138.30000000000001</v>
      </c>
      <c r="M85" s="278">
        <v>2.3844500000000002</v>
      </c>
    </row>
    <row r="86" spans="1:13">
      <c r="A86" s="302">
        <v>77</v>
      </c>
      <c r="B86" s="278" t="s">
        <v>102</v>
      </c>
      <c r="C86" s="278">
        <v>337.05</v>
      </c>
      <c r="D86" s="280">
        <v>343.95</v>
      </c>
      <c r="E86" s="280">
        <v>328.9</v>
      </c>
      <c r="F86" s="280">
        <v>320.75</v>
      </c>
      <c r="G86" s="280">
        <v>305.7</v>
      </c>
      <c r="H86" s="280">
        <v>352.09999999999997</v>
      </c>
      <c r="I86" s="280">
        <v>367.15000000000003</v>
      </c>
      <c r="J86" s="280">
        <v>375.29999999999995</v>
      </c>
      <c r="K86" s="278">
        <v>359</v>
      </c>
      <c r="L86" s="278">
        <v>335.8</v>
      </c>
      <c r="M86" s="278">
        <v>111.20363999999999</v>
      </c>
    </row>
    <row r="87" spans="1:13">
      <c r="A87" s="302">
        <v>78</v>
      </c>
      <c r="B87" s="278" t="s">
        <v>247</v>
      </c>
      <c r="C87" s="278">
        <v>405.95</v>
      </c>
      <c r="D87" s="280">
        <v>407.36666666666662</v>
      </c>
      <c r="E87" s="280">
        <v>399.18333333333322</v>
      </c>
      <c r="F87" s="280">
        <v>392.41666666666663</v>
      </c>
      <c r="G87" s="280">
        <v>384.23333333333323</v>
      </c>
      <c r="H87" s="280">
        <v>414.13333333333321</v>
      </c>
      <c r="I87" s="280">
        <v>422.31666666666661</v>
      </c>
      <c r="J87" s="280">
        <v>429.0833333333332</v>
      </c>
      <c r="K87" s="278">
        <v>415.55</v>
      </c>
      <c r="L87" s="278">
        <v>400.6</v>
      </c>
      <c r="M87" s="278">
        <v>1.2229699999999999</v>
      </c>
    </row>
    <row r="88" spans="1:13">
      <c r="A88" s="302">
        <v>79</v>
      </c>
      <c r="B88" s="278" t="s">
        <v>105</v>
      </c>
      <c r="C88" s="278">
        <v>543.20000000000005</v>
      </c>
      <c r="D88" s="280">
        <v>539.36666666666667</v>
      </c>
      <c r="E88" s="280">
        <v>531.83333333333337</v>
      </c>
      <c r="F88" s="280">
        <v>520.4666666666667</v>
      </c>
      <c r="G88" s="280">
        <v>512.93333333333339</v>
      </c>
      <c r="H88" s="280">
        <v>550.73333333333335</v>
      </c>
      <c r="I88" s="280">
        <v>558.26666666666665</v>
      </c>
      <c r="J88" s="280">
        <v>569.63333333333333</v>
      </c>
      <c r="K88" s="278">
        <v>546.9</v>
      </c>
      <c r="L88" s="278">
        <v>528</v>
      </c>
      <c r="M88" s="278">
        <v>27.921949999999999</v>
      </c>
    </row>
    <row r="89" spans="1:13">
      <c r="A89" s="302">
        <v>80</v>
      </c>
      <c r="B89" s="278" t="s">
        <v>248</v>
      </c>
      <c r="C89" s="278">
        <v>264.55</v>
      </c>
      <c r="D89" s="280">
        <v>265.7</v>
      </c>
      <c r="E89" s="280">
        <v>261.39999999999998</v>
      </c>
      <c r="F89" s="280">
        <v>258.25</v>
      </c>
      <c r="G89" s="280">
        <v>253.95</v>
      </c>
      <c r="H89" s="280">
        <v>268.84999999999997</v>
      </c>
      <c r="I89" s="280">
        <v>273.15000000000003</v>
      </c>
      <c r="J89" s="280">
        <v>276.29999999999995</v>
      </c>
      <c r="K89" s="278">
        <v>270</v>
      </c>
      <c r="L89" s="278">
        <v>262.55</v>
      </c>
      <c r="M89" s="278">
        <v>6.2055899999999999</v>
      </c>
    </row>
    <row r="90" spans="1:13">
      <c r="A90" s="302">
        <v>81</v>
      </c>
      <c r="B90" s="278" t="s">
        <v>249</v>
      </c>
      <c r="C90" s="278">
        <v>677.6</v>
      </c>
      <c r="D90" s="280">
        <v>681.69999999999993</v>
      </c>
      <c r="E90" s="280">
        <v>663.89999999999986</v>
      </c>
      <c r="F90" s="280">
        <v>650.19999999999993</v>
      </c>
      <c r="G90" s="280">
        <v>632.39999999999986</v>
      </c>
      <c r="H90" s="280">
        <v>695.39999999999986</v>
      </c>
      <c r="I90" s="280">
        <v>713.19999999999982</v>
      </c>
      <c r="J90" s="280">
        <v>726.89999999999986</v>
      </c>
      <c r="K90" s="278">
        <v>699.5</v>
      </c>
      <c r="L90" s="278">
        <v>668</v>
      </c>
      <c r="M90" s="278">
        <v>6.7517300000000002</v>
      </c>
    </row>
    <row r="91" spans="1:13">
      <c r="A91" s="302">
        <v>82</v>
      </c>
      <c r="B91" s="278" t="s">
        <v>250</v>
      </c>
      <c r="C91" s="278">
        <v>208.3</v>
      </c>
      <c r="D91" s="280">
        <v>212.9</v>
      </c>
      <c r="E91" s="280">
        <v>202.4</v>
      </c>
      <c r="F91" s="280">
        <v>196.5</v>
      </c>
      <c r="G91" s="280">
        <v>186</v>
      </c>
      <c r="H91" s="280">
        <v>218.8</v>
      </c>
      <c r="I91" s="280">
        <v>229.3</v>
      </c>
      <c r="J91" s="280">
        <v>235.20000000000002</v>
      </c>
      <c r="K91" s="278">
        <v>223.4</v>
      </c>
      <c r="L91" s="278">
        <v>207</v>
      </c>
      <c r="M91" s="278">
        <v>14.15211</v>
      </c>
    </row>
    <row r="92" spans="1:13">
      <c r="A92" s="302">
        <v>83</v>
      </c>
      <c r="B92" s="278" t="s">
        <v>106</v>
      </c>
      <c r="C92" s="278">
        <v>504.9</v>
      </c>
      <c r="D92" s="280">
        <v>507.06666666666666</v>
      </c>
      <c r="E92" s="280">
        <v>499.13333333333333</v>
      </c>
      <c r="F92" s="280">
        <v>493.36666666666667</v>
      </c>
      <c r="G92" s="280">
        <v>485.43333333333334</v>
      </c>
      <c r="H92" s="280">
        <v>512.83333333333326</v>
      </c>
      <c r="I92" s="280">
        <v>520.76666666666665</v>
      </c>
      <c r="J92" s="280">
        <v>526.5333333333333</v>
      </c>
      <c r="K92" s="278">
        <v>515</v>
      </c>
      <c r="L92" s="278">
        <v>501.3</v>
      </c>
      <c r="M92" s="278">
        <v>65.356790000000004</v>
      </c>
    </row>
    <row r="93" spans="1:13">
      <c r="A93" s="302">
        <v>84</v>
      </c>
      <c r="B93" s="278" t="s">
        <v>251</v>
      </c>
      <c r="C93" s="278">
        <v>207.25</v>
      </c>
      <c r="D93" s="280">
        <v>206.28333333333333</v>
      </c>
      <c r="E93" s="280">
        <v>201.26666666666665</v>
      </c>
      <c r="F93" s="280">
        <v>195.28333333333333</v>
      </c>
      <c r="G93" s="280">
        <v>190.26666666666665</v>
      </c>
      <c r="H93" s="280">
        <v>212.26666666666665</v>
      </c>
      <c r="I93" s="280">
        <v>217.28333333333336</v>
      </c>
      <c r="J93" s="280">
        <v>223.26666666666665</v>
      </c>
      <c r="K93" s="278">
        <v>211.3</v>
      </c>
      <c r="L93" s="278">
        <v>200.3</v>
      </c>
      <c r="M93" s="278">
        <v>8.8060700000000001</v>
      </c>
    </row>
    <row r="94" spans="1:13">
      <c r="A94" s="302">
        <v>85</v>
      </c>
      <c r="B94" s="278" t="s">
        <v>252</v>
      </c>
      <c r="C94" s="278">
        <v>801.65</v>
      </c>
      <c r="D94" s="280">
        <v>816.65</v>
      </c>
      <c r="E94" s="280">
        <v>780</v>
      </c>
      <c r="F94" s="280">
        <v>758.35</v>
      </c>
      <c r="G94" s="280">
        <v>721.7</v>
      </c>
      <c r="H94" s="280">
        <v>838.3</v>
      </c>
      <c r="I94" s="280">
        <v>874.94999999999982</v>
      </c>
      <c r="J94" s="280">
        <v>896.59999999999991</v>
      </c>
      <c r="K94" s="278">
        <v>853.3</v>
      </c>
      <c r="L94" s="278">
        <v>795</v>
      </c>
      <c r="M94" s="278">
        <v>4.2104100000000004</v>
      </c>
    </row>
    <row r="95" spans="1:13">
      <c r="A95" s="302">
        <v>86</v>
      </c>
      <c r="B95" s="278" t="s">
        <v>109</v>
      </c>
      <c r="C95" s="278">
        <v>543.54999999999995</v>
      </c>
      <c r="D95" s="280">
        <v>536.68333333333328</v>
      </c>
      <c r="E95" s="280">
        <v>507.86666666666656</v>
      </c>
      <c r="F95" s="280">
        <v>472.18333333333328</v>
      </c>
      <c r="G95" s="280">
        <v>443.36666666666656</v>
      </c>
      <c r="H95" s="280">
        <v>572.36666666666656</v>
      </c>
      <c r="I95" s="280">
        <v>601.18333333333339</v>
      </c>
      <c r="J95" s="280">
        <v>636.86666666666656</v>
      </c>
      <c r="K95" s="278">
        <v>565.5</v>
      </c>
      <c r="L95" s="278">
        <v>501</v>
      </c>
      <c r="M95" s="278">
        <v>80.356979999999993</v>
      </c>
    </row>
    <row r="96" spans="1:13">
      <c r="A96" s="302">
        <v>87</v>
      </c>
      <c r="B96" s="278" t="s">
        <v>253</v>
      </c>
      <c r="C96" s="278">
        <v>2530.75</v>
      </c>
      <c r="D96" s="280">
        <v>2537.5499999999997</v>
      </c>
      <c r="E96" s="280">
        <v>2499.1999999999994</v>
      </c>
      <c r="F96" s="280">
        <v>2467.6499999999996</v>
      </c>
      <c r="G96" s="280">
        <v>2429.2999999999993</v>
      </c>
      <c r="H96" s="280">
        <v>2569.0999999999995</v>
      </c>
      <c r="I96" s="280">
        <v>2607.4499999999998</v>
      </c>
      <c r="J96" s="280">
        <v>2638.9999999999995</v>
      </c>
      <c r="K96" s="278">
        <v>2575.9</v>
      </c>
      <c r="L96" s="278">
        <v>2506</v>
      </c>
      <c r="M96" s="278">
        <v>4.5990399999999996</v>
      </c>
    </row>
    <row r="97" spans="1:13">
      <c r="A97" s="302">
        <v>88</v>
      </c>
      <c r="B97" s="278" t="s">
        <v>111</v>
      </c>
      <c r="C97" s="278">
        <v>1001.8</v>
      </c>
      <c r="D97" s="280">
        <v>1004.3000000000001</v>
      </c>
      <c r="E97" s="280">
        <v>989.60000000000014</v>
      </c>
      <c r="F97" s="280">
        <v>977.40000000000009</v>
      </c>
      <c r="G97" s="280">
        <v>962.70000000000016</v>
      </c>
      <c r="H97" s="280">
        <v>1016.5000000000001</v>
      </c>
      <c r="I97" s="280">
        <v>1031.2000000000003</v>
      </c>
      <c r="J97" s="280">
        <v>1043.4000000000001</v>
      </c>
      <c r="K97" s="278">
        <v>1019</v>
      </c>
      <c r="L97" s="278">
        <v>992.1</v>
      </c>
      <c r="M97" s="278">
        <v>218.97642999999999</v>
      </c>
    </row>
    <row r="98" spans="1:13">
      <c r="A98" s="302">
        <v>89</v>
      </c>
      <c r="B98" s="278" t="s">
        <v>254</v>
      </c>
      <c r="C98" s="278">
        <v>501.05</v>
      </c>
      <c r="D98" s="280">
        <v>501.63333333333338</v>
      </c>
      <c r="E98" s="280">
        <v>492.56666666666678</v>
      </c>
      <c r="F98" s="280">
        <v>484.08333333333337</v>
      </c>
      <c r="G98" s="280">
        <v>475.01666666666677</v>
      </c>
      <c r="H98" s="280">
        <v>510.11666666666679</v>
      </c>
      <c r="I98" s="280">
        <v>519.18333333333339</v>
      </c>
      <c r="J98" s="280">
        <v>527.66666666666674</v>
      </c>
      <c r="K98" s="278">
        <v>510.7</v>
      </c>
      <c r="L98" s="278">
        <v>493.15</v>
      </c>
      <c r="M98" s="278">
        <v>37.514130000000002</v>
      </c>
    </row>
    <row r="99" spans="1:13">
      <c r="A99" s="302">
        <v>90</v>
      </c>
      <c r="B99" s="278" t="s">
        <v>107</v>
      </c>
      <c r="C99" s="278">
        <v>563.5</v>
      </c>
      <c r="D99" s="280">
        <v>557.98333333333335</v>
      </c>
      <c r="E99" s="280">
        <v>550.2166666666667</v>
      </c>
      <c r="F99" s="280">
        <v>536.93333333333339</v>
      </c>
      <c r="G99" s="280">
        <v>529.16666666666674</v>
      </c>
      <c r="H99" s="280">
        <v>571.26666666666665</v>
      </c>
      <c r="I99" s="280">
        <v>579.0333333333333</v>
      </c>
      <c r="J99" s="280">
        <v>592.31666666666661</v>
      </c>
      <c r="K99" s="278">
        <v>565.75</v>
      </c>
      <c r="L99" s="278">
        <v>544.70000000000005</v>
      </c>
      <c r="M99" s="278">
        <v>26.372800000000002</v>
      </c>
    </row>
    <row r="100" spans="1:13">
      <c r="A100" s="302">
        <v>91</v>
      </c>
      <c r="B100" s="278" t="s">
        <v>112</v>
      </c>
      <c r="C100" s="278">
        <v>2166.6999999999998</v>
      </c>
      <c r="D100" s="280">
        <v>2113.2666666666664</v>
      </c>
      <c r="E100" s="280">
        <v>2028.4333333333329</v>
      </c>
      <c r="F100" s="280">
        <v>1890.1666666666665</v>
      </c>
      <c r="G100" s="280">
        <v>1805.333333333333</v>
      </c>
      <c r="H100" s="280">
        <v>2251.5333333333328</v>
      </c>
      <c r="I100" s="280">
        <v>2336.3666666666668</v>
      </c>
      <c r="J100" s="280">
        <v>2474.6333333333328</v>
      </c>
      <c r="K100" s="278">
        <v>2198.1</v>
      </c>
      <c r="L100" s="278">
        <v>1975</v>
      </c>
      <c r="M100" s="278">
        <v>27.865939999999998</v>
      </c>
    </row>
    <row r="101" spans="1:13">
      <c r="A101" s="302">
        <v>92</v>
      </c>
      <c r="B101" s="278" t="s">
        <v>113</v>
      </c>
      <c r="C101" s="278">
        <v>279.7</v>
      </c>
      <c r="D101" s="280">
        <v>285.86666666666667</v>
      </c>
      <c r="E101" s="280">
        <v>269.93333333333334</v>
      </c>
      <c r="F101" s="280">
        <v>260.16666666666669</v>
      </c>
      <c r="G101" s="280">
        <v>244.23333333333335</v>
      </c>
      <c r="H101" s="280">
        <v>295.63333333333333</v>
      </c>
      <c r="I101" s="280">
        <v>311.56666666666672</v>
      </c>
      <c r="J101" s="280">
        <v>321.33333333333331</v>
      </c>
      <c r="K101" s="278">
        <v>301.8</v>
      </c>
      <c r="L101" s="278">
        <v>276.10000000000002</v>
      </c>
      <c r="M101" s="278">
        <v>18.65466</v>
      </c>
    </row>
    <row r="102" spans="1:13">
      <c r="A102" s="302">
        <v>93</v>
      </c>
      <c r="B102" s="278" t="s">
        <v>115</v>
      </c>
      <c r="C102" s="278">
        <v>130.19999999999999</v>
      </c>
      <c r="D102" s="280">
        <v>127.3</v>
      </c>
      <c r="E102" s="280">
        <v>122.4</v>
      </c>
      <c r="F102" s="280">
        <v>114.60000000000001</v>
      </c>
      <c r="G102" s="280">
        <v>109.70000000000002</v>
      </c>
      <c r="H102" s="280">
        <v>135.1</v>
      </c>
      <c r="I102" s="280">
        <v>140</v>
      </c>
      <c r="J102" s="280">
        <v>147.79999999999998</v>
      </c>
      <c r="K102" s="278">
        <v>132.19999999999999</v>
      </c>
      <c r="L102" s="278">
        <v>119.5</v>
      </c>
      <c r="M102" s="278">
        <v>459.93743000000001</v>
      </c>
    </row>
    <row r="103" spans="1:13">
      <c r="A103" s="302">
        <v>94</v>
      </c>
      <c r="B103" s="278" t="s">
        <v>116</v>
      </c>
      <c r="C103" s="278">
        <v>220.3</v>
      </c>
      <c r="D103" s="280">
        <v>217.13333333333335</v>
      </c>
      <c r="E103" s="280">
        <v>209.8666666666667</v>
      </c>
      <c r="F103" s="280">
        <v>199.43333333333334</v>
      </c>
      <c r="G103" s="280">
        <v>192.16666666666669</v>
      </c>
      <c r="H103" s="280">
        <v>227.56666666666672</v>
      </c>
      <c r="I103" s="280">
        <v>234.83333333333337</v>
      </c>
      <c r="J103" s="280">
        <v>245.26666666666674</v>
      </c>
      <c r="K103" s="278">
        <v>224.4</v>
      </c>
      <c r="L103" s="278">
        <v>206.7</v>
      </c>
      <c r="M103" s="278">
        <v>100.64082000000001</v>
      </c>
    </row>
    <row r="104" spans="1:13">
      <c r="A104" s="302">
        <v>95</v>
      </c>
      <c r="B104" s="278" t="s">
        <v>117</v>
      </c>
      <c r="C104" s="278">
        <v>2195</v>
      </c>
      <c r="D104" s="280">
        <v>2209</v>
      </c>
      <c r="E104" s="280">
        <v>2146</v>
      </c>
      <c r="F104" s="280">
        <v>2097</v>
      </c>
      <c r="G104" s="280">
        <v>2034</v>
      </c>
      <c r="H104" s="280">
        <v>2258</v>
      </c>
      <c r="I104" s="280">
        <v>2321</v>
      </c>
      <c r="J104" s="280">
        <v>2370</v>
      </c>
      <c r="K104" s="278">
        <v>2272</v>
      </c>
      <c r="L104" s="278">
        <v>2160</v>
      </c>
      <c r="M104" s="278">
        <v>84.481039999999993</v>
      </c>
    </row>
    <row r="105" spans="1:13">
      <c r="A105" s="302">
        <v>96</v>
      </c>
      <c r="B105" s="278" t="s">
        <v>255</v>
      </c>
      <c r="C105" s="278">
        <v>174.6</v>
      </c>
      <c r="D105" s="280">
        <v>174.20000000000002</v>
      </c>
      <c r="E105" s="280">
        <v>172.40000000000003</v>
      </c>
      <c r="F105" s="280">
        <v>170.20000000000002</v>
      </c>
      <c r="G105" s="280">
        <v>168.40000000000003</v>
      </c>
      <c r="H105" s="280">
        <v>176.40000000000003</v>
      </c>
      <c r="I105" s="280">
        <v>178.20000000000005</v>
      </c>
      <c r="J105" s="280">
        <v>180.40000000000003</v>
      </c>
      <c r="K105" s="278">
        <v>176</v>
      </c>
      <c r="L105" s="278">
        <v>172</v>
      </c>
      <c r="M105" s="278">
        <v>7.1586600000000002</v>
      </c>
    </row>
    <row r="106" spans="1:13">
      <c r="A106" s="302">
        <v>97</v>
      </c>
      <c r="B106" s="278" t="s">
        <v>256</v>
      </c>
      <c r="C106" s="278">
        <v>25.35</v>
      </c>
      <c r="D106" s="280">
        <v>24.716666666666669</v>
      </c>
      <c r="E106" s="280">
        <v>23.733333333333338</v>
      </c>
      <c r="F106" s="280">
        <v>22.116666666666671</v>
      </c>
      <c r="G106" s="280">
        <v>21.13333333333334</v>
      </c>
      <c r="H106" s="280">
        <v>26.333333333333336</v>
      </c>
      <c r="I106" s="280">
        <v>27.31666666666667</v>
      </c>
      <c r="J106" s="280">
        <v>28.933333333333334</v>
      </c>
      <c r="K106" s="278">
        <v>25.7</v>
      </c>
      <c r="L106" s="278">
        <v>23.1</v>
      </c>
      <c r="M106" s="278">
        <v>93.410610000000005</v>
      </c>
    </row>
    <row r="107" spans="1:13">
      <c r="A107" s="302">
        <v>98</v>
      </c>
      <c r="B107" s="278" t="s">
        <v>110</v>
      </c>
      <c r="C107" s="278">
        <v>1916</v>
      </c>
      <c r="D107" s="280">
        <v>1899.5</v>
      </c>
      <c r="E107" s="280">
        <v>1872</v>
      </c>
      <c r="F107" s="280">
        <v>1828</v>
      </c>
      <c r="G107" s="280">
        <v>1800.5</v>
      </c>
      <c r="H107" s="280">
        <v>1943.5</v>
      </c>
      <c r="I107" s="280">
        <v>1971</v>
      </c>
      <c r="J107" s="280">
        <v>2015</v>
      </c>
      <c r="K107" s="278">
        <v>1927</v>
      </c>
      <c r="L107" s="278">
        <v>1855.5</v>
      </c>
      <c r="M107" s="278">
        <v>82.37079</v>
      </c>
    </row>
    <row r="108" spans="1:13">
      <c r="A108" s="302">
        <v>99</v>
      </c>
      <c r="B108" s="278" t="s">
        <v>119</v>
      </c>
      <c r="C108" s="278">
        <v>380.15</v>
      </c>
      <c r="D108" s="280">
        <v>382.41666666666669</v>
      </c>
      <c r="E108" s="280">
        <v>371.88333333333338</v>
      </c>
      <c r="F108" s="280">
        <v>363.61666666666667</v>
      </c>
      <c r="G108" s="280">
        <v>353.08333333333337</v>
      </c>
      <c r="H108" s="280">
        <v>390.68333333333339</v>
      </c>
      <c r="I108" s="280">
        <v>401.2166666666667</v>
      </c>
      <c r="J108" s="280">
        <v>409.48333333333341</v>
      </c>
      <c r="K108" s="278">
        <v>392.95</v>
      </c>
      <c r="L108" s="278">
        <v>374.15</v>
      </c>
      <c r="M108" s="278">
        <v>457.35196999999999</v>
      </c>
    </row>
    <row r="109" spans="1:13">
      <c r="A109" s="302">
        <v>100</v>
      </c>
      <c r="B109" s="278" t="s">
        <v>257</v>
      </c>
      <c r="C109" s="278">
        <v>1290.5999999999999</v>
      </c>
      <c r="D109" s="280">
        <v>1274.2166666666665</v>
      </c>
      <c r="E109" s="280">
        <v>1223.4333333333329</v>
      </c>
      <c r="F109" s="280">
        <v>1156.2666666666664</v>
      </c>
      <c r="G109" s="280">
        <v>1105.4833333333329</v>
      </c>
      <c r="H109" s="280">
        <v>1341.383333333333</v>
      </c>
      <c r="I109" s="280">
        <v>1392.1666666666663</v>
      </c>
      <c r="J109" s="280">
        <v>1459.333333333333</v>
      </c>
      <c r="K109" s="278">
        <v>1325</v>
      </c>
      <c r="L109" s="278">
        <v>1207.05</v>
      </c>
      <c r="M109" s="278">
        <v>9.8735599999999994</v>
      </c>
    </row>
    <row r="110" spans="1:13">
      <c r="A110" s="302">
        <v>101</v>
      </c>
      <c r="B110" s="278" t="s">
        <v>120</v>
      </c>
      <c r="C110" s="278">
        <v>411.95</v>
      </c>
      <c r="D110" s="280">
        <v>411.05</v>
      </c>
      <c r="E110" s="280">
        <v>406</v>
      </c>
      <c r="F110" s="280">
        <v>400.05</v>
      </c>
      <c r="G110" s="280">
        <v>395</v>
      </c>
      <c r="H110" s="280">
        <v>417</v>
      </c>
      <c r="I110" s="280">
        <v>422.05000000000007</v>
      </c>
      <c r="J110" s="280">
        <v>428</v>
      </c>
      <c r="K110" s="278">
        <v>416.1</v>
      </c>
      <c r="L110" s="278">
        <v>405.1</v>
      </c>
      <c r="M110" s="278">
        <v>32.878819999999997</v>
      </c>
    </row>
    <row r="111" spans="1:13">
      <c r="A111" s="302">
        <v>102</v>
      </c>
      <c r="B111" s="278" t="s">
        <v>258</v>
      </c>
      <c r="C111" s="278">
        <v>21.45</v>
      </c>
      <c r="D111" s="280">
        <v>21.549999999999997</v>
      </c>
      <c r="E111" s="280">
        <v>21.199999999999996</v>
      </c>
      <c r="F111" s="280">
        <v>20.95</v>
      </c>
      <c r="G111" s="280">
        <v>20.599999999999998</v>
      </c>
      <c r="H111" s="280">
        <v>21.799999999999994</v>
      </c>
      <c r="I111" s="280">
        <v>22.149999999999995</v>
      </c>
      <c r="J111" s="280">
        <v>22.399999999999991</v>
      </c>
      <c r="K111" s="278">
        <v>21.9</v>
      </c>
      <c r="L111" s="278">
        <v>21.3</v>
      </c>
      <c r="M111" s="278">
        <v>13.81908</v>
      </c>
    </row>
    <row r="112" spans="1:13">
      <c r="A112" s="302">
        <v>103</v>
      </c>
      <c r="B112" s="278" t="s">
        <v>122</v>
      </c>
      <c r="C112" s="278">
        <v>21.9</v>
      </c>
      <c r="D112" s="280">
        <v>22.116666666666664</v>
      </c>
      <c r="E112" s="280">
        <v>21.483333333333327</v>
      </c>
      <c r="F112" s="280">
        <v>21.066666666666663</v>
      </c>
      <c r="G112" s="280">
        <v>20.433333333333326</v>
      </c>
      <c r="H112" s="280">
        <v>22.533333333333328</v>
      </c>
      <c r="I112" s="280">
        <v>23.166666666666661</v>
      </c>
      <c r="J112" s="280">
        <v>23.583333333333329</v>
      </c>
      <c r="K112" s="278">
        <v>22.75</v>
      </c>
      <c r="L112" s="278">
        <v>21.7</v>
      </c>
      <c r="M112" s="278">
        <v>649.87885000000006</v>
      </c>
    </row>
    <row r="113" spans="1:13">
      <c r="A113" s="302">
        <v>104</v>
      </c>
      <c r="B113" s="278" t="s">
        <v>129</v>
      </c>
      <c r="C113" s="278">
        <v>182.05</v>
      </c>
      <c r="D113" s="280">
        <v>182.4666666666667</v>
      </c>
      <c r="E113" s="280">
        <v>180.03333333333339</v>
      </c>
      <c r="F113" s="280">
        <v>178.01666666666668</v>
      </c>
      <c r="G113" s="280">
        <v>175.58333333333337</v>
      </c>
      <c r="H113" s="280">
        <v>184.48333333333341</v>
      </c>
      <c r="I113" s="280">
        <v>186.91666666666669</v>
      </c>
      <c r="J113" s="280">
        <v>188.93333333333342</v>
      </c>
      <c r="K113" s="278">
        <v>184.9</v>
      </c>
      <c r="L113" s="278">
        <v>180.45</v>
      </c>
      <c r="M113" s="278">
        <v>301.69126</v>
      </c>
    </row>
    <row r="114" spans="1:13">
      <c r="A114" s="302">
        <v>105</v>
      </c>
      <c r="B114" s="278" t="s">
        <v>118</v>
      </c>
      <c r="C114" s="278">
        <v>132.69999999999999</v>
      </c>
      <c r="D114" s="280">
        <v>131.66666666666666</v>
      </c>
      <c r="E114" s="280">
        <v>128.43333333333331</v>
      </c>
      <c r="F114" s="280">
        <v>124.16666666666666</v>
      </c>
      <c r="G114" s="280">
        <v>120.93333333333331</v>
      </c>
      <c r="H114" s="280">
        <v>135.93333333333331</v>
      </c>
      <c r="I114" s="280">
        <v>139.16666666666666</v>
      </c>
      <c r="J114" s="280">
        <v>143.43333333333331</v>
      </c>
      <c r="K114" s="278">
        <v>134.9</v>
      </c>
      <c r="L114" s="278">
        <v>127.4</v>
      </c>
      <c r="M114" s="278">
        <v>301.43669999999997</v>
      </c>
    </row>
    <row r="115" spans="1:13">
      <c r="A115" s="302">
        <v>106</v>
      </c>
      <c r="B115" s="278" t="s">
        <v>259</v>
      </c>
      <c r="C115" s="278">
        <v>107.05</v>
      </c>
      <c r="D115" s="280">
        <v>108.18333333333332</v>
      </c>
      <c r="E115" s="280">
        <v>104.01666666666665</v>
      </c>
      <c r="F115" s="280">
        <v>100.98333333333333</v>
      </c>
      <c r="G115" s="280">
        <v>96.816666666666663</v>
      </c>
      <c r="H115" s="280">
        <v>111.21666666666664</v>
      </c>
      <c r="I115" s="280">
        <v>115.3833333333333</v>
      </c>
      <c r="J115" s="280">
        <v>118.41666666666663</v>
      </c>
      <c r="K115" s="278">
        <v>112.35</v>
      </c>
      <c r="L115" s="278">
        <v>105.15</v>
      </c>
      <c r="M115" s="278">
        <v>10.35093</v>
      </c>
    </row>
    <row r="116" spans="1:13">
      <c r="A116" s="302">
        <v>107</v>
      </c>
      <c r="B116" s="278" t="s">
        <v>260</v>
      </c>
      <c r="C116" s="278">
        <v>51.9</v>
      </c>
      <c r="D116" s="280">
        <v>52.666666666666664</v>
      </c>
      <c r="E116" s="280">
        <v>51.033333333333331</v>
      </c>
      <c r="F116" s="280">
        <v>50.166666666666664</v>
      </c>
      <c r="G116" s="280">
        <v>48.533333333333331</v>
      </c>
      <c r="H116" s="280">
        <v>53.533333333333331</v>
      </c>
      <c r="I116" s="280">
        <v>55.166666666666671</v>
      </c>
      <c r="J116" s="280">
        <v>56.033333333333331</v>
      </c>
      <c r="K116" s="278">
        <v>54.3</v>
      </c>
      <c r="L116" s="278">
        <v>51.8</v>
      </c>
      <c r="M116" s="278">
        <v>39.112349999999999</v>
      </c>
    </row>
    <row r="117" spans="1:13">
      <c r="A117" s="302">
        <v>108</v>
      </c>
      <c r="B117" s="278" t="s">
        <v>261</v>
      </c>
      <c r="C117" s="278">
        <v>79.900000000000006</v>
      </c>
      <c r="D117" s="280">
        <v>78.850000000000009</v>
      </c>
      <c r="E117" s="280">
        <v>76.700000000000017</v>
      </c>
      <c r="F117" s="280">
        <v>73.500000000000014</v>
      </c>
      <c r="G117" s="280">
        <v>71.350000000000023</v>
      </c>
      <c r="H117" s="280">
        <v>82.050000000000011</v>
      </c>
      <c r="I117" s="280">
        <v>84.200000000000017</v>
      </c>
      <c r="J117" s="280">
        <v>87.4</v>
      </c>
      <c r="K117" s="278">
        <v>81</v>
      </c>
      <c r="L117" s="278">
        <v>75.650000000000006</v>
      </c>
      <c r="M117" s="278">
        <v>41.842840000000002</v>
      </c>
    </row>
    <row r="118" spans="1:13">
      <c r="A118" s="302">
        <v>109</v>
      </c>
      <c r="B118" s="278" t="s">
        <v>128</v>
      </c>
      <c r="C118" s="278">
        <v>84.2</v>
      </c>
      <c r="D118" s="280">
        <v>83.333333333333329</v>
      </c>
      <c r="E118" s="280">
        <v>82.166666666666657</v>
      </c>
      <c r="F118" s="280">
        <v>80.133333333333326</v>
      </c>
      <c r="G118" s="280">
        <v>78.966666666666654</v>
      </c>
      <c r="H118" s="280">
        <v>85.36666666666666</v>
      </c>
      <c r="I118" s="280">
        <v>86.533333333333317</v>
      </c>
      <c r="J118" s="280">
        <v>88.566666666666663</v>
      </c>
      <c r="K118" s="278">
        <v>84.5</v>
      </c>
      <c r="L118" s="278">
        <v>81.3</v>
      </c>
      <c r="M118" s="278">
        <v>211.93860000000001</v>
      </c>
    </row>
    <row r="119" spans="1:13">
      <c r="A119" s="302">
        <v>110</v>
      </c>
      <c r="B119" s="278" t="s">
        <v>123</v>
      </c>
      <c r="C119" s="278">
        <v>476.65</v>
      </c>
      <c r="D119" s="280">
        <v>477.41666666666669</v>
      </c>
      <c r="E119" s="280">
        <v>469.83333333333337</v>
      </c>
      <c r="F119" s="280">
        <v>463.01666666666671</v>
      </c>
      <c r="G119" s="280">
        <v>455.43333333333339</v>
      </c>
      <c r="H119" s="280">
        <v>484.23333333333335</v>
      </c>
      <c r="I119" s="280">
        <v>491.81666666666672</v>
      </c>
      <c r="J119" s="280">
        <v>498.63333333333333</v>
      </c>
      <c r="K119" s="278">
        <v>485</v>
      </c>
      <c r="L119" s="278">
        <v>470.6</v>
      </c>
      <c r="M119" s="278">
        <v>24.23236</v>
      </c>
    </row>
    <row r="120" spans="1:13">
      <c r="A120" s="302">
        <v>111</v>
      </c>
      <c r="B120" s="278" t="s">
        <v>125</v>
      </c>
      <c r="C120" s="278">
        <v>468.15</v>
      </c>
      <c r="D120" s="280">
        <v>473.86666666666662</v>
      </c>
      <c r="E120" s="280">
        <v>455.88333333333321</v>
      </c>
      <c r="F120" s="280">
        <v>443.61666666666662</v>
      </c>
      <c r="G120" s="280">
        <v>425.63333333333321</v>
      </c>
      <c r="H120" s="280">
        <v>486.13333333333321</v>
      </c>
      <c r="I120" s="280">
        <v>504.11666666666667</v>
      </c>
      <c r="J120" s="280">
        <v>516.38333333333321</v>
      </c>
      <c r="K120" s="278">
        <v>491.85</v>
      </c>
      <c r="L120" s="278">
        <v>461.6</v>
      </c>
      <c r="M120" s="278">
        <v>266.55547999999999</v>
      </c>
    </row>
    <row r="121" spans="1:13">
      <c r="A121" s="302">
        <v>112</v>
      </c>
      <c r="B121" s="278" t="s">
        <v>262</v>
      </c>
      <c r="C121" s="278">
        <v>2547.6</v>
      </c>
      <c r="D121" s="280">
        <v>2514.7000000000003</v>
      </c>
      <c r="E121" s="280">
        <v>2451.9000000000005</v>
      </c>
      <c r="F121" s="280">
        <v>2356.2000000000003</v>
      </c>
      <c r="G121" s="280">
        <v>2293.4000000000005</v>
      </c>
      <c r="H121" s="280">
        <v>2610.4000000000005</v>
      </c>
      <c r="I121" s="280">
        <v>2673.2000000000007</v>
      </c>
      <c r="J121" s="280">
        <v>2768.9000000000005</v>
      </c>
      <c r="K121" s="278">
        <v>2577.5</v>
      </c>
      <c r="L121" s="278">
        <v>2419</v>
      </c>
      <c r="M121" s="278">
        <v>3.34287</v>
      </c>
    </row>
    <row r="122" spans="1:13">
      <c r="A122" s="302">
        <v>113</v>
      </c>
      <c r="B122" s="278" t="s">
        <v>127</v>
      </c>
      <c r="C122" s="278">
        <v>715.5</v>
      </c>
      <c r="D122" s="280">
        <v>711.19999999999993</v>
      </c>
      <c r="E122" s="280">
        <v>702.39999999999986</v>
      </c>
      <c r="F122" s="280">
        <v>689.3</v>
      </c>
      <c r="G122" s="280">
        <v>680.49999999999989</v>
      </c>
      <c r="H122" s="280">
        <v>724.29999999999984</v>
      </c>
      <c r="I122" s="280">
        <v>733.0999999999998</v>
      </c>
      <c r="J122" s="280">
        <v>746.19999999999982</v>
      </c>
      <c r="K122" s="278">
        <v>720</v>
      </c>
      <c r="L122" s="278">
        <v>698.1</v>
      </c>
      <c r="M122" s="278">
        <v>162.54035999999999</v>
      </c>
    </row>
    <row r="123" spans="1:13">
      <c r="A123" s="302">
        <v>114</v>
      </c>
      <c r="B123" s="278" t="s">
        <v>124</v>
      </c>
      <c r="C123" s="278">
        <v>995.25</v>
      </c>
      <c r="D123" s="280">
        <v>987.71666666666658</v>
      </c>
      <c r="E123" s="280">
        <v>937.58333333333326</v>
      </c>
      <c r="F123" s="280">
        <v>879.91666666666663</v>
      </c>
      <c r="G123" s="280">
        <v>829.7833333333333</v>
      </c>
      <c r="H123" s="280">
        <v>1045.3833333333332</v>
      </c>
      <c r="I123" s="280">
        <v>1095.5166666666667</v>
      </c>
      <c r="J123" s="280">
        <v>1153.1833333333332</v>
      </c>
      <c r="K123" s="278">
        <v>1037.8499999999999</v>
      </c>
      <c r="L123" s="278">
        <v>930.05</v>
      </c>
      <c r="M123" s="278">
        <v>54.023440000000001</v>
      </c>
    </row>
    <row r="124" spans="1:13">
      <c r="A124" s="302">
        <v>115</v>
      </c>
      <c r="B124" s="278" t="s">
        <v>263</v>
      </c>
      <c r="C124" s="278">
        <v>1618.7</v>
      </c>
      <c r="D124" s="280">
        <v>1604.5</v>
      </c>
      <c r="E124" s="280">
        <v>1579.8</v>
      </c>
      <c r="F124" s="280">
        <v>1540.8999999999999</v>
      </c>
      <c r="G124" s="280">
        <v>1516.1999999999998</v>
      </c>
      <c r="H124" s="280">
        <v>1643.4</v>
      </c>
      <c r="I124" s="280">
        <v>1668.1</v>
      </c>
      <c r="J124" s="280">
        <v>1707.0000000000002</v>
      </c>
      <c r="K124" s="278">
        <v>1629.2</v>
      </c>
      <c r="L124" s="278">
        <v>1565.6</v>
      </c>
      <c r="M124" s="278">
        <v>8.59361</v>
      </c>
    </row>
    <row r="125" spans="1:13">
      <c r="A125" s="302">
        <v>116</v>
      </c>
      <c r="B125" s="278" t="s">
        <v>264</v>
      </c>
      <c r="C125" s="278">
        <v>44.6</v>
      </c>
      <c r="D125" s="280">
        <v>43.9</v>
      </c>
      <c r="E125" s="280">
        <v>42.199999999999996</v>
      </c>
      <c r="F125" s="280">
        <v>39.799999999999997</v>
      </c>
      <c r="G125" s="280">
        <v>38.099999999999994</v>
      </c>
      <c r="H125" s="280">
        <v>46.3</v>
      </c>
      <c r="I125" s="280">
        <v>48</v>
      </c>
      <c r="J125" s="280">
        <v>50.4</v>
      </c>
      <c r="K125" s="278">
        <v>45.6</v>
      </c>
      <c r="L125" s="278">
        <v>41.5</v>
      </c>
      <c r="M125" s="278">
        <v>43.49174</v>
      </c>
    </row>
    <row r="126" spans="1:13">
      <c r="A126" s="302">
        <v>117</v>
      </c>
      <c r="B126" s="278" t="s">
        <v>131</v>
      </c>
      <c r="C126" s="278">
        <v>180.65</v>
      </c>
      <c r="D126" s="280">
        <v>178.95000000000002</v>
      </c>
      <c r="E126" s="280">
        <v>169.20000000000005</v>
      </c>
      <c r="F126" s="280">
        <v>157.75000000000003</v>
      </c>
      <c r="G126" s="280">
        <v>148.00000000000006</v>
      </c>
      <c r="H126" s="280">
        <v>190.40000000000003</v>
      </c>
      <c r="I126" s="280">
        <v>200.14999999999998</v>
      </c>
      <c r="J126" s="280">
        <v>211.60000000000002</v>
      </c>
      <c r="K126" s="278">
        <v>188.7</v>
      </c>
      <c r="L126" s="278">
        <v>167.5</v>
      </c>
      <c r="M126" s="278">
        <v>160.23589000000001</v>
      </c>
    </row>
    <row r="127" spans="1:13">
      <c r="A127" s="302">
        <v>118</v>
      </c>
      <c r="B127" s="278" t="s">
        <v>130</v>
      </c>
      <c r="C127" s="278">
        <v>95</v>
      </c>
      <c r="D127" s="280">
        <v>93.616666666666674</v>
      </c>
      <c r="E127" s="280">
        <v>91.083333333333343</v>
      </c>
      <c r="F127" s="280">
        <v>87.166666666666671</v>
      </c>
      <c r="G127" s="280">
        <v>84.63333333333334</v>
      </c>
      <c r="H127" s="280">
        <v>97.533333333333346</v>
      </c>
      <c r="I127" s="280">
        <v>100.06666666666668</v>
      </c>
      <c r="J127" s="280">
        <v>103.98333333333335</v>
      </c>
      <c r="K127" s="278">
        <v>96.15</v>
      </c>
      <c r="L127" s="278">
        <v>89.7</v>
      </c>
      <c r="M127" s="278">
        <v>316.28041000000002</v>
      </c>
    </row>
    <row r="128" spans="1:13">
      <c r="A128" s="302">
        <v>119</v>
      </c>
      <c r="B128" s="278" t="s">
        <v>132</v>
      </c>
      <c r="C128" s="278">
        <v>1608.5</v>
      </c>
      <c r="D128" s="280">
        <v>1610.5</v>
      </c>
      <c r="E128" s="280">
        <v>1574</v>
      </c>
      <c r="F128" s="280">
        <v>1539.5</v>
      </c>
      <c r="G128" s="280">
        <v>1503</v>
      </c>
      <c r="H128" s="280">
        <v>1645</v>
      </c>
      <c r="I128" s="280">
        <v>1681.5</v>
      </c>
      <c r="J128" s="280">
        <v>1716</v>
      </c>
      <c r="K128" s="278">
        <v>1647</v>
      </c>
      <c r="L128" s="278">
        <v>1576</v>
      </c>
      <c r="M128" s="278">
        <v>17.05977</v>
      </c>
    </row>
    <row r="129" spans="1:13">
      <c r="A129" s="302">
        <v>120</v>
      </c>
      <c r="B129" s="278" t="s">
        <v>265</v>
      </c>
      <c r="C129" s="278">
        <v>400.25</v>
      </c>
      <c r="D129" s="280">
        <v>402.66666666666669</v>
      </c>
      <c r="E129" s="280">
        <v>389.33333333333337</v>
      </c>
      <c r="F129" s="280">
        <v>378.41666666666669</v>
      </c>
      <c r="G129" s="280">
        <v>365.08333333333337</v>
      </c>
      <c r="H129" s="280">
        <v>413.58333333333337</v>
      </c>
      <c r="I129" s="280">
        <v>426.91666666666674</v>
      </c>
      <c r="J129" s="280">
        <v>437.83333333333337</v>
      </c>
      <c r="K129" s="278">
        <v>416</v>
      </c>
      <c r="L129" s="278">
        <v>391.75</v>
      </c>
      <c r="M129" s="278">
        <v>3.2806299999999999</v>
      </c>
    </row>
    <row r="130" spans="1:13">
      <c r="A130" s="302">
        <v>121</v>
      </c>
      <c r="B130" s="278" t="s">
        <v>134</v>
      </c>
      <c r="C130" s="278">
        <v>1357.2</v>
      </c>
      <c r="D130" s="280">
        <v>1357.0833333333333</v>
      </c>
      <c r="E130" s="280">
        <v>1334.1666666666665</v>
      </c>
      <c r="F130" s="280">
        <v>1311.1333333333332</v>
      </c>
      <c r="G130" s="280">
        <v>1288.2166666666665</v>
      </c>
      <c r="H130" s="280">
        <v>1380.1166666666666</v>
      </c>
      <c r="I130" s="280">
        <v>1403.0333333333331</v>
      </c>
      <c r="J130" s="280">
        <v>1426.0666666666666</v>
      </c>
      <c r="K130" s="278">
        <v>1380</v>
      </c>
      <c r="L130" s="278">
        <v>1334.05</v>
      </c>
      <c r="M130" s="278">
        <v>62.72569</v>
      </c>
    </row>
    <row r="131" spans="1:13">
      <c r="A131" s="302">
        <v>122</v>
      </c>
      <c r="B131" s="278" t="s">
        <v>135</v>
      </c>
      <c r="C131" s="278">
        <v>65.599999999999994</v>
      </c>
      <c r="D131" s="280">
        <v>66.033333333333331</v>
      </c>
      <c r="E131" s="280">
        <v>64.566666666666663</v>
      </c>
      <c r="F131" s="280">
        <v>63.533333333333331</v>
      </c>
      <c r="G131" s="280">
        <v>62.066666666666663</v>
      </c>
      <c r="H131" s="280">
        <v>67.066666666666663</v>
      </c>
      <c r="I131" s="280">
        <v>68.533333333333331</v>
      </c>
      <c r="J131" s="280">
        <v>69.566666666666663</v>
      </c>
      <c r="K131" s="278">
        <v>67.5</v>
      </c>
      <c r="L131" s="278">
        <v>65</v>
      </c>
      <c r="M131" s="278">
        <v>142.99684999999999</v>
      </c>
    </row>
    <row r="132" spans="1:13">
      <c r="A132" s="302">
        <v>123</v>
      </c>
      <c r="B132" s="278" t="s">
        <v>266</v>
      </c>
      <c r="C132" s="278">
        <v>1235.25</v>
      </c>
      <c r="D132" s="280">
        <v>1216.6499999999999</v>
      </c>
      <c r="E132" s="280">
        <v>1179.6999999999998</v>
      </c>
      <c r="F132" s="280">
        <v>1124.1499999999999</v>
      </c>
      <c r="G132" s="280">
        <v>1087.1999999999998</v>
      </c>
      <c r="H132" s="280">
        <v>1272.1999999999998</v>
      </c>
      <c r="I132" s="280">
        <v>1309.1500000000001</v>
      </c>
      <c r="J132" s="280">
        <v>1364.6999999999998</v>
      </c>
      <c r="K132" s="278">
        <v>1253.5999999999999</v>
      </c>
      <c r="L132" s="278">
        <v>1161.0999999999999</v>
      </c>
      <c r="M132" s="278">
        <v>3.2764899999999999</v>
      </c>
    </row>
    <row r="133" spans="1:13">
      <c r="A133" s="302">
        <v>124</v>
      </c>
      <c r="B133" s="278" t="s">
        <v>136</v>
      </c>
      <c r="C133" s="278">
        <v>283.25</v>
      </c>
      <c r="D133" s="280">
        <v>287.13333333333338</v>
      </c>
      <c r="E133" s="280">
        <v>277.41666666666674</v>
      </c>
      <c r="F133" s="280">
        <v>271.58333333333337</v>
      </c>
      <c r="G133" s="280">
        <v>261.86666666666673</v>
      </c>
      <c r="H133" s="280">
        <v>292.96666666666675</v>
      </c>
      <c r="I133" s="280">
        <v>302.68333333333334</v>
      </c>
      <c r="J133" s="280">
        <v>308.51666666666677</v>
      </c>
      <c r="K133" s="278">
        <v>296.85000000000002</v>
      </c>
      <c r="L133" s="278">
        <v>281.3</v>
      </c>
      <c r="M133" s="278">
        <v>70.402000000000001</v>
      </c>
    </row>
    <row r="134" spans="1:13">
      <c r="A134" s="302">
        <v>125</v>
      </c>
      <c r="B134" s="278" t="s">
        <v>267</v>
      </c>
      <c r="C134" s="278">
        <v>1592.95</v>
      </c>
      <c r="D134" s="280">
        <v>1574.3166666666666</v>
      </c>
      <c r="E134" s="280">
        <v>1498.6333333333332</v>
      </c>
      <c r="F134" s="280">
        <v>1404.3166666666666</v>
      </c>
      <c r="G134" s="280">
        <v>1328.6333333333332</v>
      </c>
      <c r="H134" s="280">
        <v>1668.6333333333332</v>
      </c>
      <c r="I134" s="280">
        <v>1744.3166666666666</v>
      </c>
      <c r="J134" s="280">
        <v>1838.6333333333332</v>
      </c>
      <c r="K134" s="278">
        <v>1650</v>
      </c>
      <c r="L134" s="278">
        <v>1480</v>
      </c>
      <c r="M134" s="278">
        <v>2.3684699999999999</v>
      </c>
    </row>
    <row r="135" spans="1:13">
      <c r="A135" s="302">
        <v>126</v>
      </c>
      <c r="B135" s="278" t="s">
        <v>137</v>
      </c>
      <c r="C135" s="278">
        <v>897.55</v>
      </c>
      <c r="D135" s="280">
        <v>899.48333333333323</v>
      </c>
      <c r="E135" s="280">
        <v>882.16666666666652</v>
      </c>
      <c r="F135" s="280">
        <v>866.7833333333333</v>
      </c>
      <c r="G135" s="280">
        <v>849.46666666666658</v>
      </c>
      <c r="H135" s="280">
        <v>914.86666666666645</v>
      </c>
      <c r="I135" s="280">
        <v>932.18333333333328</v>
      </c>
      <c r="J135" s="280">
        <v>947.56666666666638</v>
      </c>
      <c r="K135" s="278">
        <v>916.8</v>
      </c>
      <c r="L135" s="278">
        <v>884.1</v>
      </c>
      <c r="M135" s="278">
        <v>63.33023</v>
      </c>
    </row>
    <row r="136" spans="1:13">
      <c r="A136" s="302">
        <v>127</v>
      </c>
      <c r="B136" s="278" t="s">
        <v>138</v>
      </c>
      <c r="C136" s="278">
        <v>835.3</v>
      </c>
      <c r="D136" s="280">
        <v>841.68333333333339</v>
      </c>
      <c r="E136" s="280">
        <v>805.16666666666674</v>
      </c>
      <c r="F136" s="280">
        <v>775.0333333333333</v>
      </c>
      <c r="G136" s="280">
        <v>738.51666666666665</v>
      </c>
      <c r="H136" s="280">
        <v>871.81666666666683</v>
      </c>
      <c r="I136" s="280">
        <v>908.33333333333348</v>
      </c>
      <c r="J136" s="280">
        <v>938.46666666666692</v>
      </c>
      <c r="K136" s="278">
        <v>878.2</v>
      </c>
      <c r="L136" s="278">
        <v>811.55</v>
      </c>
      <c r="M136" s="278">
        <v>76.433310000000006</v>
      </c>
    </row>
    <row r="137" spans="1:13">
      <c r="A137" s="302">
        <v>128</v>
      </c>
      <c r="B137" s="278" t="s">
        <v>149</v>
      </c>
      <c r="C137" s="278">
        <v>60510.65</v>
      </c>
      <c r="D137" s="280">
        <v>60603.533333333326</v>
      </c>
      <c r="E137" s="280">
        <v>59407.066666666651</v>
      </c>
      <c r="F137" s="280">
        <v>58303.483333333323</v>
      </c>
      <c r="G137" s="280">
        <v>57107.016666666648</v>
      </c>
      <c r="H137" s="280">
        <v>61707.116666666654</v>
      </c>
      <c r="I137" s="280">
        <v>62903.583333333328</v>
      </c>
      <c r="J137" s="280">
        <v>64007.166666666657</v>
      </c>
      <c r="K137" s="278">
        <v>61800</v>
      </c>
      <c r="L137" s="278">
        <v>59499.95</v>
      </c>
      <c r="M137" s="278">
        <v>0.188</v>
      </c>
    </row>
    <row r="138" spans="1:13">
      <c r="A138" s="302">
        <v>129</v>
      </c>
      <c r="B138" s="278" t="s">
        <v>146</v>
      </c>
      <c r="C138" s="278">
        <v>972.75</v>
      </c>
      <c r="D138" s="280">
        <v>968.61666666666667</v>
      </c>
      <c r="E138" s="280">
        <v>959.13333333333333</v>
      </c>
      <c r="F138" s="280">
        <v>945.51666666666665</v>
      </c>
      <c r="G138" s="280">
        <v>936.0333333333333</v>
      </c>
      <c r="H138" s="280">
        <v>982.23333333333335</v>
      </c>
      <c r="I138" s="280">
        <v>991.7166666666667</v>
      </c>
      <c r="J138" s="280">
        <v>1005.3333333333334</v>
      </c>
      <c r="K138" s="278">
        <v>978.1</v>
      </c>
      <c r="L138" s="278">
        <v>955</v>
      </c>
      <c r="M138" s="278">
        <v>7.4778000000000002</v>
      </c>
    </row>
    <row r="139" spans="1:13">
      <c r="A139" s="302">
        <v>130</v>
      </c>
      <c r="B139" s="278" t="s">
        <v>140</v>
      </c>
      <c r="C139" s="278">
        <v>165.95</v>
      </c>
      <c r="D139" s="280">
        <v>164.66666666666666</v>
      </c>
      <c r="E139" s="280">
        <v>161.38333333333333</v>
      </c>
      <c r="F139" s="280">
        <v>156.81666666666666</v>
      </c>
      <c r="G139" s="280">
        <v>153.53333333333333</v>
      </c>
      <c r="H139" s="280">
        <v>169.23333333333332</v>
      </c>
      <c r="I139" s="280">
        <v>172.51666666666668</v>
      </c>
      <c r="J139" s="280">
        <v>177.08333333333331</v>
      </c>
      <c r="K139" s="278">
        <v>167.95</v>
      </c>
      <c r="L139" s="278">
        <v>160.1</v>
      </c>
      <c r="M139" s="278">
        <v>126.39407</v>
      </c>
    </row>
    <row r="140" spans="1:13">
      <c r="A140" s="302">
        <v>131</v>
      </c>
      <c r="B140" s="278" t="s">
        <v>139</v>
      </c>
      <c r="C140" s="278">
        <v>366.65</v>
      </c>
      <c r="D140" s="280">
        <v>363.2166666666667</v>
      </c>
      <c r="E140" s="280">
        <v>358.43333333333339</v>
      </c>
      <c r="F140" s="280">
        <v>350.2166666666667</v>
      </c>
      <c r="G140" s="280">
        <v>345.43333333333339</v>
      </c>
      <c r="H140" s="280">
        <v>371.43333333333339</v>
      </c>
      <c r="I140" s="280">
        <v>376.2166666666667</v>
      </c>
      <c r="J140" s="280">
        <v>384.43333333333339</v>
      </c>
      <c r="K140" s="278">
        <v>368</v>
      </c>
      <c r="L140" s="278">
        <v>355</v>
      </c>
      <c r="M140" s="278">
        <v>74.228800000000007</v>
      </c>
    </row>
    <row r="141" spans="1:13">
      <c r="A141" s="302">
        <v>132</v>
      </c>
      <c r="B141" s="278" t="s">
        <v>141</v>
      </c>
      <c r="C141" s="278">
        <v>134.15</v>
      </c>
      <c r="D141" s="280">
        <v>132.01666666666668</v>
      </c>
      <c r="E141" s="280">
        <v>128.73333333333335</v>
      </c>
      <c r="F141" s="280">
        <v>123.31666666666666</v>
      </c>
      <c r="G141" s="280">
        <v>120.03333333333333</v>
      </c>
      <c r="H141" s="280">
        <v>137.43333333333337</v>
      </c>
      <c r="I141" s="280">
        <v>140.71666666666673</v>
      </c>
      <c r="J141" s="280">
        <v>146.13333333333338</v>
      </c>
      <c r="K141" s="278">
        <v>135.30000000000001</v>
      </c>
      <c r="L141" s="278">
        <v>126.6</v>
      </c>
      <c r="M141" s="278">
        <v>196.68651</v>
      </c>
    </row>
    <row r="142" spans="1:13">
      <c r="A142" s="302">
        <v>133</v>
      </c>
      <c r="B142" s="278" t="s">
        <v>268</v>
      </c>
      <c r="C142" s="278">
        <v>32.450000000000003</v>
      </c>
      <c r="D142" s="280">
        <v>32.449999999999996</v>
      </c>
      <c r="E142" s="280">
        <v>31.999999999999993</v>
      </c>
      <c r="F142" s="280">
        <v>31.549999999999997</v>
      </c>
      <c r="G142" s="280">
        <v>31.099999999999994</v>
      </c>
      <c r="H142" s="280">
        <v>32.899999999999991</v>
      </c>
      <c r="I142" s="280">
        <v>33.349999999999994</v>
      </c>
      <c r="J142" s="280">
        <v>33.79999999999999</v>
      </c>
      <c r="K142" s="278">
        <v>32.9</v>
      </c>
      <c r="L142" s="278">
        <v>32</v>
      </c>
      <c r="M142" s="278">
        <v>5.8239400000000003</v>
      </c>
    </row>
    <row r="143" spans="1:13">
      <c r="A143" s="302">
        <v>134</v>
      </c>
      <c r="B143" s="278" t="s">
        <v>142</v>
      </c>
      <c r="C143" s="278">
        <v>287</v>
      </c>
      <c r="D143" s="280">
        <v>288.38333333333333</v>
      </c>
      <c r="E143" s="280">
        <v>281.76666666666665</v>
      </c>
      <c r="F143" s="280">
        <v>276.5333333333333</v>
      </c>
      <c r="G143" s="280">
        <v>269.91666666666663</v>
      </c>
      <c r="H143" s="280">
        <v>293.61666666666667</v>
      </c>
      <c r="I143" s="280">
        <v>300.23333333333335</v>
      </c>
      <c r="J143" s="280">
        <v>305.4666666666667</v>
      </c>
      <c r="K143" s="278">
        <v>295</v>
      </c>
      <c r="L143" s="278">
        <v>283.14999999999998</v>
      </c>
      <c r="M143" s="278">
        <v>45.954839999999997</v>
      </c>
    </row>
    <row r="144" spans="1:13">
      <c r="A144" s="302">
        <v>135</v>
      </c>
      <c r="B144" s="278" t="s">
        <v>143</v>
      </c>
      <c r="C144" s="278">
        <v>5358.8</v>
      </c>
      <c r="D144" s="280">
        <v>5301.9333333333334</v>
      </c>
      <c r="E144" s="280">
        <v>5178.8666666666668</v>
      </c>
      <c r="F144" s="280">
        <v>4998.9333333333334</v>
      </c>
      <c r="G144" s="280">
        <v>4875.8666666666668</v>
      </c>
      <c r="H144" s="280">
        <v>5481.8666666666668</v>
      </c>
      <c r="I144" s="280">
        <v>5604.9333333333343</v>
      </c>
      <c r="J144" s="280">
        <v>5784.8666666666668</v>
      </c>
      <c r="K144" s="278">
        <v>5425</v>
      </c>
      <c r="L144" s="278">
        <v>5122</v>
      </c>
      <c r="M144" s="278">
        <v>23.414000000000001</v>
      </c>
    </row>
    <row r="145" spans="1:13">
      <c r="A145" s="302">
        <v>136</v>
      </c>
      <c r="B145" s="278" t="s">
        <v>145</v>
      </c>
      <c r="C145" s="278">
        <v>469.8</v>
      </c>
      <c r="D145" s="280">
        <v>473.3</v>
      </c>
      <c r="E145" s="280">
        <v>456.75</v>
      </c>
      <c r="F145" s="280">
        <v>443.7</v>
      </c>
      <c r="G145" s="280">
        <v>427.15</v>
      </c>
      <c r="H145" s="280">
        <v>486.35</v>
      </c>
      <c r="I145" s="280">
        <v>502.90000000000009</v>
      </c>
      <c r="J145" s="280">
        <v>515.95000000000005</v>
      </c>
      <c r="K145" s="278">
        <v>489.85</v>
      </c>
      <c r="L145" s="278">
        <v>460.25</v>
      </c>
      <c r="M145" s="278">
        <v>20.81814</v>
      </c>
    </row>
    <row r="146" spans="1:13">
      <c r="A146" s="302">
        <v>137</v>
      </c>
      <c r="B146" s="278" t="s">
        <v>147</v>
      </c>
      <c r="C146" s="278">
        <v>915.95</v>
      </c>
      <c r="D146" s="280">
        <v>906.91666666666663</v>
      </c>
      <c r="E146" s="280">
        <v>892.0333333333333</v>
      </c>
      <c r="F146" s="280">
        <v>868.11666666666667</v>
      </c>
      <c r="G146" s="280">
        <v>853.23333333333335</v>
      </c>
      <c r="H146" s="280">
        <v>930.83333333333326</v>
      </c>
      <c r="I146" s="280">
        <v>945.7166666666667</v>
      </c>
      <c r="J146" s="280">
        <v>969.63333333333321</v>
      </c>
      <c r="K146" s="278">
        <v>921.8</v>
      </c>
      <c r="L146" s="278">
        <v>883</v>
      </c>
      <c r="M146" s="278">
        <v>16.424029999999998</v>
      </c>
    </row>
    <row r="147" spans="1:13">
      <c r="A147" s="302">
        <v>138</v>
      </c>
      <c r="B147" s="278" t="s">
        <v>148</v>
      </c>
      <c r="C147" s="278">
        <v>87.55</v>
      </c>
      <c r="D147" s="280">
        <v>88.283333333333346</v>
      </c>
      <c r="E147" s="280">
        <v>84.566666666666691</v>
      </c>
      <c r="F147" s="280">
        <v>81.583333333333343</v>
      </c>
      <c r="G147" s="280">
        <v>77.866666666666688</v>
      </c>
      <c r="H147" s="280">
        <v>91.266666666666694</v>
      </c>
      <c r="I147" s="280">
        <v>94.983333333333363</v>
      </c>
      <c r="J147" s="280">
        <v>97.966666666666697</v>
      </c>
      <c r="K147" s="278">
        <v>92</v>
      </c>
      <c r="L147" s="278">
        <v>85.3</v>
      </c>
      <c r="M147" s="278">
        <v>548.41389000000004</v>
      </c>
    </row>
    <row r="148" spans="1:13">
      <c r="A148" s="302">
        <v>139</v>
      </c>
      <c r="B148" s="278" t="s">
        <v>269</v>
      </c>
      <c r="C148" s="278">
        <v>728.65</v>
      </c>
      <c r="D148" s="280">
        <v>730.33333333333337</v>
      </c>
      <c r="E148" s="280">
        <v>710.31666666666672</v>
      </c>
      <c r="F148" s="280">
        <v>691.98333333333335</v>
      </c>
      <c r="G148" s="280">
        <v>671.9666666666667</v>
      </c>
      <c r="H148" s="280">
        <v>748.66666666666674</v>
      </c>
      <c r="I148" s="280">
        <v>768.68333333333339</v>
      </c>
      <c r="J148" s="280">
        <v>787.01666666666677</v>
      </c>
      <c r="K148" s="278">
        <v>750.35</v>
      </c>
      <c r="L148" s="278">
        <v>712</v>
      </c>
      <c r="M148" s="278">
        <v>3.0708000000000002</v>
      </c>
    </row>
    <row r="149" spans="1:13">
      <c r="A149" s="302">
        <v>140</v>
      </c>
      <c r="B149" s="278" t="s">
        <v>150</v>
      </c>
      <c r="C149" s="278">
        <v>862.7</v>
      </c>
      <c r="D149" s="280">
        <v>853.65</v>
      </c>
      <c r="E149" s="280">
        <v>832.3</v>
      </c>
      <c r="F149" s="280">
        <v>801.9</v>
      </c>
      <c r="G149" s="280">
        <v>780.55</v>
      </c>
      <c r="H149" s="280">
        <v>884.05</v>
      </c>
      <c r="I149" s="280">
        <v>905.40000000000009</v>
      </c>
      <c r="J149" s="280">
        <v>935.8</v>
      </c>
      <c r="K149" s="278">
        <v>875</v>
      </c>
      <c r="L149" s="278">
        <v>823.25</v>
      </c>
      <c r="M149" s="278">
        <v>31.623930000000001</v>
      </c>
    </row>
    <row r="150" spans="1:13">
      <c r="A150" s="302">
        <v>141</v>
      </c>
      <c r="B150" s="278" t="s">
        <v>270</v>
      </c>
      <c r="C150" s="278">
        <v>610.70000000000005</v>
      </c>
      <c r="D150" s="280">
        <v>612.56666666666672</v>
      </c>
      <c r="E150" s="280">
        <v>595.13333333333344</v>
      </c>
      <c r="F150" s="280">
        <v>579.56666666666672</v>
      </c>
      <c r="G150" s="280">
        <v>562.13333333333344</v>
      </c>
      <c r="H150" s="280">
        <v>628.13333333333344</v>
      </c>
      <c r="I150" s="280">
        <v>645.56666666666661</v>
      </c>
      <c r="J150" s="280">
        <v>661.13333333333344</v>
      </c>
      <c r="K150" s="278">
        <v>630</v>
      </c>
      <c r="L150" s="278">
        <v>597</v>
      </c>
      <c r="M150" s="278">
        <v>3.5394199999999998</v>
      </c>
    </row>
    <row r="151" spans="1:13">
      <c r="A151" s="302">
        <v>142</v>
      </c>
      <c r="B151" s="278" t="s">
        <v>152</v>
      </c>
      <c r="C151" s="278">
        <v>19.8</v>
      </c>
      <c r="D151" s="280">
        <v>20.05</v>
      </c>
      <c r="E151" s="280">
        <v>19.450000000000003</v>
      </c>
      <c r="F151" s="280">
        <v>19.100000000000001</v>
      </c>
      <c r="G151" s="280">
        <v>18.500000000000004</v>
      </c>
      <c r="H151" s="280">
        <v>20.400000000000002</v>
      </c>
      <c r="I151" s="280">
        <v>21.000000000000004</v>
      </c>
      <c r="J151" s="280">
        <v>21.35</v>
      </c>
      <c r="K151" s="278">
        <v>20.65</v>
      </c>
      <c r="L151" s="278">
        <v>19.7</v>
      </c>
      <c r="M151" s="278">
        <v>72.410259999999994</v>
      </c>
    </row>
    <row r="152" spans="1:13">
      <c r="A152" s="302">
        <v>143</v>
      </c>
      <c r="B152" s="278" t="s">
        <v>271</v>
      </c>
      <c r="C152" s="278">
        <v>20.8</v>
      </c>
      <c r="D152" s="280">
        <v>20.95</v>
      </c>
      <c r="E152" s="280">
        <v>20.45</v>
      </c>
      <c r="F152" s="280">
        <v>20.100000000000001</v>
      </c>
      <c r="G152" s="280">
        <v>19.600000000000001</v>
      </c>
      <c r="H152" s="280">
        <v>21.299999999999997</v>
      </c>
      <c r="I152" s="280">
        <v>21.799999999999997</v>
      </c>
      <c r="J152" s="280">
        <v>22.149999999999995</v>
      </c>
      <c r="K152" s="278">
        <v>21.45</v>
      </c>
      <c r="L152" s="278">
        <v>20.6</v>
      </c>
      <c r="M152" s="278">
        <v>47.242060000000002</v>
      </c>
    </row>
    <row r="153" spans="1:13">
      <c r="A153" s="302">
        <v>144</v>
      </c>
      <c r="B153" s="278" t="s">
        <v>156</v>
      </c>
      <c r="C153" s="278">
        <v>80.55</v>
      </c>
      <c r="D153" s="280">
        <v>79.350000000000009</v>
      </c>
      <c r="E153" s="280">
        <v>77.15000000000002</v>
      </c>
      <c r="F153" s="280">
        <v>73.750000000000014</v>
      </c>
      <c r="G153" s="280">
        <v>71.550000000000026</v>
      </c>
      <c r="H153" s="280">
        <v>82.750000000000014</v>
      </c>
      <c r="I153" s="280">
        <v>84.95</v>
      </c>
      <c r="J153" s="280">
        <v>88.350000000000009</v>
      </c>
      <c r="K153" s="278">
        <v>81.55</v>
      </c>
      <c r="L153" s="278">
        <v>75.95</v>
      </c>
      <c r="M153" s="278">
        <v>65.117159999999998</v>
      </c>
    </row>
    <row r="154" spans="1:13">
      <c r="A154" s="302">
        <v>145</v>
      </c>
      <c r="B154" s="278" t="s">
        <v>157</v>
      </c>
      <c r="C154" s="278">
        <v>95.05</v>
      </c>
      <c r="D154" s="280">
        <v>94.15000000000002</v>
      </c>
      <c r="E154" s="280">
        <v>91.30000000000004</v>
      </c>
      <c r="F154" s="280">
        <v>87.550000000000026</v>
      </c>
      <c r="G154" s="280">
        <v>84.700000000000045</v>
      </c>
      <c r="H154" s="280">
        <v>97.900000000000034</v>
      </c>
      <c r="I154" s="280">
        <v>100.75000000000003</v>
      </c>
      <c r="J154" s="280">
        <v>104.50000000000003</v>
      </c>
      <c r="K154" s="278">
        <v>97</v>
      </c>
      <c r="L154" s="278">
        <v>90.4</v>
      </c>
      <c r="M154" s="278">
        <v>151.51439999999999</v>
      </c>
    </row>
    <row r="155" spans="1:13">
      <c r="A155" s="302">
        <v>146</v>
      </c>
      <c r="B155" s="278" t="s">
        <v>151</v>
      </c>
      <c r="C155" s="278">
        <v>31.8</v>
      </c>
      <c r="D155" s="280">
        <v>31.733333333333334</v>
      </c>
      <c r="E155" s="280">
        <v>31.266666666666666</v>
      </c>
      <c r="F155" s="280">
        <v>30.733333333333331</v>
      </c>
      <c r="G155" s="280">
        <v>30.266666666666662</v>
      </c>
      <c r="H155" s="280">
        <v>32.266666666666666</v>
      </c>
      <c r="I155" s="280">
        <v>32.733333333333334</v>
      </c>
      <c r="J155" s="280">
        <v>33.266666666666673</v>
      </c>
      <c r="K155" s="278">
        <v>32.200000000000003</v>
      </c>
      <c r="L155" s="278">
        <v>31.2</v>
      </c>
      <c r="M155" s="278">
        <v>146.46460999999999</v>
      </c>
    </row>
    <row r="156" spans="1:13">
      <c r="A156" s="302">
        <v>147</v>
      </c>
      <c r="B156" s="278" t="s">
        <v>154</v>
      </c>
      <c r="C156" s="278">
        <v>17924.650000000001</v>
      </c>
      <c r="D156" s="280">
        <v>17812.216666666667</v>
      </c>
      <c r="E156" s="280">
        <v>17624.433333333334</v>
      </c>
      <c r="F156" s="280">
        <v>17324.216666666667</v>
      </c>
      <c r="G156" s="280">
        <v>17136.433333333334</v>
      </c>
      <c r="H156" s="280">
        <v>18112.433333333334</v>
      </c>
      <c r="I156" s="280">
        <v>18300.216666666667</v>
      </c>
      <c r="J156" s="280">
        <v>18600.433333333334</v>
      </c>
      <c r="K156" s="278">
        <v>18000</v>
      </c>
      <c r="L156" s="278">
        <v>17512</v>
      </c>
      <c r="M156" s="278">
        <v>1.5837000000000001</v>
      </c>
    </row>
    <row r="157" spans="1:13">
      <c r="A157" s="302">
        <v>148</v>
      </c>
      <c r="B157" s="278" t="s">
        <v>3163</v>
      </c>
      <c r="C157" s="278">
        <v>246.75</v>
      </c>
      <c r="D157" s="280">
        <v>246.53333333333333</v>
      </c>
      <c r="E157" s="280">
        <v>240.76666666666665</v>
      </c>
      <c r="F157" s="280">
        <v>234.78333333333333</v>
      </c>
      <c r="G157" s="280">
        <v>229.01666666666665</v>
      </c>
      <c r="H157" s="280">
        <v>252.51666666666665</v>
      </c>
      <c r="I157" s="280">
        <v>258.28333333333336</v>
      </c>
      <c r="J157" s="280">
        <v>264.26666666666665</v>
      </c>
      <c r="K157" s="278">
        <v>252.3</v>
      </c>
      <c r="L157" s="278">
        <v>240.55</v>
      </c>
      <c r="M157" s="278">
        <v>30.168369999999999</v>
      </c>
    </row>
    <row r="158" spans="1:13">
      <c r="A158" s="302">
        <v>149</v>
      </c>
      <c r="B158" s="278" t="s">
        <v>272</v>
      </c>
      <c r="C158" s="278">
        <v>344.5</v>
      </c>
      <c r="D158" s="280">
        <v>343.93333333333334</v>
      </c>
      <c r="E158" s="280">
        <v>333.06666666666666</v>
      </c>
      <c r="F158" s="280">
        <v>321.63333333333333</v>
      </c>
      <c r="G158" s="280">
        <v>310.76666666666665</v>
      </c>
      <c r="H158" s="280">
        <v>355.36666666666667</v>
      </c>
      <c r="I158" s="280">
        <v>366.23333333333335</v>
      </c>
      <c r="J158" s="280">
        <v>377.66666666666669</v>
      </c>
      <c r="K158" s="278">
        <v>354.8</v>
      </c>
      <c r="L158" s="278">
        <v>332.5</v>
      </c>
      <c r="M158" s="278">
        <v>10.209910000000001</v>
      </c>
    </row>
    <row r="159" spans="1:13">
      <c r="A159" s="302">
        <v>150</v>
      </c>
      <c r="B159" s="278" t="s">
        <v>159</v>
      </c>
      <c r="C159" s="278">
        <v>79.900000000000006</v>
      </c>
      <c r="D159" s="280">
        <v>77.483333333333334</v>
      </c>
      <c r="E159" s="280">
        <v>73.916666666666671</v>
      </c>
      <c r="F159" s="280">
        <v>67.933333333333337</v>
      </c>
      <c r="G159" s="280">
        <v>64.366666666666674</v>
      </c>
      <c r="H159" s="280">
        <v>83.466666666666669</v>
      </c>
      <c r="I159" s="280">
        <v>87.033333333333331</v>
      </c>
      <c r="J159" s="280">
        <v>93.016666666666666</v>
      </c>
      <c r="K159" s="278">
        <v>81.05</v>
      </c>
      <c r="L159" s="278">
        <v>71.5</v>
      </c>
      <c r="M159" s="278">
        <v>542.95138999999995</v>
      </c>
    </row>
    <row r="160" spans="1:13">
      <c r="A160" s="302">
        <v>151</v>
      </c>
      <c r="B160" s="278" t="s">
        <v>158</v>
      </c>
      <c r="C160" s="278">
        <v>98.8</v>
      </c>
      <c r="D160" s="280">
        <v>97.100000000000009</v>
      </c>
      <c r="E160" s="280">
        <v>93.700000000000017</v>
      </c>
      <c r="F160" s="280">
        <v>88.600000000000009</v>
      </c>
      <c r="G160" s="280">
        <v>85.200000000000017</v>
      </c>
      <c r="H160" s="280">
        <v>102.20000000000002</v>
      </c>
      <c r="I160" s="280">
        <v>105.60000000000002</v>
      </c>
      <c r="J160" s="280">
        <v>110.70000000000002</v>
      </c>
      <c r="K160" s="278">
        <v>100.5</v>
      </c>
      <c r="L160" s="278">
        <v>92</v>
      </c>
      <c r="M160" s="278">
        <v>38.742319999999999</v>
      </c>
    </row>
    <row r="161" spans="1:13">
      <c r="A161" s="302">
        <v>152</v>
      </c>
      <c r="B161" s="278" t="s">
        <v>273</v>
      </c>
      <c r="C161" s="278">
        <v>2346.85</v>
      </c>
      <c r="D161" s="280">
        <v>2372.3333333333335</v>
      </c>
      <c r="E161" s="280">
        <v>2294.666666666667</v>
      </c>
      <c r="F161" s="280">
        <v>2242.4833333333336</v>
      </c>
      <c r="G161" s="280">
        <v>2164.8166666666671</v>
      </c>
      <c r="H161" s="280">
        <v>2424.5166666666669</v>
      </c>
      <c r="I161" s="280">
        <v>2502.1833333333338</v>
      </c>
      <c r="J161" s="280">
        <v>2554.3666666666668</v>
      </c>
      <c r="K161" s="278">
        <v>2450</v>
      </c>
      <c r="L161" s="278">
        <v>2320.15</v>
      </c>
      <c r="M161" s="278">
        <v>0.41818</v>
      </c>
    </row>
    <row r="162" spans="1:13">
      <c r="A162" s="302">
        <v>153</v>
      </c>
      <c r="B162" s="278" t="s">
        <v>274</v>
      </c>
      <c r="C162" s="278">
        <v>1589.55</v>
      </c>
      <c r="D162" s="280">
        <v>1575.6499999999999</v>
      </c>
      <c r="E162" s="280">
        <v>1546.5999999999997</v>
      </c>
      <c r="F162" s="280">
        <v>1503.6499999999999</v>
      </c>
      <c r="G162" s="280">
        <v>1474.5999999999997</v>
      </c>
      <c r="H162" s="280">
        <v>1618.5999999999997</v>
      </c>
      <c r="I162" s="280">
        <v>1647.6499999999999</v>
      </c>
      <c r="J162" s="280">
        <v>1690.5999999999997</v>
      </c>
      <c r="K162" s="278">
        <v>1604.7</v>
      </c>
      <c r="L162" s="278">
        <v>1532.7</v>
      </c>
      <c r="M162" s="278">
        <v>4.1414200000000001</v>
      </c>
    </row>
    <row r="163" spans="1:13">
      <c r="A163" s="302">
        <v>154</v>
      </c>
      <c r="B163" s="278" t="s">
        <v>275</v>
      </c>
      <c r="C163" s="278">
        <v>197.85</v>
      </c>
      <c r="D163" s="280">
        <v>200.6</v>
      </c>
      <c r="E163" s="280">
        <v>194.25</v>
      </c>
      <c r="F163" s="280">
        <v>190.65</v>
      </c>
      <c r="G163" s="280">
        <v>184.3</v>
      </c>
      <c r="H163" s="280">
        <v>204.2</v>
      </c>
      <c r="I163" s="280">
        <v>210.54999999999995</v>
      </c>
      <c r="J163" s="280">
        <v>214.14999999999998</v>
      </c>
      <c r="K163" s="278">
        <v>206.95</v>
      </c>
      <c r="L163" s="278">
        <v>197</v>
      </c>
      <c r="M163" s="278">
        <v>7.0329499999999996</v>
      </c>
    </row>
    <row r="164" spans="1:13">
      <c r="A164" s="302">
        <v>155</v>
      </c>
      <c r="B164" s="278" t="s">
        <v>160</v>
      </c>
      <c r="C164" s="278">
        <v>18194.349999999999</v>
      </c>
      <c r="D164" s="280">
        <v>18264.016666666666</v>
      </c>
      <c r="E164" s="280">
        <v>17895.433333333334</v>
      </c>
      <c r="F164" s="280">
        <v>17596.516666666666</v>
      </c>
      <c r="G164" s="280">
        <v>17227.933333333334</v>
      </c>
      <c r="H164" s="280">
        <v>18562.933333333334</v>
      </c>
      <c r="I164" s="280">
        <v>18931.51666666667</v>
      </c>
      <c r="J164" s="280">
        <v>19230.433333333334</v>
      </c>
      <c r="K164" s="278">
        <v>18632.599999999999</v>
      </c>
      <c r="L164" s="278">
        <v>17965.099999999999</v>
      </c>
      <c r="M164" s="278">
        <v>0.49883</v>
      </c>
    </row>
    <row r="165" spans="1:13">
      <c r="A165" s="302">
        <v>156</v>
      </c>
      <c r="B165" s="278" t="s">
        <v>162</v>
      </c>
      <c r="C165" s="278">
        <v>243</v>
      </c>
      <c r="D165" s="280">
        <v>241.33333333333334</v>
      </c>
      <c r="E165" s="280">
        <v>237.66666666666669</v>
      </c>
      <c r="F165" s="280">
        <v>232.33333333333334</v>
      </c>
      <c r="G165" s="280">
        <v>228.66666666666669</v>
      </c>
      <c r="H165" s="280">
        <v>246.66666666666669</v>
      </c>
      <c r="I165" s="280">
        <v>250.33333333333337</v>
      </c>
      <c r="J165" s="280">
        <v>255.66666666666669</v>
      </c>
      <c r="K165" s="278">
        <v>245</v>
      </c>
      <c r="L165" s="278">
        <v>236</v>
      </c>
      <c r="M165" s="278">
        <v>34.757800000000003</v>
      </c>
    </row>
    <row r="166" spans="1:13">
      <c r="A166" s="302">
        <v>157</v>
      </c>
      <c r="B166" s="278" t="s">
        <v>276</v>
      </c>
      <c r="C166" s="278">
        <v>4901.95</v>
      </c>
      <c r="D166" s="280">
        <v>4942.4833333333336</v>
      </c>
      <c r="E166" s="280">
        <v>4844.9666666666672</v>
      </c>
      <c r="F166" s="280">
        <v>4787.9833333333336</v>
      </c>
      <c r="G166" s="280">
        <v>4690.4666666666672</v>
      </c>
      <c r="H166" s="280">
        <v>4999.4666666666672</v>
      </c>
      <c r="I166" s="280">
        <v>5096.9833333333336</v>
      </c>
      <c r="J166" s="280">
        <v>5153.9666666666672</v>
      </c>
      <c r="K166" s="278">
        <v>5040</v>
      </c>
      <c r="L166" s="278">
        <v>4885.5</v>
      </c>
      <c r="M166" s="278">
        <v>1.0605899999999999</v>
      </c>
    </row>
    <row r="167" spans="1:13">
      <c r="A167" s="302">
        <v>158</v>
      </c>
      <c r="B167" s="278" t="s">
        <v>164</v>
      </c>
      <c r="C167" s="278">
        <v>1527</v>
      </c>
      <c r="D167" s="280">
        <v>1525.3666666666668</v>
      </c>
      <c r="E167" s="280">
        <v>1508.0833333333335</v>
      </c>
      <c r="F167" s="280">
        <v>1489.1666666666667</v>
      </c>
      <c r="G167" s="280">
        <v>1471.8833333333334</v>
      </c>
      <c r="H167" s="280">
        <v>1544.2833333333335</v>
      </c>
      <c r="I167" s="280">
        <v>1561.5666666666668</v>
      </c>
      <c r="J167" s="280">
        <v>1580.4833333333336</v>
      </c>
      <c r="K167" s="278">
        <v>1542.65</v>
      </c>
      <c r="L167" s="278">
        <v>1506.45</v>
      </c>
      <c r="M167" s="278">
        <v>8.1481899999999996</v>
      </c>
    </row>
    <row r="168" spans="1:13">
      <c r="A168" s="302">
        <v>159</v>
      </c>
      <c r="B168" s="278" t="s">
        <v>161</v>
      </c>
      <c r="C168" s="278">
        <v>988.75</v>
      </c>
      <c r="D168" s="280">
        <v>982.2833333333333</v>
      </c>
      <c r="E168" s="280">
        <v>967.06666666666661</v>
      </c>
      <c r="F168" s="280">
        <v>945.38333333333333</v>
      </c>
      <c r="G168" s="280">
        <v>930.16666666666663</v>
      </c>
      <c r="H168" s="280">
        <v>1003.9666666666666</v>
      </c>
      <c r="I168" s="280">
        <v>1019.1833333333333</v>
      </c>
      <c r="J168" s="280">
        <v>1040.8666666666666</v>
      </c>
      <c r="K168" s="278">
        <v>997.5</v>
      </c>
      <c r="L168" s="278">
        <v>960.6</v>
      </c>
      <c r="M168" s="278">
        <v>19.380210000000002</v>
      </c>
    </row>
    <row r="169" spans="1:13">
      <c r="A169" s="302">
        <v>160</v>
      </c>
      <c r="B169" s="278" t="s">
        <v>163</v>
      </c>
      <c r="C169" s="278">
        <v>95.4</v>
      </c>
      <c r="D169" s="280">
        <v>95.033333333333346</v>
      </c>
      <c r="E169" s="280">
        <v>93.466666666666697</v>
      </c>
      <c r="F169" s="280">
        <v>91.533333333333346</v>
      </c>
      <c r="G169" s="280">
        <v>89.966666666666697</v>
      </c>
      <c r="H169" s="280">
        <v>96.966666666666697</v>
      </c>
      <c r="I169" s="280">
        <v>98.533333333333331</v>
      </c>
      <c r="J169" s="280">
        <v>100.4666666666667</v>
      </c>
      <c r="K169" s="278">
        <v>96.6</v>
      </c>
      <c r="L169" s="278">
        <v>93.1</v>
      </c>
      <c r="M169" s="278">
        <v>70.034719999999993</v>
      </c>
    </row>
    <row r="170" spans="1:13">
      <c r="A170" s="302">
        <v>161</v>
      </c>
      <c r="B170" s="278" t="s">
        <v>166</v>
      </c>
      <c r="C170" s="278">
        <v>162.05000000000001</v>
      </c>
      <c r="D170" s="280">
        <v>160.9</v>
      </c>
      <c r="E170" s="280">
        <v>158.35000000000002</v>
      </c>
      <c r="F170" s="280">
        <v>154.65</v>
      </c>
      <c r="G170" s="280">
        <v>152.10000000000002</v>
      </c>
      <c r="H170" s="280">
        <v>164.60000000000002</v>
      </c>
      <c r="I170" s="280">
        <v>167.15000000000003</v>
      </c>
      <c r="J170" s="280">
        <v>170.85000000000002</v>
      </c>
      <c r="K170" s="278">
        <v>163.44999999999999</v>
      </c>
      <c r="L170" s="278">
        <v>157.19999999999999</v>
      </c>
      <c r="M170" s="278">
        <v>105.20617</v>
      </c>
    </row>
    <row r="171" spans="1:13">
      <c r="A171" s="302">
        <v>162</v>
      </c>
      <c r="B171" s="278" t="s">
        <v>277</v>
      </c>
      <c r="C171" s="278">
        <v>173.95</v>
      </c>
      <c r="D171" s="280">
        <v>174</v>
      </c>
      <c r="E171" s="280">
        <v>172.2</v>
      </c>
      <c r="F171" s="280">
        <v>170.45</v>
      </c>
      <c r="G171" s="280">
        <v>168.64999999999998</v>
      </c>
      <c r="H171" s="280">
        <v>175.75</v>
      </c>
      <c r="I171" s="280">
        <v>177.55</v>
      </c>
      <c r="J171" s="280">
        <v>179.3</v>
      </c>
      <c r="K171" s="278">
        <v>175.8</v>
      </c>
      <c r="L171" s="278">
        <v>172.25</v>
      </c>
      <c r="M171" s="278">
        <v>9.1120400000000004</v>
      </c>
    </row>
    <row r="172" spans="1:13">
      <c r="A172" s="302">
        <v>163</v>
      </c>
      <c r="B172" s="278" t="s">
        <v>278</v>
      </c>
      <c r="C172" s="278">
        <v>10556.2</v>
      </c>
      <c r="D172" s="280">
        <v>10518.066666666668</v>
      </c>
      <c r="E172" s="280">
        <v>10396.133333333335</v>
      </c>
      <c r="F172" s="280">
        <v>10236.066666666668</v>
      </c>
      <c r="G172" s="280">
        <v>10114.133333333335</v>
      </c>
      <c r="H172" s="280">
        <v>10678.133333333335</v>
      </c>
      <c r="I172" s="280">
        <v>10800.066666666666</v>
      </c>
      <c r="J172" s="280">
        <v>10960.133333333335</v>
      </c>
      <c r="K172" s="278">
        <v>10640</v>
      </c>
      <c r="L172" s="278">
        <v>10358</v>
      </c>
      <c r="M172" s="278">
        <v>0.16813</v>
      </c>
    </row>
    <row r="173" spans="1:13">
      <c r="A173" s="302">
        <v>164</v>
      </c>
      <c r="B173" s="278" t="s">
        <v>165</v>
      </c>
      <c r="C173" s="278">
        <v>32.299999999999997</v>
      </c>
      <c r="D173" s="280">
        <v>32.699999999999996</v>
      </c>
      <c r="E173" s="280">
        <v>31.699999999999989</v>
      </c>
      <c r="F173" s="280">
        <v>31.099999999999994</v>
      </c>
      <c r="G173" s="280">
        <v>30.099999999999987</v>
      </c>
      <c r="H173" s="280">
        <v>33.29999999999999</v>
      </c>
      <c r="I173" s="280">
        <v>34.300000000000004</v>
      </c>
      <c r="J173" s="280">
        <v>34.899999999999991</v>
      </c>
      <c r="K173" s="278">
        <v>33.700000000000003</v>
      </c>
      <c r="L173" s="278">
        <v>32.1</v>
      </c>
      <c r="M173" s="278">
        <v>314.67000999999999</v>
      </c>
    </row>
    <row r="174" spans="1:13">
      <c r="A174" s="302">
        <v>165</v>
      </c>
      <c r="B174" s="278" t="s">
        <v>279</v>
      </c>
      <c r="C174" s="278">
        <v>207.15</v>
      </c>
      <c r="D174" s="280">
        <v>204.31666666666669</v>
      </c>
      <c r="E174" s="280">
        <v>196.83333333333337</v>
      </c>
      <c r="F174" s="280">
        <v>186.51666666666668</v>
      </c>
      <c r="G174" s="280">
        <v>179.03333333333336</v>
      </c>
      <c r="H174" s="280">
        <v>214.63333333333338</v>
      </c>
      <c r="I174" s="280">
        <v>222.11666666666667</v>
      </c>
      <c r="J174" s="280">
        <v>232.43333333333339</v>
      </c>
      <c r="K174" s="278">
        <v>211.8</v>
      </c>
      <c r="L174" s="278">
        <v>194</v>
      </c>
      <c r="M174" s="278">
        <v>11.040229999999999</v>
      </c>
    </row>
    <row r="175" spans="1:13">
      <c r="A175" s="302">
        <v>166</v>
      </c>
      <c r="B175" s="278" t="s">
        <v>169</v>
      </c>
      <c r="C175" s="278">
        <v>132.15</v>
      </c>
      <c r="D175" s="280">
        <v>132.88333333333333</v>
      </c>
      <c r="E175" s="280">
        <v>129.26666666666665</v>
      </c>
      <c r="F175" s="280">
        <v>126.38333333333333</v>
      </c>
      <c r="G175" s="280">
        <v>122.76666666666665</v>
      </c>
      <c r="H175" s="280">
        <v>135.76666666666665</v>
      </c>
      <c r="I175" s="280">
        <v>139.38333333333333</v>
      </c>
      <c r="J175" s="280">
        <v>142.26666666666665</v>
      </c>
      <c r="K175" s="278">
        <v>136.5</v>
      </c>
      <c r="L175" s="278">
        <v>130</v>
      </c>
      <c r="M175" s="278">
        <v>408.09289999999999</v>
      </c>
    </row>
    <row r="176" spans="1:13">
      <c r="A176" s="302">
        <v>167</v>
      </c>
      <c r="B176" s="278" t="s">
        <v>170</v>
      </c>
      <c r="C176" s="278">
        <v>95.55</v>
      </c>
      <c r="D176" s="280">
        <v>95.016666666666666</v>
      </c>
      <c r="E176" s="280">
        <v>93.783333333333331</v>
      </c>
      <c r="F176" s="280">
        <v>92.016666666666666</v>
      </c>
      <c r="G176" s="280">
        <v>90.783333333333331</v>
      </c>
      <c r="H176" s="280">
        <v>96.783333333333331</v>
      </c>
      <c r="I176" s="280">
        <v>98.016666666666652</v>
      </c>
      <c r="J176" s="280">
        <v>99.783333333333331</v>
      </c>
      <c r="K176" s="278">
        <v>96.25</v>
      </c>
      <c r="L176" s="278">
        <v>93.25</v>
      </c>
      <c r="M176" s="278">
        <v>86.382360000000006</v>
      </c>
    </row>
    <row r="177" spans="1:13">
      <c r="A177" s="302">
        <v>168</v>
      </c>
      <c r="B177" s="278" t="s">
        <v>280</v>
      </c>
      <c r="C177" s="278">
        <v>618.79999999999995</v>
      </c>
      <c r="D177" s="280">
        <v>618.35</v>
      </c>
      <c r="E177" s="280">
        <v>607.75</v>
      </c>
      <c r="F177" s="280">
        <v>596.69999999999993</v>
      </c>
      <c r="G177" s="280">
        <v>586.09999999999991</v>
      </c>
      <c r="H177" s="280">
        <v>629.40000000000009</v>
      </c>
      <c r="I177" s="280">
        <v>640.00000000000023</v>
      </c>
      <c r="J177" s="280">
        <v>651.05000000000018</v>
      </c>
      <c r="K177" s="278">
        <v>628.95000000000005</v>
      </c>
      <c r="L177" s="278">
        <v>607.29999999999995</v>
      </c>
      <c r="M177" s="278">
        <v>1.56823</v>
      </c>
    </row>
    <row r="178" spans="1:13">
      <c r="A178" s="302">
        <v>169</v>
      </c>
      <c r="B178" s="278" t="s">
        <v>171</v>
      </c>
      <c r="C178" s="278">
        <v>1466</v>
      </c>
      <c r="D178" s="280">
        <v>1466.3333333333333</v>
      </c>
      <c r="E178" s="280">
        <v>1437.7166666666665</v>
      </c>
      <c r="F178" s="280">
        <v>1409.4333333333332</v>
      </c>
      <c r="G178" s="280">
        <v>1380.8166666666664</v>
      </c>
      <c r="H178" s="280">
        <v>1494.6166666666666</v>
      </c>
      <c r="I178" s="280">
        <v>1523.2333333333333</v>
      </c>
      <c r="J178" s="280">
        <v>1551.5166666666667</v>
      </c>
      <c r="K178" s="278">
        <v>1494.95</v>
      </c>
      <c r="L178" s="278">
        <v>1438.05</v>
      </c>
      <c r="M178" s="278">
        <v>326.17901000000001</v>
      </c>
    </row>
    <row r="179" spans="1:13">
      <c r="A179" s="302">
        <v>170</v>
      </c>
      <c r="B179" s="278" t="s">
        <v>281</v>
      </c>
      <c r="C179" s="278">
        <v>726.85</v>
      </c>
      <c r="D179" s="280">
        <v>728.23333333333323</v>
      </c>
      <c r="E179" s="280">
        <v>715.46666666666647</v>
      </c>
      <c r="F179" s="280">
        <v>704.08333333333326</v>
      </c>
      <c r="G179" s="280">
        <v>691.31666666666649</v>
      </c>
      <c r="H179" s="280">
        <v>739.61666666666645</v>
      </c>
      <c r="I179" s="280">
        <v>752.3833333333331</v>
      </c>
      <c r="J179" s="280">
        <v>763.76666666666642</v>
      </c>
      <c r="K179" s="278">
        <v>741</v>
      </c>
      <c r="L179" s="278">
        <v>716.85</v>
      </c>
      <c r="M179" s="278">
        <v>19.25414</v>
      </c>
    </row>
    <row r="180" spans="1:13">
      <c r="A180" s="302">
        <v>171</v>
      </c>
      <c r="B180" s="278" t="s">
        <v>176</v>
      </c>
      <c r="C180" s="278">
        <v>3718.75</v>
      </c>
      <c r="D180" s="280">
        <v>3725.8333333333335</v>
      </c>
      <c r="E180" s="280">
        <v>3679.666666666667</v>
      </c>
      <c r="F180" s="280">
        <v>3640.5833333333335</v>
      </c>
      <c r="G180" s="280">
        <v>3594.416666666667</v>
      </c>
      <c r="H180" s="280">
        <v>3764.916666666667</v>
      </c>
      <c r="I180" s="280">
        <v>3811.0833333333339</v>
      </c>
      <c r="J180" s="280">
        <v>3850.166666666667</v>
      </c>
      <c r="K180" s="278">
        <v>3772</v>
      </c>
      <c r="L180" s="278">
        <v>3686.75</v>
      </c>
      <c r="M180" s="278">
        <v>2.0739200000000002</v>
      </c>
    </row>
    <row r="181" spans="1:13">
      <c r="A181" s="302">
        <v>172</v>
      </c>
      <c r="B181" s="278" t="s">
        <v>174</v>
      </c>
      <c r="C181" s="278">
        <v>19767.900000000001</v>
      </c>
      <c r="D181" s="280">
        <v>19592.116666666669</v>
      </c>
      <c r="E181" s="280">
        <v>19294.233333333337</v>
      </c>
      <c r="F181" s="280">
        <v>18820.566666666669</v>
      </c>
      <c r="G181" s="280">
        <v>18522.683333333338</v>
      </c>
      <c r="H181" s="280">
        <v>20065.783333333336</v>
      </c>
      <c r="I181" s="280">
        <v>20363.666666666668</v>
      </c>
      <c r="J181" s="280">
        <v>20837.333333333336</v>
      </c>
      <c r="K181" s="278">
        <v>19890</v>
      </c>
      <c r="L181" s="278">
        <v>19118.45</v>
      </c>
      <c r="M181" s="278">
        <v>0.53649000000000002</v>
      </c>
    </row>
    <row r="182" spans="1:13">
      <c r="A182" s="302">
        <v>173</v>
      </c>
      <c r="B182" s="278" t="s">
        <v>177</v>
      </c>
      <c r="C182" s="278">
        <v>781</v>
      </c>
      <c r="D182" s="280">
        <v>763.51666666666677</v>
      </c>
      <c r="E182" s="280">
        <v>727.48333333333358</v>
      </c>
      <c r="F182" s="280">
        <v>673.96666666666681</v>
      </c>
      <c r="G182" s="280">
        <v>637.93333333333362</v>
      </c>
      <c r="H182" s="280">
        <v>817.03333333333353</v>
      </c>
      <c r="I182" s="280">
        <v>853.06666666666661</v>
      </c>
      <c r="J182" s="280">
        <v>906.58333333333348</v>
      </c>
      <c r="K182" s="278">
        <v>799.55</v>
      </c>
      <c r="L182" s="278">
        <v>710</v>
      </c>
      <c r="M182" s="278">
        <v>67.77</v>
      </c>
    </row>
    <row r="183" spans="1:13">
      <c r="A183" s="302">
        <v>174</v>
      </c>
      <c r="B183" s="278" t="s">
        <v>175</v>
      </c>
      <c r="C183" s="278">
        <v>1139.75</v>
      </c>
      <c r="D183" s="280">
        <v>1150.5666666666666</v>
      </c>
      <c r="E183" s="280">
        <v>1122.1333333333332</v>
      </c>
      <c r="F183" s="280">
        <v>1104.5166666666667</v>
      </c>
      <c r="G183" s="280">
        <v>1076.0833333333333</v>
      </c>
      <c r="H183" s="280">
        <v>1168.1833333333332</v>
      </c>
      <c r="I183" s="280">
        <v>1196.6166666666666</v>
      </c>
      <c r="J183" s="280">
        <v>1214.2333333333331</v>
      </c>
      <c r="K183" s="278">
        <v>1179</v>
      </c>
      <c r="L183" s="278">
        <v>1132.95</v>
      </c>
      <c r="M183" s="278">
        <v>6.0993300000000001</v>
      </c>
    </row>
    <row r="184" spans="1:13">
      <c r="A184" s="302">
        <v>175</v>
      </c>
      <c r="B184" s="278" t="s">
        <v>173</v>
      </c>
      <c r="C184" s="278">
        <v>190.5</v>
      </c>
      <c r="D184" s="280">
        <v>192.0333333333333</v>
      </c>
      <c r="E184" s="280">
        <v>188.1666666666666</v>
      </c>
      <c r="F184" s="280">
        <v>185.83333333333329</v>
      </c>
      <c r="G184" s="280">
        <v>181.96666666666658</v>
      </c>
      <c r="H184" s="280">
        <v>194.36666666666662</v>
      </c>
      <c r="I184" s="280">
        <v>198.23333333333329</v>
      </c>
      <c r="J184" s="280">
        <v>200.56666666666663</v>
      </c>
      <c r="K184" s="278">
        <v>195.9</v>
      </c>
      <c r="L184" s="278">
        <v>189.7</v>
      </c>
      <c r="M184" s="278">
        <v>630.69460000000004</v>
      </c>
    </row>
    <row r="185" spans="1:13">
      <c r="A185" s="302">
        <v>176</v>
      </c>
      <c r="B185" s="278" t="s">
        <v>172</v>
      </c>
      <c r="C185" s="278">
        <v>31.85</v>
      </c>
      <c r="D185" s="280">
        <v>31.566666666666663</v>
      </c>
      <c r="E185" s="280">
        <v>30.883333333333326</v>
      </c>
      <c r="F185" s="280">
        <v>29.916666666666664</v>
      </c>
      <c r="G185" s="280">
        <v>29.233333333333327</v>
      </c>
      <c r="H185" s="280">
        <v>32.533333333333324</v>
      </c>
      <c r="I185" s="280">
        <v>33.216666666666661</v>
      </c>
      <c r="J185" s="280">
        <v>34.183333333333323</v>
      </c>
      <c r="K185" s="278">
        <v>32.25</v>
      </c>
      <c r="L185" s="278">
        <v>30.6</v>
      </c>
      <c r="M185" s="278">
        <v>357.23601000000002</v>
      </c>
    </row>
    <row r="186" spans="1:13">
      <c r="A186" s="302">
        <v>177</v>
      </c>
      <c r="B186" s="278" t="s">
        <v>282</v>
      </c>
      <c r="C186" s="278">
        <v>89.55</v>
      </c>
      <c r="D186" s="280">
        <v>90.633333333333326</v>
      </c>
      <c r="E186" s="280">
        <v>87.666666666666657</v>
      </c>
      <c r="F186" s="280">
        <v>85.783333333333331</v>
      </c>
      <c r="G186" s="280">
        <v>82.816666666666663</v>
      </c>
      <c r="H186" s="280">
        <v>92.516666666666652</v>
      </c>
      <c r="I186" s="280">
        <v>95.48333333333332</v>
      </c>
      <c r="J186" s="280">
        <v>97.366666666666646</v>
      </c>
      <c r="K186" s="278">
        <v>93.6</v>
      </c>
      <c r="L186" s="278">
        <v>88.75</v>
      </c>
      <c r="M186" s="278">
        <v>14.33733</v>
      </c>
    </row>
    <row r="187" spans="1:13">
      <c r="A187" s="302">
        <v>178</v>
      </c>
      <c r="B187" s="278" t="s">
        <v>179</v>
      </c>
      <c r="C187" s="278">
        <v>464.45</v>
      </c>
      <c r="D187" s="280">
        <v>469.2833333333333</v>
      </c>
      <c r="E187" s="280">
        <v>453.56666666666661</v>
      </c>
      <c r="F187" s="280">
        <v>442.68333333333328</v>
      </c>
      <c r="G187" s="280">
        <v>426.96666666666658</v>
      </c>
      <c r="H187" s="280">
        <v>480.16666666666663</v>
      </c>
      <c r="I187" s="280">
        <v>495.88333333333333</v>
      </c>
      <c r="J187" s="280">
        <v>506.76666666666665</v>
      </c>
      <c r="K187" s="278">
        <v>485</v>
      </c>
      <c r="L187" s="278">
        <v>458.4</v>
      </c>
      <c r="M187" s="278">
        <v>184.71937</v>
      </c>
    </row>
    <row r="188" spans="1:13">
      <c r="A188" s="302">
        <v>179</v>
      </c>
      <c r="B188" s="278" t="s">
        <v>180</v>
      </c>
      <c r="C188" s="278">
        <v>384.1</v>
      </c>
      <c r="D188" s="280">
        <v>389.31666666666666</v>
      </c>
      <c r="E188" s="280">
        <v>376.7833333333333</v>
      </c>
      <c r="F188" s="280">
        <v>369.46666666666664</v>
      </c>
      <c r="G188" s="280">
        <v>356.93333333333328</v>
      </c>
      <c r="H188" s="280">
        <v>396.63333333333333</v>
      </c>
      <c r="I188" s="280">
        <v>409.16666666666674</v>
      </c>
      <c r="J188" s="280">
        <v>416.48333333333335</v>
      </c>
      <c r="K188" s="278">
        <v>401.85</v>
      </c>
      <c r="L188" s="278">
        <v>382</v>
      </c>
      <c r="M188" s="278">
        <v>24.176449999999999</v>
      </c>
    </row>
    <row r="189" spans="1:13">
      <c r="A189" s="302">
        <v>180</v>
      </c>
      <c r="B189" s="278" t="s">
        <v>283</v>
      </c>
      <c r="C189" s="278">
        <v>322.10000000000002</v>
      </c>
      <c r="D189" s="280">
        <v>317.13333333333333</v>
      </c>
      <c r="E189" s="280">
        <v>306.36666666666667</v>
      </c>
      <c r="F189" s="280">
        <v>290.63333333333333</v>
      </c>
      <c r="G189" s="280">
        <v>279.86666666666667</v>
      </c>
      <c r="H189" s="280">
        <v>332.86666666666667</v>
      </c>
      <c r="I189" s="280">
        <v>343.63333333333333</v>
      </c>
      <c r="J189" s="280">
        <v>359.36666666666667</v>
      </c>
      <c r="K189" s="278">
        <v>327.9</v>
      </c>
      <c r="L189" s="278">
        <v>301.39999999999998</v>
      </c>
      <c r="M189" s="278">
        <v>12.90286</v>
      </c>
    </row>
    <row r="190" spans="1:13">
      <c r="A190" s="302">
        <v>181</v>
      </c>
      <c r="B190" s="278" t="s">
        <v>193</v>
      </c>
      <c r="C190" s="278">
        <v>328.35</v>
      </c>
      <c r="D190" s="280">
        <v>324.55</v>
      </c>
      <c r="E190" s="280">
        <v>315</v>
      </c>
      <c r="F190" s="280">
        <v>301.64999999999998</v>
      </c>
      <c r="G190" s="280">
        <v>292.09999999999997</v>
      </c>
      <c r="H190" s="280">
        <v>337.90000000000003</v>
      </c>
      <c r="I190" s="280">
        <v>347.4500000000001</v>
      </c>
      <c r="J190" s="280">
        <v>360.80000000000007</v>
      </c>
      <c r="K190" s="278">
        <v>334.1</v>
      </c>
      <c r="L190" s="278">
        <v>311.2</v>
      </c>
      <c r="M190" s="278">
        <v>82.201499999999996</v>
      </c>
    </row>
    <row r="191" spans="1:13">
      <c r="A191" s="302">
        <v>182</v>
      </c>
      <c r="B191" s="278" t="s">
        <v>188</v>
      </c>
      <c r="C191" s="278">
        <v>2014.45</v>
      </c>
      <c r="D191" s="280">
        <v>1996.2166666666665</v>
      </c>
      <c r="E191" s="280">
        <v>1960.4333333333329</v>
      </c>
      <c r="F191" s="280">
        <v>1906.4166666666665</v>
      </c>
      <c r="G191" s="280">
        <v>1870.633333333333</v>
      </c>
      <c r="H191" s="280">
        <v>2050.2333333333327</v>
      </c>
      <c r="I191" s="280">
        <v>2086.0166666666664</v>
      </c>
      <c r="J191" s="280">
        <v>2140.0333333333328</v>
      </c>
      <c r="K191" s="278">
        <v>2032</v>
      </c>
      <c r="L191" s="278">
        <v>1942.2</v>
      </c>
      <c r="M191" s="278">
        <v>59.159500000000001</v>
      </c>
    </row>
    <row r="192" spans="1:13">
      <c r="A192" s="302">
        <v>183</v>
      </c>
      <c r="B192" s="278" t="s">
        <v>3467</v>
      </c>
      <c r="C192" s="278">
        <v>351.6</v>
      </c>
      <c r="D192" s="280">
        <v>354.2833333333333</v>
      </c>
      <c r="E192" s="280">
        <v>347.16666666666663</v>
      </c>
      <c r="F192" s="280">
        <v>342.73333333333335</v>
      </c>
      <c r="G192" s="280">
        <v>335.61666666666667</v>
      </c>
      <c r="H192" s="280">
        <v>358.71666666666658</v>
      </c>
      <c r="I192" s="280">
        <v>365.83333333333326</v>
      </c>
      <c r="J192" s="280">
        <v>370.26666666666654</v>
      </c>
      <c r="K192" s="278">
        <v>361.4</v>
      </c>
      <c r="L192" s="278">
        <v>349.85</v>
      </c>
      <c r="M192" s="278">
        <v>47.602350000000001</v>
      </c>
    </row>
    <row r="193" spans="1:13">
      <c r="A193" s="302">
        <v>184</v>
      </c>
      <c r="B193" s="278" t="s">
        <v>185</v>
      </c>
      <c r="C193" s="278">
        <v>39.75</v>
      </c>
      <c r="D193" s="280">
        <v>39.483333333333334</v>
      </c>
      <c r="E193" s="280">
        <v>38.016666666666666</v>
      </c>
      <c r="F193" s="280">
        <v>36.283333333333331</v>
      </c>
      <c r="G193" s="280">
        <v>34.816666666666663</v>
      </c>
      <c r="H193" s="280">
        <v>41.216666666666669</v>
      </c>
      <c r="I193" s="280">
        <v>42.683333333333337</v>
      </c>
      <c r="J193" s="280">
        <v>44.416666666666671</v>
      </c>
      <c r="K193" s="278">
        <v>40.950000000000003</v>
      </c>
      <c r="L193" s="278">
        <v>37.75</v>
      </c>
      <c r="M193" s="278">
        <v>195.26871</v>
      </c>
    </row>
    <row r="194" spans="1:13">
      <c r="A194" s="302">
        <v>185</v>
      </c>
      <c r="B194" s="278" t="s">
        <v>184</v>
      </c>
      <c r="C194" s="278">
        <v>93.25</v>
      </c>
      <c r="D194" s="280">
        <v>90.983333333333334</v>
      </c>
      <c r="E194" s="280">
        <v>88.216666666666669</v>
      </c>
      <c r="F194" s="280">
        <v>83.183333333333337</v>
      </c>
      <c r="G194" s="280">
        <v>80.416666666666671</v>
      </c>
      <c r="H194" s="280">
        <v>96.016666666666666</v>
      </c>
      <c r="I194" s="280">
        <v>98.783333333333346</v>
      </c>
      <c r="J194" s="280">
        <v>103.81666666666666</v>
      </c>
      <c r="K194" s="278">
        <v>93.75</v>
      </c>
      <c r="L194" s="278">
        <v>85.95</v>
      </c>
      <c r="M194" s="278">
        <v>1706.45234</v>
      </c>
    </row>
    <row r="195" spans="1:13">
      <c r="A195" s="302">
        <v>186</v>
      </c>
      <c r="B195" s="278" t="s">
        <v>186</v>
      </c>
      <c r="C195" s="278">
        <v>31.7</v>
      </c>
      <c r="D195" s="280">
        <v>31.633333333333329</v>
      </c>
      <c r="E195" s="280">
        <v>31.11666666666666</v>
      </c>
      <c r="F195" s="280">
        <v>30.533333333333331</v>
      </c>
      <c r="G195" s="280">
        <v>30.016666666666662</v>
      </c>
      <c r="H195" s="280">
        <v>32.216666666666654</v>
      </c>
      <c r="I195" s="280">
        <v>32.733333333333334</v>
      </c>
      <c r="J195" s="280">
        <v>33.316666666666656</v>
      </c>
      <c r="K195" s="278">
        <v>32.15</v>
      </c>
      <c r="L195" s="278">
        <v>31.05</v>
      </c>
      <c r="M195" s="278">
        <v>325.96006</v>
      </c>
    </row>
    <row r="196" spans="1:13">
      <c r="A196" s="302">
        <v>187</v>
      </c>
      <c r="B196" s="278" t="s">
        <v>187</v>
      </c>
      <c r="C196" s="278">
        <v>298.3</v>
      </c>
      <c r="D196" s="280">
        <v>297.16666666666669</v>
      </c>
      <c r="E196" s="280">
        <v>289.83333333333337</v>
      </c>
      <c r="F196" s="280">
        <v>281.36666666666667</v>
      </c>
      <c r="G196" s="280">
        <v>274.03333333333336</v>
      </c>
      <c r="H196" s="280">
        <v>305.63333333333338</v>
      </c>
      <c r="I196" s="280">
        <v>312.96666666666675</v>
      </c>
      <c r="J196" s="280">
        <v>321.43333333333339</v>
      </c>
      <c r="K196" s="278">
        <v>304.5</v>
      </c>
      <c r="L196" s="278">
        <v>288.7</v>
      </c>
      <c r="M196" s="278">
        <v>236.36081999999999</v>
      </c>
    </row>
    <row r="197" spans="1:13">
      <c r="A197" s="302">
        <v>188</v>
      </c>
      <c r="B197" s="269" t="s">
        <v>189</v>
      </c>
      <c r="C197" s="269">
        <v>546.25</v>
      </c>
      <c r="D197" s="309">
        <v>543.83333333333337</v>
      </c>
      <c r="E197" s="309">
        <v>534.76666666666677</v>
      </c>
      <c r="F197" s="309">
        <v>523.28333333333342</v>
      </c>
      <c r="G197" s="309">
        <v>514.21666666666681</v>
      </c>
      <c r="H197" s="309">
        <v>555.31666666666672</v>
      </c>
      <c r="I197" s="309">
        <v>564.38333333333333</v>
      </c>
      <c r="J197" s="309">
        <v>575.86666666666667</v>
      </c>
      <c r="K197" s="269">
        <v>552.9</v>
      </c>
      <c r="L197" s="269">
        <v>532.35</v>
      </c>
      <c r="M197" s="269">
        <v>89.32244</v>
      </c>
    </row>
    <row r="198" spans="1:13">
      <c r="A198" s="302">
        <v>189</v>
      </c>
      <c r="B198" s="269" t="s">
        <v>284</v>
      </c>
      <c r="C198" s="269">
        <v>119.85</v>
      </c>
      <c r="D198" s="309">
        <v>120.71666666666665</v>
      </c>
      <c r="E198" s="309">
        <v>118.23333333333331</v>
      </c>
      <c r="F198" s="309">
        <v>116.61666666666665</v>
      </c>
      <c r="G198" s="309">
        <v>114.1333333333333</v>
      </c>
      <c r="H198" s="309">
        <v>122.33333333333331</v>
      </c>
      <c r="I198" s="309">
        <v>124.81666666666666</v>
      </c>
      <c r="J198" s="309">
        <v>126.43333333333332</v>
      </c>
      <c r="K198" s="269">
        <v>123.2</v>
      </c>
      <c r="L198" s="269">
        <v>119.1</v>
      </c>
      <c r="M198" s="269">
        <v>2.02766</v>
      </c>
    </row>
    <row r="199" spans="1:13">
      <c r="A199" s="302">
        <v>190</v>
      </c>
      <c r="B199" s="269" t="s">
        <v>168</v>
      </c>
      <c r="C199" s="269">
        <v>552.70000000000005</v>
      </c>
      <c r="D199" s="309">
        <v>558.91666666666663</v>
      </c>
      <c r="E199" s="309">
        <v>540.5333333333333</v>
      </c>
      <c r="F199" s="309">
        <v>528.36666666666667</v>
      </c>
      <c r="G199" s="309">
        <v>509.98333333333335</v>
      </c>
      <c r="H199" s="309">
        <v>571.08333333333326</v>
      </c>
      <c r="I199" s="309">
        <v>589.4666666666667</v>
      </c>
      <c r="J199" s="309">
        <v>601.63333333333321</v>
      </c>
      <c r="K199" s="269">
        <v>577.29999999999995</v>
      </c>
      <c r="L199" s="269">
        <v>546.75</v>
      </c>
      <c r="M199" s="269">
        <v>6.0437200000000004</v>
      </c>
    </row>
    <row r="200" spans="1:13">
      <c r="A200" s="302">
        <v>191</v>
      </c>
      <c r="B200" s="269" t="s">
        <v>190</v>
      </c>
      <c r="C200" s="269">
        <v>970.05</v>
      </c>
      <c r="D200" s="309">
        <v>959.33333333333337</v>
      </c>
      <c r="E200" s="309">
        <v>939.7166666666667</v>
      </c>
      <c r="F200" s="309">
        <v>909.38333333333333</v>
      </c>
      <c r="G200" s="309">
        <v>889.76666666666665</v>
      </c>
      <c r="H200" s="309">
        <v>989.66666666666674</v>
      </c>
      <c r="I200" s="309">
        <v>1009.2833333333333</v>
      </c>
      <c r="J200" s="309">
        <v>1039.6166666666668</v>
      </c>
      <c r="K200" s="269">
        <v>978.95</v>
      </c>
      <c r="L200" s="269">
        <v>929</v>
      </c>
      <c r="M200" s="269">
        <v>43.364280000000001</v>
      </c>
    </row>
    <row r="201" spans="1:13">
      <c r="A201" s="302">
        <v>192</v>
      </c>
      <c r="B201" s="269" t="s">
        <v>191</v>
      </c>
      <c r="C201" s="269">
        <v>2345.4</v>
      </c>
      <c r="D201" s="309">
        <v>2379.2833333333333</v>
      </c>
      <c r="E201" s="309">
        <v>2286.5666666666666</v>
      </c>
      <c r="F201" s="309">
        <v>2227.7333333333331</v>
      </c>
      <c r="G201" s="309">
        <v>2135.0166666666664</v>
      </c>
      <c r="H201" s="309">
        <v>2438.1166666666668</v>
      </c>
      <c r="I201" s="309">
        <v>2530.833333333333</v>
      </c>
      <c r="J201" s="309">
        <v>2589.666666666667</v>
      </c>
      <c r="K201" s="269">
        <v>2472</v>
      </c>
      <c r="L201" s="269">
        <v>2320.4499999999998</v>
      </c>
      <c r="M201" s="269">
        <v>7.1147299999999998</v>
      </c>
    </row>
    <row r="202" spans="1:13">
      <c r="A202" s="302">
        <v>193</v>
      </c>
      <c r="B202" s="269" t="s">
        <v>192</v>
      </c>
      <c r="C202" s="269">
        <v>330.3</v>
      </c>
      <c r="D202" s="309">
        <v>330.31666666666666</v>
      </c>
      <c r="E202" s="309">
        <v>324.98333333333335</v>
      </c>
      <c r="F202" s="309">
        <v>319.66666666666669</v>
      </c>
      <c r="G202" s="309">
        <v>314.33333333333337</v>
      </c>
      <c r="H202" s="309">
        <v>335.63333333333333</v>
      </c>
      <c r="I202" s="309">
        <v>340.9666666666667</v>
      </c>
      <c r="J202" s="309">
        <v>346.2833333333333</v>
      </c>
      <c r="K202" s="269">
        <v>335.65</v>
      </c>
      <c r="L202" s="269">
        <v>325</v>
      </c>
      <c r="M202" s="269">
        <v>15.55954</v>
      </c>
    </row>
    <row r="203" spans="1:13">
      <c r="A203" s="302">
        <v>194</v>
      </c>
      <c r="B203" s="269" t="s">
        <v>198</v>
      </c>
      <c r="C203" s="269">
        <v>420.05</v>
      </c>
      <c r="D203" s="309">
        <v>404.48333333333335</v>
      </c>
      <c r="E203" s="309">
        <v>379.61666666666667</v>
      </c>
      <c r="F203" s="309">
        <v>339.18333333333334</v>
      </c>
      <c r="G203" s="309">
        <v>314.31666666666666</v>
      </c>
      <c r="H203" s="309">
        <v>444.91666666666669</v>
      </c>
      <c r="I203" s="309">
        <v>469.78333333333336</v>
      </c>
      <c r="J203" s="309">
        <v>510.2166666666667</v>
      </c>
      <c r="K203" s="269">
        <v>429.35</v>
      </c>
      <c r="L203" s="269">
        <v>364.05</v>
      </c>
      <c r="M203" s="269">
        <v>182.24217999999999</v>
      </c>
    </row>
    <row r="204" spans="1:13">
      <c r="A204" s="302">
        <v>195</v>
      </c>
      <c r="B204" s="269" t="s">
        <v>196</v>
      </c>
      <c r="C204" s="269">
        <v>3534.3</v>
      </c>
      <c r="D204" s="309">
        <v>3515.4666666666667</v>
      </c>
      <c r="E204" s="309">
        <v>3464.9833333333336</v>
      </c>
      <c r="F204" s="309">
        <v>3395.666666666667</v>
      </c>
      <c r="G204" s="309">
        <v>3345.1833333333338</v>
      </c>
      <c r="H204" s="309">
        <v>3584.7833333333333</v>
      </c>
      <c r="I204" s="309">
        <v>3635.266666666666</v>
      </c>
      <c r="J204" s="309">
        <v>3704.583333333333</v>
      </c>
      <c r="K204" s="269">
        <v>3565.95</v>
      </c>
      <c r="L204" s="269">
        <v>3446.15</v>
      </c>
      <c r="M204" s="269">
        <v>8.5410799999999991</v>
      </c>
    </row>
    <row r="205" spans="1:13">
      <c r="A205" s="302">
        <v>196</v>
      </c>
      <c r="B205" s="269" t="s">
        <v>197</v>
      </c>
      <c r="C205" s="269">
        <v>27.25</v>
      </c>
      <c r="D205" s="309">
        <v>27.383333333333336</v>
      </c>
      <c r="E205" s="309">
        <v>27.016666666666673</v>
      </c>
      <c r="F205" s="309">
        <v>26.783333333333335</v>
      </c>
      <c r="G205" s="309">
        <v>26.416666666666671</v>
      </c>
      <c r="H205" s="309">
        <v>27.616666666666674</v>
      </c>
      <c r="I205" s="309">
        <v>27.983333333333341</v>
      </c>
      <c r="J205" s="309">
        <v>28.216666666666676</v>
      </c>
      <c r="K205" s="269">
        <v>27.75</v>
      </c>
      <c r="L205" s="269">
        <v>27.15</v>
      </c>
      <c r="M205" s="269">
        <v>47.654179999999997</v>
      </c>
    </row>
    <row r="206" spans="1:13">
      <c r="A206" s="302">
        <v>197</v>
      </c>
      <c r="B206" s="269" t="s">
        <v>194</v>
      </c>
      <c r="C206" s="269">
        <v>938.6</v>
      </c>
      <c r="D206" s="309">
        <v>941.56666666666661</v>
      </c>
      <c r="E206" s="309">
        <v>922.13333333333321</v>
      </c>
      <c r="F206" s="309">
        <v>905.66666666666663</v>
      </c>
      <c r="G206" s="309">
        <v>886.23333333333323</v>
      </c>
      <c r="H206" s="309">
        <v>958.03333333333319</v>
      </c>
      <c r="I206" s="309">
        <v>977.46666666666658</v>
      </c>
      <c r="J206" s="309">
        <v>993.93333333333317</v>
      </c>
      <c r="K206" s="269">
        <v>961</v>
      </c>
      <c r="L206" s="269">
        <v>925.1</v>
      </c>
      <c r="M206" s="269">
        <v>4.9971199999999998</v>
      </c>
    </row>
    <row r="207" spans="1:13">
      <c r="A207" s="302">
        <v>198</v>
      </c>
      <c r="B207" s="269" t="s">
        <v>144</v>
      </c>
      <c r="C207" s="269">
        <v>536.65</v>
      </c>
      <c r="D207" s="309">
        <v>536.41666666666663</v>
      </c>
      <c r="E207" s="309">
        <v>527.33333333333326</v>
      </c>
      <c r="F207" s="309">
        <v>518.01666666666665</v>
      </c>
      <c r="G207" s="309">
        <v>508.93333333333328</v>
      </c>
      <c r="H207" s="309">
        <v>545.73333333333323</v>
      </c>
      <c r="I207" s="309">
        <v>554.81666666666649</v>
      </c>
      <c r="J207" s="309">
        <v>564.13333333333321</v>
      </c>
      <c r="K207" s="269">
        <v>545.5</v>
      </c>
      <c r="L207" s="269">
        <v>527.1</v>
      </c>
      <c r="M207" s="269">
        <v>30.497319999999998</v>
      </c>
    </row>
    <row r="208" spans="1:13">
      <c r="A208" s="302">
        <v>199</v>
      </c>
      <c r="B208" s="269" t="s">
        <v>285</v>
      </c>
      <c r="C208" s="269">
        <v>176.7</v>
      </c>
      <c r="D208" s="309">
        <v>178.4</v>
      </c>
      <c r="E208" s="309">
        <v>174.3</v>
      </c>
      <c r="F208" s="309">
        <v>171.9</v>
      </c>
      <c r="G208" s="309">
        <v>167.8</v>
      </c>
      <c r="H208" s="309">
        <v>180.8</v>
      </c>
      <c r="I208" s="309">
        <v>184.89999999999998</v>
      </c>
      <c r="J208" s="309">
        <v>187.3</v>
      </c>
      <c r="K208" s="269">
        <v>182.5</v>
      </c>
      <c r="L208" s="269">
        <v>176</v>
      </c>
      <c r="M208" s="269">
        <v>3.81264</v>
      </c>
    </row>
    <row r="209" spans="1:13">
      <c r="A209" s="302">
        <v>200</v>
      </c>
      <c r="B209" s="269" t="s">
        <v>286</v>
      </c>
      <c r="C209" s="269">
        <v>160.05000000000001</v>
      </c>
      <c r="D209" s="309">
        <v>159.28333333333333</v>
      </c>
      <c r="E209" s="309">
        <v>158.51666666666665</v>
      </c>
      <c r="F209" s="309">
        <v>156.98333333333332</v>
      </c>
      <c r="G209" s="309">
        <v>156.21666666666664</v>
      </c>
      <c r="H209" s="309">
        <v>160.81666666666666</v>
      </c>
      <c r="I209" s="309">
        <v>161.58333333333337</v>
      </c>
      <c r="J209" s="309">
        <v>163.11666666666667</v>
      </c>
      <c r="K209" s="269">
        <v>160.05000000000001</v>
      </c>
      <c r="L209" s="269">
        <v>157.75</v>
      </c>
      <c r="M209" s="269">
        <v>1.28965</v>
      </c>
    </row>
    <row r="210" spans="1:13">
      <c r="A210" s="302">
        <v>201</v>
      </c>
      <c r="B210" s="269" t="s">
        <v>564</v>
      </c>
      <c r="C210" s="269">
        <v>669.55</v>
      </c>
      <c r="D210" s="309">
        <v>672.51666666666665</v>
      </c>
      <c r="E210" s="309">
        <v>657.0333333333333</v>
      </c>
      <c r="F210" s="309">
        <v>644.51666666666665</v>
      </c>
      <c r="G210" s="309">
        <v>629.0333333333333</v>
      </c>
      <c r="H210" s="309">
        <v>685.0333333333333</v>
      </c>
      <c r="I210" s="309">
        <v>700.51666666666665</v>
      </c>
      <c r="J210" s="309">
        <v>713.0333333333333</v>
      </c>
      <c r="K210" s="269">
        <v>688</v>
      </c>
      <c r="L210" s="269">
        <v>660</v>
      </c>
      <c r="M210" s="269">
        <v>2.8810199999999999</v>
      </c>
    </row>
    <row r="211" spans="1:13">
      <c r="A211" s="302">
        <v>202</v>
      </c>
      <c r="B211" s="269" t="s">
        <v>199</v>
      </c>
      <c r="C211" s="269">
        <v>89.55</v>
      </c>
      <c r="D211" s="309">
        <v>87.350000000000009</v>
      </c>
      <c r="E211" s="309">
        <v>83.700000000000017</v>
      </c>
      <c r="F211" s="309">
        <v>77.850000000000009</v>
      </c>
      <c r="G211" s="309">
        <v>74.200000000000017</v>
      </c>
      <c r="H211" s="309">
        <v>93.200000000000017</v>
      </c>
      <c r="I211" s="309">
        <v>96.850000000000023</v>
      </c>
      <c r="J211" s="309">
        <v>102.70000000000002</v>
      </c>
      <c r="K211" s="269">
        <v>91</v>
      </c>
      <c r="L211" s="269">
        <v>81.5</v>
      </c>
      <c r="M211" s="269">
        <v>636.87037999999995</v>
      </c>
    </row>
    <row r="212" spans="1:13">
      <c r="A212" s="302">
        <v>203</v>
      </c>
      <c r="B212" s="269" t="s">
        <v>121</v>
      </c>
      <c r="C212" s="269">
        <v>4.2</v>
      </c>
      <c r="D212" s="309">
        <v>4.2333333333333334</v>
      </c>
      <c r="E212" s="309">
        <v>4.0666666666666664</v>
      </c>
      <c r="F212" s="309">
        <v>3.9333333333333327</v>
      </c>
      <c r="G212" s="309">
        <v>3.7666666666666657</v>
      </c>
      <c r="H212" s="309">
        <v>4.3666666666666671</v>
      </c>
      <c r="I212" s="309">
        <v>4.5333333333333332</v>
      </c>
      <c r="J212" s="309">
        <v>4.6666666666666679</v>
      </c>
      <c r="K212" s="269">
        <v>4.4000000000000004</v>
      </c>
      <c r="L212" s="269">
        <v>4.0999999999999996</v>
      </c>
      <c r="M212" s="269">
        <v>3075.4942799999999</v>
      </c>
    </row>
    <row r="213" spans="1:13">
      <c r="A213" s="302">
        <v>204</v>
      </c>
      <c r="B213" s="269" t="s">
        <v>200</v>
      </c>
      <c r="C213" s="269">
        <v>505.4</v>
      </c>
      <c r="D213" s="309">
        <v>506.0333333333333</v>
      </c>
      <c r="E213" s="309">
        <v>494.56666666666661</v>
      </c>
      <c r="F213" s="309">
        <v>483.73333333333329</v>
      </c>
      <c r="G213" s="309">
        <v>472.26666666666659</v>
      </c>
      <c r="H213" s="309">
        <v>516.86666666666656</v>
      </c>
      <c r="I213" s="309">
        <v>528.33333333333326</v>
      </c>
      <c r="J213" s="309">
        <v>539.16666666666663</v>
      </c>
      <c r="K213" s="269">
        <v>517.5</v>
      </c>
      <c r="L213" s="269">
        <v>495.2</v>
      </c>
      <c r="M213" s="269">
        <v>29.50356</v>
      </c>
    </row>
    <row r="214" spans="1:13">
      <c r="A214" s="302">
        <v>205</v>
      </c>
      <c r="B214" s="269" t="s">
        <v>570</v>
      </c>
      <c r="C214" s="269">
        <v>2059.25</v>
      </c>
      <c r="D214" s="309">
        <v>2074.0833333333335</v>
      </c>
      <c r="E214" s="309">
        <v>2015.166666666667</v>
      </c>
      <c r="F214" s="309">
        <v>1971.0833333333335</v>
      </c>
      <c r="G214" s="309">
        <v>1912.166666666667</v>
      </c>
      <c r="H214" s="309">
        <v>2118.166666666667</v>
      </c>
      <c r="I214" s="309">
        <v>2177.0833333333339</v>
      </c>
      <c r="J214" s="309">
        <v>2221.166666666667</v>
      </c>
      <c r="K214" s="269">
        <v>2133</v>
      </c>
      <c r="L214" s="269">
        <v>2030</v>
      </c>
      <c r="M214" s="269">
        <v>0.68464000000000003</v>
      </c>
    </row>
    <row r="215" spans="1:13">
      <c r="A215" s="302">
        <v>206</v>
      </c>
      <c r="B215" s="269" t="s">
        <v>201</v>
      </c>
      <c r="C215" s="309">
        <v>190.95</v>
      </c>
      <c r="D215" s="309">
        <v>189.0333333333333</v>
      </c>
      <c r="E215" s="309">
        <v>185.46666666666661</v>
      </c>
      <c r="F215" s="309">
        <v>179.98333333333332</v>
      </c>
      <c r="G215" s="309">
        <v>176.41666666666663</v>
      </c>
      <c r="H215" s="309">
        <v>194.51666666666659</v>
      </c>
      <c r="I215" s="309">
        <v>198.08333333333331</v>
      </c>
      <c r="J215" s="309">
        <v>203.56666666666658</v>
      </c>
      <c r="K215" s="309">
        <v>192.6</v>
      </c>
      <c r="L215" s="309">
        <v>183.55</v>
      </c>
      <c r="M215" s="309">
        <v>88.339320000000001</v>
      </c>
    </row>
    <row r="216" spans="1:13">
      <c r="A216" s="302">
        <v>207</v>
      </c>
      <c r="B216" s="269" t="s">
        <v>202</v>
      </c>
      <c r="C216" s="309">
        <v>27.9</v>
      </c>
      <c r="D216" s="309">
        <v>28.183333333333334</v>
      </c>
      <c r="E216" s="309">
        <v>27.416666666666668</v>
      </c>
      <c r="F216" s="309">
        <v>26.933333333333334</v>
      </c>
      <c r="G216" s="309">
        <v>26.166666666666668</v>
      </c>
      <c r="H216" s="309">
        <v>28.666666666666668</v>
      </c>
      <c r="I216" s="309">
        <v>29.433333333333334</v>
      </c>
      <c r="J216" s="309">
        <v>29.916666666666668</v>
      </c>
      <c r="K216" s="309">
        <v>28.95</v>
      </c>
      <c r="L216" s="309">
        <v>27.7</v>
      </c>
      <c r="M216" s="309">
        <v>320.94929000000002</v>
      </c>
    </row>
    <row r="217" spans="1:13">
      <c r="A217" s="302">
        <v>208</v>
      </c>
      <c r="B217" s="269" t="s">
        <v>203</v>
      </c>
      <c r="C217" s="309">
        <v>159.35</v>
      </c>
      <c r="D217" s="309">
        <v>159.76666666666668</v>
      </c>
      <c r="E217" s="309">
        <v>155.53333333333336</v>
      </c>
      <c r="F217" s="309">
        <v>151.71666666666667</v>
      </c>
      <c r="G217" s="309">
        <v>147.48333333333335</v>
      </c>
      <c r="H217" s="309">
        <v>163.58333333333337</v>
      </c>
      <c r="I217" s="309">
        <v>167.81666666666666</v>
      </c>
      <c r="J217" s="309">
        <v>171.63333333333338</v>
      </c>
      <c r="K217" s="309">
        <v>164</v>
      </c>
      <c r="L217" s="309">
        <v>155.94999999999999</v>
      </c>
      <c r="M217" s="309">
        <v>146.14588000000001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8" sqref="D2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0"/>
      <c r="B1" s="520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43955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7" t="s">
        <v>16</v>
      </c>
      <c r="B9" s="518" t="s">
        <v>18</v>
      </c>
      <c r="C9" s="516" t="s">
        <v>19</v>
      </c>
      <c r="D9" s="516" t="s">
        <v>20</v>
      </c>
      <c r="E9" s="516" t="s">
        <v>21</v>
      </c>
      <c r="F9" s="516"/>
      <c r="G9" s="516"/>
      <c r="H9" s="516" t="s">
        <v>22</v>
      </c>
      <c r="I9" s="516"/>
      <c r="J9" s="516"/>
      <c r="K9" s="275"/>
      <c r="L9" s="282"/>
      <c r="M9" s="283"/>
    </row>
    <row r="10" spans="1:15" ht="42.75" customHeight="1">
      <c r="A10" s="512"/>
      <c r="B10" s="514"/>
      <c r="C10" s="519" t="s">
        <v>23</v>
      </c>
      <c r="D10" s="519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19400.2</v>
      </c>
      <c r="D11" s="280">
        <v>19519.166666666668</v>
      </c>
      <c r="E11" s="280">
        <v>19081.333333333336</v>
      </c>
      <c r="F11" s="280">
        <v>18762.466666666667</v>
      </c>
      <c r="G11" s="280">
        <v>18324.633333333335</v>
      </c>
      <c r="H11" s="280">
        <v>19838.033333333336</v>
      </c>
      <c r="I11" s="280">
        <v>20275.866666666672</v>
      </c>
      <c r="J11" s="280">
        <v>20594.733333333337</v>
      </c>
      <c r="K11" s="278">
        <v>19957</v>
      </c>
      <c r="L11" s="278">
        <v>19200.3</v>
      </c>
      <c r="M11" s="278">
        <v>5.4030000000000002E-2</v>
      </c>
    </row>
    <row r="12" spans="1:15" ht="12" customHeight="1">
      <c r="A12" s="269">
        <v>2</v>
      </c>
      <c r="B12" s="278" t="s">
        <v>804</v>
      </c>
      <c r="C12" s="279">
        <v>1102.4000000000001</v>
      </c>
      <c r="D12" s="280">
        <v>1107.1333333333334</v>
      </c>
      <c r="E12" s="280">
        <v>1077.2666666666669</v>
      </c>
      <c r="F12" s="280">
        <v>1052.1333333333334</v>
      </c>
      <c r="G12" s="280">
        <v>1022.2666666666669</v>
      </c>
      <c r="H12" s="280">
        <v>1132.2666666666669</v>
      </c>
      <c r="I12" s="280">
        <v>1162.1333333333332</v>
      </c>
      <c r="J12" s="280">
        <v>1187.2666666666669</v>
      </c>
      <c r="K12" s="278">
        <v>1137</v>
      </c>
      <c r="L12" s="278">
        <v>1082</v>
      </c>
      <c r="M12" s="278">
        <v>5.3483299999999998</v>
      </c>
    </row>
    <row r="13" spans="1:15" ht="12" customHeight="1">
      <c r="A13" s="269">
        <v>3</v>
      </c>
      <c r="B13" s="278" t="s">
        <v>295</v>
      </c>
      <c r="C13" s="279">
        <v>1188</v>
      </c>
      <c r="D13" s="280">
        <v>1200.0333333333333</v>
      </c>
      <c r="E13" s="280">
        <v>1163.0666666666666</v>
      </c>
      <c r="F13" s="280">
        <v>1138.1333333333332</v>
      </c>
      <c r="G13" s="280">
        <v>1101.1666666666665</v>
      </c>
      <c r="H13" s="280">
        <v>1224.9666666666667</v>
      </c>
      <c r="I13" s="280">
        <v>1261.9333333333334</v>
      </c>
      <c r="J13" s="280">
        <v>1286.8666666666668</v>
      </c>
      <c r="K13" s="278">
        <v>1237</v>
      </c>
      <c r="L13" s="278">
        <v>1175.0999999999999</v>
      </c>
      <c r="M13" s="278">
        <v>0.29052</v>
      </c>
    </row>
    <row r="14" spans="1:15" ht="12" customHeight="1">
      <c r="A14" s="269">
        <v>4</v>
      </c>
      <c r="B14" s="278" t="s">
        <v>296</v>
      </c>
      <c r="C14" s="279">
        <v>17730.75</v>
      </c>
      <c r="D14" s="280">
        <v>17816.933333333334</v>
      </c>
      <c r="E14" s="280">
        <v>17433.866666666669</v>
      </c>
      <c r="F14" s="280">
        <v>17136.983333333334</v>
      </c>
      <c r="G14" s="280">
        <v>16753.916666666668</v>
      </c>
      <c r="H14" s="280">
        <v>18113.816666666669</v>
      </c>
      <c r="I14" s="280">
        <v>18496.883333333335</v>
      </c>
      <c r="J14" s="280">
        <v>18793.76666666667</v>
      </c>
      <c r="K14" s="278">
        <v>18200</v>
      </c>
      <c r="L14" s="278">
        <v>17520.05</v>
      </c>
      <c r="M14" s="278">
        <v>0.44053999999999999</v>
      </c>
    </row>
    <row r="15" spans="1:15" ht="12" customHeight="1">
      <c r="A15" s="269">
        <v>5</v>
      </c>
      <c r="B15" s="278" t="s">
        <v>228</v>
      </c>
      <c r="C15" s="279">
        <v>49.95</v>
      </c>
      <c r="D15" s="280">
        <v>50.5</v>
      </c>
      <c r="E15" s="280">
        <v>49.25</v>
      </c>
      <c r="F15" s="280">
        <v>48.55</v>
      </c>
      <c r="G15" s="280">
        <v>47.3</v>
      </c>
      <c r="H15" s="280">
        <v>51.2</v>
      </c>
      <c r="I15" s="280">
        <v>52.45</v>
      </c>
      <c r="J15" s="280">
        <v>53.150000000000006</v>
      </c>
      <c r="K15" s="278">
        <v>51.75</v>
      </c>
      <c r="L15" s="278">
        <v>49.8</v>
      </c>
      <c r="M15" s="278">
        <v>23.920500000000001</v>
      </c>
    </row>
    <row r="16" spans="1:15" ht="12" customHeight="1">
      <c r="A16" s="269">
        <v>6</v>
      </c>
      <c r="B16" s="278" t="s">
        <v>229</v>
      </c>
      <c r="C16" s="279">
        <v>115.6</v>
      </c>
      <c r="D16" s="280">
        <v>117.93333333333334</v>
      </c>
      <c r="E16" s="280">
        <v>109.86666666666667</v>
      </c>
      <c r="F16" s="280">
        <v>104.13333333333334</v>
      </c>
      <c r="G16" s="280">
        <v>96.066666666666677</v>
      </c>
      <c r="H16" s="280">
        <v>123.66666666666667</v>
      </c>
      <c r="I16" s="280">
        <v>131.73333333333335</v>
      </c>
      <c r="J16" s="280">
        <v>137.46666666666667</v>
      </c>
      <c r="K16" s="278">
        <v>126</v>
      </c>
      <c r="L16" s="278">
        <v>112.2</v>
      </c>
      <c r="M16" s="278">
        <v>75.299189999999996</v>
      </c>
    </row>
    <row r="17" spans="1:13" ht="12" customHeight="1">
      <c r="A17" s="269">
        <v>7</v>
      </c>
      <c r="B17" s="278" t="s">
        <v>39</v>
      </c>
      <c r="C17" s="279">
        <v>1179.0999999999999</v>
      </c>
      <c r="D17" s="280">
        <v>1169.6333333333332</v>
      </c>
      <c r="E17" s="280">
        <v>1146.4666666666665</v>
      </c>
      <c r="F17" s="280">
        <v>1113.8333333333333</v>
      </c>
      <c r="G17" s="280">
        <v>1090.6666666666665</v>
      </c>
      <c r="H17" s="280">
        <v>1202.2666666666664</v>
      </c>
      <c r="I17" s="280">
        <v>1225.4333333333334</v>
      </c>
      <c r="J17" s="280">
        <v>1258.0666666666664</v>
      </c>
      <c r="K17" s="278">
        <v>1192.8</v>
      </c>
      <c r="L17" s="278">
        <v>1137</v>
      </c>
      <c r="M17" s="278">
        <v>19.100829999999998</v>
      </c>
    </row>
    <row r="18" spans="1:13" ht="12" customHeight="1">
      <c r="A18" s="269">
        <v>8</v>
      </c>
      <c r="B18" s="278" t="s">
        <v>297</v>
      </c>
      <c r="C18" s="279">
        <v>105.35</v>
      </c>
      <c r="D18" s="280">
        <v>106.26666666666667</v>
      </c>
      <c r="E18" s="280">
        <v>103.63333333333333</v>
      </c>
      <c r="F18" s="280">
        <v>101.91666666666666</v>
      </c>
      <c r="G18" s="280">
        <v>99.283333333333317</v>
      </c>
      <c r="H18" s="280">
        <v>107.98333333333333</v>
      </c>
      <c r="I18" s="280">
        <v>110.61666666666669</v>
      </c>
      <c r="J18" s="280">
        <v>112.33333333333334</v>
      </c>
      <c r="K18" s="278">
        <v>108.9</v>
      </c>
      <c r="L18" s="278">
        <v>104.55</v>
      </c>
      <c r="M18" s="278">
        <v>19.898140000000001</v>
      </c>
    </row>
    <row r="19" spans="1:13" ht="12" customHeight="1">
      <c r="A19" s="269">
        <v>9</v>
      </c>
      <c r="B19" s="278" t="s">
        <v>298</v>
      </c>
      <c r="C19" s="279">
        <v>210.45</v>
      </c>
      <c r="D19" s="280">
        <v>210.43333333333331</v>
      </c>
      <c r="E19" s="280">
        <v>208.01666666666662</v>
      </c>
      <c r="F19" s="280">
        <v>205.58333333333331</v>
      </c>
      <c r="G19" s="280">
        <v>203.16666666666663</v>
      </c>
      <c r="H19" s="280">
        <v>212.86666666666662</v>
      </c>
      <c r="I19" s="280">
        <v>215.2833333333333</v>
      </c>
      <c r="J19" s="280">
        <v>217.71666666666661</v>
      </c>
      <c r="K19" s="278">
        <v>212.85</v>
      </c>
      <c r="L19" s="278">
        <v>208</v>
      </c>
      <c r="M19" s="278">
        <v>4.8863000000000003</v>
      </c>
    </row>
    <row r="20" spans="1:13" ht="12" customHeight="1">
      <c r="A20" s="269">
        <v>10</v>
      </c>
      <c r="B20" s="278" t="s">
        <v>42</v>
      </c>
      <c r="C20" s="279">
        <v>290.10000000000002</v>
      </c>
      <c r="D20" s="280">
        <v>290.40000000000003</v>
      </c>
      <c r="E20" s="280">
        <v>284.80000000000007</v>
      </c>
      <c r="F20" s="280">
        <v>279.50000000000006</v>
      </c>
      <c r="G20" s="280">
        <v>273.90000000000009</v>
      </c>
      <c r="H20" s="280">
        <v>295.70000000000005</v>
      </c>
      <c r="I20" s="280">
        <v>301.30000000000007</v>
      </c>
      <c r="J20" s="280">
        <v>306.60000000000002</v>
      </c>
      <c r="K20" s="278">
        <v>296</v>
      </c>
      <c r="L20" s="278">
        <v>285.10000000000002</v>
      </c>
      <c r="M20" s="278">
        <v>46.75412</v>
      </c>
    </row>
    <row r="21" spans="1:13" ht="12" customHeight="1">
      <c r="A21" s="269">
        <v>11</v>
      </c>
      <c r="B21" s="278" t="s">
        <v>44</v>
      </c>
      <c r="C21" s="279">
        <v>31.65</v>
      </c>
      <c r="D21" s="280">
        <v>31.966666666666669</v>
      </c>
      <c r="E21" s="280">
        <v>31.183333333333337</v>
      </c>
      <c r="F21" s="280">
        <v>30.716666666666669</v>
      </c>
      <c r="G21" s="280">
        <v>29.933333333333337</v>
      </c>
      <c r="H21" s="280">
        <v>32.433333333333337</v>
      </c>
      <c r="I21" s="280">
        <v>33.216666666666669</v>
      </c>
      <c r="J21" s="280">
        <v>33.683333333333337</v>
      </c>
      <c r="K21" s="278">
        <v>32.75</v>
      </c>
      <c r="L21" s="278">
        <v>31.5</v>
      </c>
      <c r="M21" s="278">
        <v>129.12035</v>
      </c>
    </row>
    <row r="22" spans="1:13" ht="12" customHeight="1">
      <c r="A22" s="269">
        <v>12</v>
      </c>
      <c r="B22" s="278" t="s">
        <v>299</v>
      </c>
      <c r="C22" s="279">
        <v>206.85</v>
      </c>
      <c r="D22" s="280">
        <v>207.7166666666667</v>
      </c>
      <c r="E22" s="280">
        <v>204.43333333333339</v>
      </c>
      <c r="F22" s="280">
        <v>202.01666666666671</v>
      </c>
      <c r="G22" s="280">
        <v>198.73333333333341</v>
      </c>
      <c r="H22" s="280">
        <v>210.13333333333338</v>
      </c>
      <c r="I22" s="280">
        <v>213.41666666666669</v>
      </c>
      <c r="J22" s="280">
        <v>215.83333333333337</v>
      </c>
      <c r="K22" s="278">
        <v>211</v>
      </c>
      <c r="L22" s="278">
        <v>205.3</v>
      </c>
      <c r="M22" s="278">
        <v>2.0461200000000002</v>
      </c>
    </row>
    <row r="23" spans="1:13">
      <c r="A23" s="269">
        <v>13</v>
      </c>
      <c r="B23" s="278" t="s">
        <v>300</v>
      </c>
      <c r="C23" s="279">
        <v>145.9</v>
      </c>
      <c r="D23" s="280">
        <v>149.29999999999998</v>
      </c>
      <c r="E23" s="280">
        <v>141.59999999999997</v>
      </c>
      <c r="F23" s="280">
        <v>137.29999999999998</v>
      </c>
      <c r="G23" s="280">
        <v>129.59999999999997</v>
      </c>
      <c r="H23" s="280">
        <v>153.59999999999997</v>
      </c>
      <c r="I23" s="280">
        <v>161.29999999999995</v>
      </c>
      <c r="J23" s="280">
        <v>165.59999999999997</v>
      </c>
      <c r="K23" s="278">
        <v>157</v>
      </c>
      <c r="L23" s="278">
        <v>145</v>
      </c>
      <c r="M23" s="278">
        <v>1.53827</v>
      </c>
    </row>
    <row r="24" spans="1:13">
      <c r="A24" s="269">
        <v>14</v>
      </c>
      <c r="B24" s="278" t="s">
        <v>301</v>
      </c>
      <c r="C24" s="279">
        <v>170.8</v>
      </c>
      <c r="D24" s="280">
        <v>169.93333333333334</v>
      </c>
      <c r="E24" s="280">
        <v>167.86666666666667</v>
      </c>
      <c r="F24" s="280">
        <v>164.93333333333334</v>
      </c>
      <c r="G24" s="280">
        <v>162.86666666666667</v>
      </c>
      <c r="H24" s="280">
        <v>172.86666666666667</v>
      </c>
      <c r="I24" s="280">
        <v>174.93333333333334</v>
      </c>
      <c r="J24" s="280">
        <v>177.86666666666667</v>
      </c>
      <c r="K24" s="278">
        <v>172</v>
      </c>
      <c r="L24" s="278">
        <v>167</v>
      </c>
      <c r="M24" s="278">
        <v>1.2377199999999999</v>
      </c>
    </row>
    <row r="25" spans="1:13">
      <c r="A25" s="269">
        <v>15</v>
      </c>
      <c r="B25" s="278" t="s">
        <v>834</v>
      </c>
      <c r="C25" s="279">
        <v>1431.65</v>
      </c>
      <c r="D25" s="280">
        <v>1450.8833333333332</v>
      </c>
      <c r="E25" s="280">
        <v>1381.7666666666664</v>
      </c>
      <c r="F25" s="280">
        <v>1331.8833333333332</v>
      </c>
      <c r="G25" s="280">
        <v>1262.7666666666664</v>
      </c>
      <c r="H25" s="280">
        <v>1500.7666666666664</v>
      </c>
      <c r="I25" s="280">
        <v>1569.8833333333332</v>
      </c>
      <c r="J25" s="280">
        <v>1619.7666666666664</v>
      </c>
      <c r="K25" s="278">
        <v>1520</v>
      </c>
      <c r="L25" s="278">
        <v>1401</v>
      </c>
      <c r="M25" s="278">
        <v>0.30173</v>
      </c>
    </row>
    <row r="26" spans="1:13">
      <c r="A26" s="269">
        <v>16</v>
      </c>
      <c r="B26" s="278" t="s">
        <v>293</v>
      </c>
      <c r="C26" s="279">
        <v>1608.15</v>
      </c>
      <c r="D26" s="280">
        <v>1603.6833333333334</v>
      </c>
      <c r="E26" s="280">
        <v>1561.4166666666667</v>
      </c>
      <c r="F26" s="280">
        <v>1514.6833333333334</v>
      </c>
      <c r="G26" s="280">
        <v>1472.4166666666667</v>
      </c>
      <c r="H26" s="280">
        <v>1650.4166666666667</v>
      </c>
      <c r="I26" s="280">
        <v>1692.6833333333332</v>
      </c>
      <c r="J26" s="280">
        <v>1739.4166666666667</v>
      </c>
      <c r="K26" s="278">
        <v>1645.95</v>
      </c>
      <c r="L26" s="278">
        <v>1556.95</v>
      </c>
      <c r="M26" s="278">
        <v>0.57808000000000004</v>
      </c>
    </row>
    <row r="27" spans="1:13">
      <c r="A27" s="269">
        <v>17</v>
      </c>
      <c r="B27" s="278" t="s">
        <v>230</v>
      </c>
      <c r="C27" s="279">
        <v>1487.2</v>
      </c>
      <c r="D27" s="280">
        <v>1495.9000000000003</v>
      </c>
      <c r="E27" s="280">
        <v>1456.9000000000005</v>
      </c>
      <c r="F27" s="280">
        <v>1426.6000000000001</v>
      </c>
      <c r="G27" s="280">
        <v>1387.6000000000004</v>
      </c>
      <c r="H27" s="280">
        <v>1526.2000000000007</v>
      </c>
      <c r="I27" s="280">
        <v>1565.2000000000003</v>
      </c>
      <c r="J27" s="280">
        <v>1595.5000000000009</v>
      </c>
      <c r="K27" s="278">
        <v>1534.9</v>
      </c>
      <c r="L27" s="278">
        <v>1465.6</v>
      </c>
      <c r="M27" s="278">
        <v>1.2429600000000001</v>
      </c>
    </row>
    <row r="28" spans="1:13">
      <c r="A28" s="269">
        <v>18</v>
      </c>
      <c r="B28" s="278" t="s">
        <v>302</v>
      </c>
      <c r="C28" s="279">
        <v>2085.85</v>
      </c>
      <c r="D28" s="280">
        <v>2062.9</v>
      </c>
      <c r="E28" s="280">
        <v>2025.5500000000002</v>
      </c>
      <c r="F28" s="280">
        <v>1965.25</v>
      </c>
      <c r="G28" s="280">
        <v>1927.9</v>
      </c>
      <c r="H28" s="280">
        <v>2123.2000000000003</v>
      </c>
      <c r="I28" s="280">
        <v>2160.5499999999997</v>
      </c>
      <c r="J28" s="280">
        <v>2220.8500000000004</v>
      </c>
      <c r="K28" s="278">
        <v>2100.25</v>
      </c>
      <c r="L28" s="278">
        <v>2002.6</v>
      </c>
      <c r="M28" s="278">
        <v>0.26741999999999999</v>
      </c>
    </row>
    <row r="29" spans="1:13">
      <c r="A29" s="269">
        <v>19</v>
      </c>
      <c r="B29" s="278" t="s">
        <v>231</v>
      </c>
      <c r="C29" s="279">
        <v>2599.4</v>
      </c>
      <c r="D29" s="280">
        <v>2640.2833333333333</v>
      </c>
      <c r="E29" s="280">
        <v>2534.6666666666665</v>
      </c>
      <c r="F29" s="280">
        <v>2469.9333333333334</v>
      </c>
      <c r="G29" s="280">
        <v>2364.3166666666666</v>
      </c>
      <c r="H29" s="280">
        <v>2705.0166666666664</v>
      </c>
      <c r="I29" s="280">
        <v>2810.6333333333332</v>
      </c>
      <c r="J29" s="280">
        <v>2875.3666666666663</v>
      </c>
      <c r="K29" s="278">
        <v>2745.9</v>
      </c>
      <c r="L29" s="278">
        <v>2575.5500000000002</v>
      </c>
      <c r="M29" s="278">
        <v>2.0013100000000001</v>
      </c>
    </row>
    <row r="30" spans="1:13">
      <c r="A30" s="269">
        <v>20</v>
      </c>
      <c r="B30" s="278" t="s">
        <v>304</v>
      </c>
      <c r="C30" s="279">
        <v>75.2</v>
      </c>
      <c r="D30" s="280">
        <v>75.666666666666671</v>
      </c>
      <c r="E30" s="280">
        <v>73.833333333333343</v>
      </c>
      <c r="F30" s="280">
        <v>72.466666666666669</v>
      </c>
      <c r="G30" s="280">
        <v>70.63333333333334</v>
      </c>
      <c r="H30" s="280">
        <v>77.033333333333346</v>
      </c>
      <c r="I30" s="280">
        <v>78.866666666666688</v>
      </c>
      <c r="J30" s="280">
        <v>80.233333333333348</v>
      </c>
      <c r="K30" s="278">
        <v>77.5</v>
      </c>
      <c r="L30" s="278">
        <v>74.3</v>
      </c>
      <c r="M30" s="278">
        <v>1.61744</v>
      </c>
    </row>
    <row r="31" spans="1:13">
      <c r="A31" s="269">
        <v>21</v>
      </c>
      <c r="B31" s="278" t="s">
        <v>46</v>
      </c>
      <c r="C31" s="279">
        <v>570.85</v>
      </c>
      <c r="D31" s="280">
        <v>562.36666666666667</v>
      </c>
      <c r="E31" s="280">
        <v>552.48333333333335</v>
      </c>
      <c r="F31" s="280">
        <v>534.11666666666667</v>
      </c>
      <c r="G31" s="280">
        <v>524.23333333333335</v>
      </c>
      <c r="H31" s="280">
        <v>580.73333333333335</v>
      </c>
      <c r="I31" s="280">
        <v>590.61666666666679</v>
      </c>
      <c r="J31" s="280">
        <v>608.98333333333335</v>
      </c>
      <c r="K31" s="278">
        <v>572.25</v>
      </c>
      <c r="L31" s="278">
        <v>544</v>
      </c>
      <c r="M31" s="278">
        <v>13.18693</v>
      </c>
    </row>
    <row r="32" spans="1:13">
      <c r="A32" s="269">
        <v>22</v>
      </c>
      <c r="B32" s="278" t="s">
        <v>305</v>
      </c>
      <c r="C32" s="279">
        <v>1071.95</v>
      </c>
      <c r="D32" s="280">
        <v>1082.9833333333333</v>
      </c>
      <c r="E32" s="280">
        <v>1058.9666666666667</v>
      </c>
      <c r="F32" s="280">
        <v>1045.9833333333333</v>
      </c>
      <c r="G32" s="280">
        <v>1021.9666666666667</v>
      </c>
      <c r="H32" s="280">
        <v>1095.9666666666667</v>
      </c>
      <c r="I32" s="280">
        <v>1119.9833333333336</v>
      </c>
      <c r="J32" s="280">
        <v>1132.9666666666667</v>
      </c>
      <c r="K32" s="278">
        <v>1107</v>
      </c>
      <c r="L32" s="278">
        <v>1070</v>
      </c>
      <c r="M32" s="278">
        <v>1.3053699999999999</v>
      </c>
    </row>
    <row r="33" spans="1:13">
      <c r="A33" s="269">
        <v>23</v>
      </c>
      <c r="B33" s="278" t="s">
        <v>47</v>
      </c>
      <c r="C33" s="279">
        <v>171.65</v>
      </c>
      <c r="D33" s="280">
        <v>172.35</v>
      </c>
      <c r="E33" s="280">
        <v>169.85</v>
      </c>
      <c r="F33" s="280">
        <v>168.05</v>
      </c>
      <c r="G33" s="280">
        <v>165.55</v>
      </c>
      <c r="H33" s="280">
        <v>174.14999999999998</v>
      </c>
      <c r="I33" s="280">
        <v>176.64999999999998</v>
      </c>
      <c r="J33" s="280">
        <v>178.44999999999996</v>
      </c>
      <c r="K33" s="278">
        <v>174.85</v>
      </c>
      <c r="L33" s="278">
        <v>170.55</v>
      </c>
      <c r="M33" s="278">
        <v>46.91798</v>
      </c>
    </row>
    <row r="34" spans="1:13">
      <c r="A34" s="269">
        <v>24</v>
      </c>
      <c r="B34" s="278" t="s">
        <v>294</v>
      </c>
      <c r="C34" s="279">
        <v>1428.75</v>
      </c>
      <c r="D34" s="280">
        <v>1406.25</v>
      </c>
      <c r="E34" s="280">
        <v>1302.5</v>
      </c>
      <c r="F34" s="280">
        <v>1176.25</v>
      </c>
      <c r="G34" s="280">
        <v>1072.5</v>
      </c>
      <c r="H34" s="280">
        <v>1532.5</v>
      </c>
      <c r="I34" s="280">
        <v>1636.25</v>
      </c>
      <c r="J34" s="280">
        <v>1762.5</v>
      </c>
      <c r="K34" s="278">
        <v>1510</v>
      </c>
      <c r="L34" s="278">
        <v>1280</v>
      </c>
      <c r="M34" s="278">
        <v>2.23935</v>
      </c>
    </row>
    <row r="35" spans="1:13">
      <c r="A35" s="269">
        <v>25</v>
      </c>
      <c r="B35" s="278" t="s">
        <v>303</v>
      </c>
      <c r="C35" s="279">
        <v>743.5</v>
      </c>
      <c r="D35" s="280">
        <v>757.16666666666663</v>
      </c>
      <c r="E35" s="280">
        <v>719.33333333333326</v>
      </c>
      <c r="F35" s="280">
        <v>695.16666666666663</v>
      </c>
      <c r="G35" s="280">
        <v>657.33333333333326</v>
      </c>
      <c r="H35" s="280">
        <v>781.33333333333326</v>
      </c>
      <c r="I35" s="280">
        <v>819.16666666666652</v>
      </c>
      <c r="J35" s="280">
        <v>843.33333333333326</v>
      </c>
      <c r="K35" s="278">
        <v>795</v>
      </c>
      <c r="L35" s="278">
        <v>733</v>
      </c>
      <c r="M35" s="278">
        <v>4.0702499999999997</v>
      </c>
    </row>
    <row r="36" spans="1:13">
      <c r="A36" s="269">
        <v>26</v>
      </c>
      <c r="B36" s="278" t="s">
        <v>48</v>
      </c>
      <c r="C36" s="279">
        <v>1394.35</v>
      </c>
      <c r="D36" s="280">
        <v>1407.8333333333333</v>
      </c>
      <c r="E36" s="280">
        <v>1373.7666666666664</v>
      </c>
      <c r="F36" s="280">
        <v>1353.1833333333332</v>
      </c>
      <c r="G36" s="280">
        <v>1319.1166666666663</v>
      </c>
      <c r="H36" s="280">
        <v>1428.4166666666665</v>
      </c>
      <c r="I36" s="280">
        <v>1462.4833333333336</v>
      </c>
      <c r="J36" s="280">
        <v>1483.0666666666666</v>
      </c>
      <c r="K36" s="278">
        <v>1441.9</v>
      </c>
      <c r="L36" s="278">
        <v>1387.25</v>
      </c>
      <c r="M36" s="278">
        <v>7.3140099999999997</v>
      </c>
    </row>
    <row r="37" spans="1:13">
      <c r="A37" s="269">
        <v>27</v>
      </c>
      <c r="B37" s="278" t="s">
        <v>49</v>
      </c>
      <c r="C37" s="279">
        <v>96.3</v>
      </c>
      <c r="D37" s="280">
        <v>98.45</v>
      </c>
      <c r="E37" s="280">
        <v>93.600000000000009</v>
      </c>
      <c r="F37" s="280">
        <v>90.9</v>
      </c>
      <c r="G37" s="280">
        <v>86.050000000000011</v>
      </c>
      <c r="H37" s="280">
        <v>101.15</v>
      </c>
      <c r="I37" s="280">
        <v>106</v>
      </c>
      <c r="J37" s="280">
        <v>108.7</v>
      </c>
      <c r="K37" s="278">
        <v>103.3</v>
      </c>
      <c r="L37" s="278">
        <v>95.75</v>
      </c>
      <c r="M37" s="278">
        <v>178.48226</v>
      </c>
    </row>
    <row r="38" spans="1:13">
      <c r="A38" s="269">
        <v>28</v>
      </c>
      <c r="B38" s="278" t="s">
        <v>306</v>
      </c>
      <c r="C38" s="279">
        <v>138.94999999999999</v>
      </c>
      <c r="D38" s="280">
        <v>139.98333333333332</v>
      </c>
      <c r="E38" s="280">
        <v>134.96666666666664</v>
      </c>
      <c r="F38" s="280">
        <v>130.98333333333332</v>
      </c>
      <c r="G38" s="280">
        <v>125.96666666666664</v>
      </c>
      <c r="H38" s="280">
        <v>143.96666666666664</v>
      </c>
      <c r="I38" s="280">
        <v>148.98333333333335</v>
      </c>
      <c r="J38" s="280">
        <v>152.96666666666664</v>
      </c>
      <c r="K38" s="278">
        <v>145</v>
      </c>
      <c r="L38" s="278">
        <v>136</v>
      </c>
      <c r="M38" s="278">
        <v>1.19007</v>
      </c>
    </row>
    <row r="39" spans="1:13">
      <c r="A39" s="269">
        <v>29</v>
      </c>
      <c r="B39" s="278" t="s">
        <v>939</v>
      </c>
      <c r="C39" s="279">
        <v>170</v>
      </c>
      <c r="D39" s="280">
        <v>170.03333333333333</v>
      </c>
      <c r="E39" s="280">
        <v>168.06666666666666</v>
      </c>
      <c r="F39" s="280">
        <v>166.13333333333333</v>
      </c>
      <c r="G39" s="280">
        <v>164.16666666666666</v>
      </c>
      <c r="H39" s="280">
        <v>171.96666666666667</v>
      </c>
      <c r="I39" s="280">
        <v>173.93333333333331</v>
      </c>
      <c r="J39" s="280">
        <v>175.86666666666667</v>
      </c>
      <c r="K39" s="278">
        <v>172</v>
      </c>
      <c r="L39" s="278">
        <v>168.1</v>
      </c>
      <c r="M39" s="278">
        <v>0.14058000000000001</v>
      </c>
    </row>
    <row r="40" spans="1:13">
      <c r="A40" s="269">
        <v>30</v>
      </c>
      <c r="B40" s="278" t="s">
        <v>307</v>
      </c>
      <c r="C40" s="279">
        <v>64</v>
      </c>
      <c r="D40" s="280">
        <v>63.216666666666669</v>
      </c>
      <c r="E40" s="280">
        <v>61.433333333333337</v>
      </c>
      <c r="F40" s="280">
        <v>58.866666666666667</v>
      </c>
      <c r="G40" s="280">
        <v>57.083333333333336</v>
      </c>
      <c r="H40" s="280">
        <v>65.783333333333331</v>
      </c>
      <c r="I40" s="280">
        <v>67.566666666666663</v>
      </c>
      <c r="J40" s="280">
        <v>70.13333333333334</v>
      </c>
      <c r="K40" s="278">
        <v>65</v>
      </c>
      <c r="L40" s="278">
        <v>60.65</v>
      </c>
      <c r="M40" s="278">
        <v>12.10824</v>
      </c>
    </row>
    <row r="41" spans="1:13">
      <c r="A41" s="269">
        <v>31</v>
      </c>
      <c r="B41" s="278" t="s">
        <v>50</v>
      </c>
      <c r="C41" s="279">
        <v>52.35</v>
      </c>
      <c r="D41" s="280">
        <v>51.550000000000004</v>
      </c>
      <c r="E41" s="280">
        <v>49.900000000000006</v>
      </c>
      <c r="F41" s="280">
        <v>47.45</v>
      </c>
      <c r="G41" s="280">
        <v>45.800000000000004</v>
      </c>
      <c r="H41" s="280">
        <v>54.000000000000007</v>
      </c>
      <c r="I41" s="280">
        <v>55.65</v>
      </c>
      <c r="J41" s="280">
        <v>58.100000000000009</v>
      </c>
      <c r="K41" s="278">
        <v>53.2</v>
      </c>
      <c r="L41" s="278">
        <v>49.1</v>
      </c>
      <c r="M41" s="278">
        <v>563.60008000000005</v>
      </c>
    </row>
    <row r="42" spans="1:13">
      <c r="A42" s="269">
        <v>32</v>
      </c>
      <c r="B42" s="278" t="s">
        <v>52</v>
      </c>
      <c r="C42" s="279">
        <v>1758.7</v>
      </c>
      <c r="D42" s="280">
        <v>1765.5666666666666</v>
      </c>
      <c r="E42" s="280">
        <v>1734.1333333333332</v>
      </c>
      <c r="F42" s="280">
        <v>1709.5666666666666</v>
      </c>
      <c r="G42" s="280">
        <v>1678.1333333333332</v>
      </c>
      <c r="H42" s="280">
        <v>1790.1333333333332</v>
      </c>
      <c r="I42" s="280">
        <v>1821.5666666666666</v>
      </c>
      <c r="J42" s="280">
        <v>1846.1333333333332</v>
      </c>
      <c r="K42" s="278">
        <v>1797</v>
      </c>
      <c r="L42" s="278">
        <v>1741</v>
      </c>
      <c r="M42" s="278">
        <v>29.263549999999999</v>
      </c>
    </row>
    <row r="43" spans="1:13">
      <c r="A43" s="269">
        <v>33</v>
      </c>
      <c r="B43" s="278" t="s">
        <v>308</v>
      </c>
      <c r="C43" s="279">
        <v>98.75</v>
      </c>
      <c r="D43" s="280">
        <v>98.916666666666671</v>
      </c>
      <c r="E43" s="280">
        <v>95.833333333333343</v>
      </c>
      <c r="F43" s="280">
        <v>92.916666666666671</v>
      </c>
      <c r="G43" s="280">
        <v>89.833333333333343</v>
      </c>
      <c r="H43" s="280">
        <v>101.83333333333334</v>
      </c>
      <c r="I43" s="280">
        <v>104.91666666666669</v>
      </c>
      <c r="J43" s="280">
        <v>107.83333333333334</v>
      </c>
      <c r="K43" s="278">
        <v>102</v>
      </c>
      <c r="L43" s="278">
        <v>96</v>
      </c>
      <c r="M43" s="278">
        <v>7.1878399999999996</v>
      </c>
    </row>
    <row r="44" spans="1:13">
      <c r="A44" s="269">
        <v>34</v>
      </c>
      <c r="B44" s="278" t="s">
        <v>310</v>
      </c>
      <c r="C44" s="279">
        <v>940.1</v>
      </c>
      <c r="D44" s="280">
        <v>935.5</v>
      </c>
      <c r="E44" s="280">
        <v>895</v>
      </c>
      <c r="F44" s="280">
        <v>849.9</v>
      </c>
      <c r="G44" s="280">
        <v>809.4</v>
      </c>
      <c r="H44" s="280">
        <v>980.6</v>
      </c>
      <c r="I44" s="280">
        <v>1021.1</v>
      </c>
      <c r="J44" s="280">
        <v>1066.2</v>
      </c>
      <c r="K44" s="278">
        <v>976</v>
      </c>
      <c r="L44" s="278">
        <v>890.4</v>
      </c>
      <c r="M44" s="278">
        <v>2.6583999999999999</v>
      </c>
    </row>
    <row r="45" spans="1:13">
      <c r="A45" s="269">
        <v>35</v>
      </c>
      <c r="B45" s="278" t="s">
        <v>309</v>
      </c>
      <c r="C45" s="279">
        <v>3036.45</v>
      </c>
      <c r="D45" s="280">
        <v>3075.5</v>
      </c>
      <c r="E45" s="280">
        <v>2905.95</v>
      </c>
      <c r="F45" s="280">
        <v>2775.45</v>
      </c>
      <c r="G45" s="280">
        <v>2605.8999999999996</v>
      </c>
      <c r="H45" s="280">
        <v>3206</v>
      </c>
      <c r="I45" s="280">
        <v>3375.55</v>
      </c>
      <c r="J45" s="280">
        <v>3506.05</v>
      </c>
      <c r="K45" s="278">
        <v>3245.05</v>
      </c>
      <c r="L45" s="278">
        <v>2945</v>
      </c>
      <c r="M45" s="278">
        <v>1.36267</v>
      </c>
    </row>
    <row r="46" spans="1:13">
      <c r="A46" s="269">
        <v>36</v>
      </c>
      <c r="B46" s="278" t="s">
        <v>311</v>
      </c>
      <c r="C46" s="279">
        <v>4852.45</v>
      </c>
      <c r="D46" s="280">
        <v>4909.1500000000005</v>
      </c>
      <c r="E46" s="280">
        <v>4768.3000000000011</v>
      </c>
      <c r="F46" s="280">
        <v>4684.1500000000005</v>
      </c>
      <c r="G46" s="280">
        <v>4543.3000000000011</v>
      </c>
      <c r="H46" s="280">
        <v>4993.3000000000011</v>
      </c>
      <c r="I46" s="280">
        <v>5134.1500000000015</v>
      </c>
      <c r="J46" s="280">
        <v>5218.3000000000011</v>
      </c>
      <c r="K46" s="278">
        <v>5050</v>
      </c>
      <c r="L46" s="278">
        <v>4825</v>
      </c>
      <c r="M46" s="278">
        <v>0.47420000000000001</v>
      </c>
    </row>
    <row r="47" spans="1:13">
      <c r="A47" s="269">
        <v>37</v>
      </c>
      <c r="B47" s="278" t="s">
        <v>227</v>
      </c>
      <c r="C47" s="279">
        <v>544.25</v>
      </c>
      <c r="D47" s="280">
        <v>545.86666666666667</v>
      </c>
      <c r="E47" s="280">
        <v>526.63333333333333</v>
      </c>
      <c r="F47" s="280">
        <v>509.01666666666665</v>
      </c>
      <c r="G47" s="280">
        <v>489.7833333333333</v>
      </c>
      <c r="H47" s="280">
        <v>563.48333333333335</v>
      </c>
      <c r="I47" s="280">
        <v>582.7166666666667</v>
      </c>
      <c r="J47" s="280">
        <v>600.33333333333337</v>
      </c>
      <c r="K47" s="278">
        <v>565.1</v>
      </c>
      <c r="L47" s="278">
        <v>528.25</v>
      </c>
      <c r="M47" s="278">
        <v>19.037949999999999</v>
      </c>
    </row>
    <row r="48" spans="1:13">
      <c r="A48" s="269">
        <v>38</v>
      </c>
      <c r="B48" s="278" t="s">
        <v>54</v>
      </c>
      <c r="C48" s="279">
        <v>625.85</v>
      </c>
      <c r="D48" s="280">
        <v>625.29999999999995</v>
      </c>
      <c r="E48" s="280">
        <v>609.59999999999991</v>
      </c>
      <c r="F48" s="280">
        <v>593.34999999999991</v>
      </c>
      <c r="G48" s="280">
        <v>577.64999999999986</v>
      </c>
      <c r="H48" s="280">
        <v>641.54999999999995</v>
      </c>
      <c r="I48" s="280">
        <v>657.25</v>
      </c>
      <c r="J48" s="280">
        <v>673.5</v>
      </c>
      <c r="K48" s="278">
        <v>641</v>
      </c>
      <c r="L48" s="278">
        <v>609.04999999999995</v>
      </c>
      <c r="M48" s="278">
        <v>63.915480000000002</v>
      </c>
    </row>
    <row r="49" spans="1:13">
      <c r="A49" s="269">
        <v>39</v>
      </c>
      <c r="B49" s="278" t="s">
        <v>312</v>
      </c>
      <c r="C49" s="279">
        <v>432.65</v>
      </c>
      <c r="D49" s="280">
        <v>435.7166666666667</v>
      </c>
      <c r="E49" s="280">
        <v>426.93333333333339</v>
      </c>
      <c r="F49" s="280">
        <v>421.2166666666667</v>
      </c>
      <c r="G49" s="280">
        <v>412.43333333333339</v>
      </c>
      <c r="H49" s="280">
        <v>441.43333333333339</v>
      </c>
      <c r="I49" s="280">
        <v>450.2166666666667</v>
      </c>
      <c r="J49" s="280">
        <v>455.93333333333339</v>
      </c>
      <c r="K49" s="278">
        <v>444.5</v>
      </c>
      <c r="L49" s="278">
        <v>430</v>
      </c>
      <c r="M49" s="278">
        <v>5.7814500000000004</v>
      </c>
    </row>
    <row r="50" spans="1:13">
      <c r="A50" s="269">
        <v>40</v>
      </c>
      <c r="B50" s="278" t="s">
        <v>56</v>
      </c>
      <c r="C50" s="279">
        <v>444.9</v>
      </c>
      <c r="D50" s="280">
        <v>449.06666666666661</v>
      </c>
      <c r="E50" s="280">
        <v>436.23333333333323</v>
      </c>
      <c r="F50" s="280">
        <v>427.56666666666661</v>
      </c>
      <c r="G50" s="280">
        <v>414.73333333333323</v>
      </c>
      <c r="H50" s="280">
        <v>457.73333333333323</v>
      </c>
      <c r="I50" s="280">
        <v>470.56666666666661</v>
      </c>
      <c r="J50" s="280">
        <v>479.23333333333323</v>
      </c>
      <c r="K50" s="278">
        <v>461.9</v>
      </c>
      <c r="L50" s="278">
        <v>440.4</v>
      </c>
      <c r="M50" s="278">
        <v>403.83418</v>
      </c>
    </row>
    <row r="51" spans="1:13">
      <c r="A51" s="269">
        <v>41</v>
      </c>
      <c r="B51" s="278" t="s">
        <v>57</v>
      </c>
      <c r="C51" s="279">
        <v>2623.3</v>
      </c>
      <c r="D51" s="280">
        <v>2595.8166666666671</v>
      </c>
      <c r="E51" s="280">
        <v>2537.6333333333341</v>
      </c>
      <c r="F51" s="280">
        <v>2451.9666666666672</v>
      </c>
      <c r="G51" s="280">
        <v>2393.7833333333342</v>
      </c>
      <c r="H51" s="280">
        <v>2681.483333333334</v>
      </c>
      <c r="I51" s="280">
        <v>2739.6666666666674</v>
      </c>
      <c r="J51" s="280">
        <v>2825.3333333333339</v>
      </c>
      <c r="K51" s="278">
        <v>2654</v>
      </c>
      <c r="L51" s="278">
        <v>2510.15</v>
      </c>
      <c r="M51" s="278">
        <v>11.18713</v>
      </c>
    </row>
    <row r="52" spans="1:13">
      <c r="A52" s="269">
        <v>42</v>
      </c>
      <c r="B52" s="278" t="s">
        <v>316</v>
      </c>
      <c r="C52" s="279">
        <v>144.94999999999999</v>
      </c>
      <c r="D52" s="280">
        <v>145.58333333333334</v>
      </c>
      <c r="E52" s="280">
        <v>142.36666666666667</v>
      </c>
      <c r="F52" s="280">
        <v>139.78333333333333</v>
      </c>
      <c r="G52" s="280">
        <v>136.56666666666666</v>
      </c>
      <c r="H52" s="280">
        <v>148.16666666666669</v>
      </c>
      <c r="I52" s="280">
        <v>151.38333333333333</v>
      </c>
      <c r="J52" s="280">
        <v>153.9666666666667</v>
      </c>
      <c r="K52" s="278">
        <v>148.80000000000001</v>
      </c>
      <c r="L52" s="278">
        <v>143</v>
      </c>
      <c r="M52" s="278">
        <v>3.3467799999999999</v>
      </c>
    </row>
    <row r="53" spans="1:13">
      <c r="A53" s="269">
        <v>43</v>
      </c>
      <c r="B53" s="278" t="s">
        <v>317</v>
      </c>
      <c r="C53" s="279">
        <v>340.4</v>
      </c>
      <c r="D53" s="280">
        <v>342.85000000000008</v>
      </c>
      <c r="E53" s="280">
        <v>335.90000000000015</v>
      </c>
      <c r="F53" s="280">
        <v>331.40000000000009</v>
      </c>
      <c r="G53" s="280">
        <v>324.45000000000016</v>
      </c>
      <c r="H53" s="280">
        <v>347.35000000000014</v>
      </c>
      <c r="I53" s="280">
        <v>354.30000000000007</v>
      </c>
      <c r="J53" s="280">
        <v>358.80000000000013</v>
      </c>
      <c r="K53" s="278">
        <v>349.8</v>
      </c>
      <c r="L53" s="278">
        <v>338.35</v>
      </c>
      <c r="M53" s="278">
        <v>1.55511</v>
      </c>
    </row>
    <row r="54" spans="1:13">
      <c r="A54" s="269">
        <v>44</v>
      </c>
      <c r="B54" s="278" t="s">
        <v>59</v>
      </c>
      <c r="C54" s="279">
        <v>5104.3500000000004</v>
      </c>
      <c r="D54" s="280">
        <v>5110.0666666666666</v>
      </c>
      <c r="E54" s="280">
        <v>5045.1333333333332</v>
      </c>
      <c r="F54" s="280">
        <v>4985.916666666667</v>
      </c>
      <c r="G54" s="280">
        <v>4920.9833333333336</v>
      </c>
      <c r="H54" s="280">
        <v>5169.2833333333328</v>
      </c>
      <c r="I54" s="280">
        <v>5234.2166666666653</v>
      </c>
      <c r="J54" s="280">
        <v>5293.4333333333325</v>
      </c>
      <c r="K54" s="278">
        <v>5175</v>
      </c>
      <c r="L54" s="278">
        <v>5050.8500000000004</v>
      </c>
      <c r="M54" s="278">
        <v>10.64409</v>
      </c>
    </row>
    <row r="55" spans="1:13">
      <c r="A55" s="269">
        <v>45</v>
      </c>
      <c r="B55" s="278" t="s">
        <v>233</v>
      </c>
      <c r="C55" s="279">
        <v>2037.8</v>
      </c>
      <c r="D55" s="280">
        <v>2047.0333333333335</v>
      </c>
      <c r="E55" s="280">
        <v>2017.0666666666671</v>
      </c>
      <c r="F55" s="280">
        <v>1996.3333333333335</v>
      </c>
      <c r="G55" s="280">
        <v>1966.366666666667</v>
      </c>
      <c r="H55" s="280">
        <v>2067.7666666666673</v>
      </c>
      <c r="I55" s="280">
        <v>2097.7333333333336</v>
      </c>
      <c r="J55" s="280">
        <v>2118.4666666666672</v>
      </c>
      <c r="K55" s="278">
        <v>2077</v>
      </c>
      <c r="L55" s="278">
        <v>2026.3</v>
      </c>
      <c r="M55" s="278">
        <v>0.44807000000000002</v>
      </c>
    </row>
    <row r="56" spans="1:13">
      <c r="A56" s="269">
        <v>46</v>
      </c>
      <c r="B56" s="278" t="s">
        <v>60</v>
      </c>
      <c r="C56" s="279">
        <v>2318.1</v>
      </c>
      <c r="D56" s="280">
        <v>2342.7333333333331</v>
      </c>
      <c r="E56" s="280">
        <v>2266.5166666666664</v>
      </c>
      <c r="F56" s="280">
        <v>2214.9333333333334</v>
      </c>
      <c r="G56" s="280">
        <v>2138.7166666666667</v>
      </c>
      <c r="H56" s="280">
        <v>2394.3166666666662</v>
      </c>
      <c r="I56" s="280">
        <v>2470.5333333333324</v>
      </c>
      <c r="J56" s="280">
        <v>2522.1166666666659</v>
      </c>
      <c r="K56" s="278">
        <v>2418.9499999999998</v>
      </c>
      <c r="L56" s="278">
        <v>2291.15</v>
      </c>
      <c r="M56" s="278">
        <v>88.842250000000007</v>
      </c>
    </row>
    <row r="57" spans="1:13">
      <c r="A57" s="269">
        <v>47</v>
      </c>
      <c r="B57" s="278" t="s">
        <v>61</v>
      </c>
      <c r="C57" s="279">
        <v>934.8</v>
      </c>
      <c r="D57" s="280">
        <v>955.9</v>
      </c>
      <c r="E57" s="280">
        <v>904.9</v>
      </c>
      <c r="F57" s="280">
        <v>875</v>
      </c>
      <c r="G57" s="280">
        <v>824</v>
      </c>
      <c r="H57" s="280">
        <v>985.8</v>
      </c>
      <c r="I57" s="280">
        <v>1036.8</v>
      </c>
      <c r="J57" s="280">
        <v>1066.6999999999998</v>
      </c>
      <c r="K57" s="278">
        <v>1006.9</v>
      </c>
      <c r="L57" s="278">
        <v>926</v>
      </c>
      <c r="M57" s="278">
        <v>15.65953</v>
      </c>
    </row>
    <row r="58" spans="1:13">
      <c r="A58" s="269">
        <v>48</v>
      </c>
      <c r="B58" s="278" t="s">
        <v>318</v>
      </c>
      <c r="C58" s="279">
        <v>100.65</v>
      </c>
      <c r="D58" s="280">
        <v>101.15000000000002</v>
      </c>
      <c r="E58" s="280">
        <v>99.100000000000037</v>
      </c>
      <c r="F58" s="280">
        <v>97.550000000000011</v>
      </c>
      <c r="G58" s="280">
        <v>95.500000000000028</v>
      </c>
      <c r="H58" s="280">
        <v>102.70000000000005</v>
      </c>
      <c r="I58" s="280">
        <v>104.75000000000003</v>
      </c>
      <c r="J58" s="280">
        <v>106.30000000000005</v>
      </c>
      <c r="K58" s="278">
        <v>103.2</v>
      </c>
      <c r="L58" s="278">
        <v>99.6</v>
      </c>
      <c r="M58" s="278">
        <v>1.4398200000000001</v>
      </c>
    </row>
    <row r="59" spans="1:13">
      <c r="A59" s="269">
        <v>49</v>
      </c>
      <c r="B59" s="278" t="s">
        <v>319</v>
      </c>
      <c r="C59" s="279">
        <v>99.15</v>
      </c>
      <c r="D59" s="280">
        <v>99.966666666666654</v>
      </c>
      <c r="E59" s="280">
        <v>98.183333333333309</v>
      </c>
      <c r="F59" s="280">
        <v>97.216666666666654</v>
      </c>
      <c r="G59" s="280">
        <v>95.433333333333309</v>
      </c>
      <c r="H59" s="280">
        <v>100.93333333333331</v>
      </c>
      <c r="I59" s="280">
        <v>102.71666666666664</v>
      </c>
      <c r="J59" s="280">
        <v>103.68333333333331</v>
      </c>
      <c r="K59" s="278">
        <v>101.75</v>
      </c>
      <c r="L59" s="278">
        <v>99</v>
      </c>
      <c r="M59" s="278">
        <v>6.0515600000000003</v>
      </c>
    </row>
    <row r="60" spans="1:13" ht="12" customHeight="1">
      <c r="A60" s="269">
        <v>50</v>
      </c>
      <c r="B60" s="278" t="s">
        <v>234</v>
      </c>
      <c r="C60" s="279">
        <v>262.35000000000002</v>
      </c>
      <c r="D60" s="280">
        <v>257.95</v>
      </c>
      <c r="E60" s="280">
        <v>249.45</v>
      </c>
      <c r="F60" s="280">
        <v>236.55</v>
      </c>
      <c r="G60" s="280">
        <v>228.05</v>
      </c>
      <c r="H60" s="280">
        <v>270.84999999999997</v>
      </c>
      <c r="I60" s="280">
        <v>279.34999999999997</v>
      </c>
      <c r="J60" s="280">
        <v>292.24999999999994</v>
      </c>
      <c r="K60" s="278">
        <v>266.45</v>
      </c>
      <c r="L60" s="278">
        <v>245.05</v>
      </c>
      <c r="M60" s="278">
        <v>280.33566000000002</v>
      </c>
    </row>
    <row r="61" spans="1:13">
      <c r="A61" s="269">
        <v>51</v>
      </c>
      <c r="B61" s="278" t="s">
        <v>62</v>
      </c>
      <c r="C61" s="279">
        <v>49.2</v>
      </c>
      <c r="D61" s="280">
        <v>49.616666666666667</v>
      </c>
      <c r="E61" s="280">
        <v>47.983333333333334</v>
      </c>
      <c r="F61" s="280">
        <v>46.766666666666666</v>
      </c>
      <c r="G61" s="280">
        <v>45.133333333333333</v>
      </c>
      <c r="H61" s="280">
        <v>50.833333333333336</v>
      </c>
      <c r="I61" s="280">
        <v>52.466666666666676</v>
      </c>
      <c r="J61" s="280">
        <v>53.683333333333337</v>
      </c>
      <c r="K61" s="278">
        <v>51.25</v>
      </c>
      <c r="L61" s="278">
        <v>48.4</v>
      </c>
      <c r="M61" s="278">
        <v>419.12286999999998</v>
      </c>
    </row>
    <row r="62" spans="1:13">
      <c r="A62" s="269">
        <v>52</v>
      </c>
      <c r="B62" s="278" t="s">
        <v>63</v>
      </c>
      <c r="C62" s="279">
        <v>35.200000000000003</v>
      </c>
      <c r="D62" s="280">
        <v>35.433333333333337</v>
      </c>
      <c r="E62" s="280">
        <v>34.666666666666671</v>
      </c>
      <c r="F62" s="280">
        <v>34.133333333333333</v>
      </c>
      <c r="G62" s="280">
        <v>33.366666666666667</v>
      </c>
      <c r="H62" s="280">
        <v>35.966666666666676</v>
      </c>
      <c r="I62" s="280">
        <v>36.733333333333341</v>
      </c>
      <c r="J62" s="280">
        <v>37.26666666666668</v>
      </c>
      <c r="K62" s="278">
        <v>36.200000000000003</v>
      </c>
      <c r="L62" s="278">
        <v>34.9</v>
      </c>
      <c r="M62" s="278">
        <v>79.180109999999999</v>
      </c>
    </row>
    <row r="63" spans="1:13">
      <c r="A63" s="269">
        <v>53</v>
      </c>
      <c r="B63" s="278" t="s">
        <v>313</v>
      </c>
      <c r="C63" s="279">
        <v>1054.05</v>
      </c>
      <c r="D63" s="280">
        <v>1058.3500000000001</v>
      </c>
      <c r="E63" s="280">
        <v>1040.7000000000003</v>
      </c>
      <c r="F63" s="280">
        <v>1027.3500000000001</v>
      </c>
      <c r="G63" s="280">
        <v>1009.7000000000003</v>
      </c>
      <c r="H63" s="280">
        <v>1071.7000000000003</v>
      </c>
      <c r="I63" s="280">
        <v>1089.3500000000004</v>
      </c>
      <c r="J63" s="280">
        <v>1102.7000000000003</v>
      </c>
      <c r="K63" s="278">
        <v>1076</v>
      </c>
      <c r="L63" s="278">
        <v>1045</v>
      </c>
      <c r="M63" s="278">
        <v>0.19119</v>
      </c>
    </row>
    <row r="64" spans="1:13">
      <c r="A64" s="269">
        <v>54</v>
      </c>
      <c r="B64" s="278" t="s">
        <v>64</v>
      </c>
      <c r="C64" s="279">
        <v>1365.15</v>
      </c>
      <c r="D64" s="280">
        <v>1355.7166666666667</v>
      </c>
      <c r="E64" s="280">
        <v>1329.4333333333334</v>
      </c>
      <c r="F64" s="280">
        <v>1293.7166666666667</v>
      </c>
      <c r="G64" s="280">
        <v>1267.4333333333334</v>
      </c>
      <c r="H64" s="280">
        <v>1391.4333333333334</v>
      </c>
      <c r="I64" s="280">
        <v>1417.7166666666667</v>
      </c>
      <c r="J64" s="280">
        <v>1453.4333333333334</v>
      </c>
      <c r="K64" s="278">
        <v>1382</v>
      </c>
      <c r="L64" s="278">
        <v>1320</v>
      </c>
      <c r="M64" s="278">
        <v>15.61853</v>
      </c>
    </row>
    <row r="65" spans="1:13">
      <c r="A65" s="269">
        <v>55</v>
      </c>
      <c r="B65" s="278" t="s">
        <v>321</v>
      </c>
      <c r="C65" s="279">
        <v>4300.3</v>
      </c>
      <c r="D65" s="280">
        <v>4323.4333333333334</v>
      </c>
      <c r="E65" s="280">
        <v>4246.8666666666668</v>
      </c>
      <c r="F65" s="280">
        <v>4193.4333333333334</v>
      </c>
      <c r="G65" s="280">
        <v>4116.8666666666668</v>
      </c>
      <c r="H65" s="280">
        <v>4376.8666666666668</v>
      </c>
      <c r="I65" s="280">
        <v>4453.4333333333343</v>
      </c>
      <c r="J65" s="280">
        <v>4506.8666666666668</v>
      </c>
      <c r="K65" s="278">
        <v>4400</v>
      </c>
      <c r="L65" s="278">
        <v>4270</v>
      </c>
      <c r="M65" s="278">
        <v>0.12217</v>
      </c>
    </row>
    <row r="66" spans="1:13">
      <c r="A66" s="269">
        <v>56</v>
      </c>
      <c r="B66" s="278" t="s">
        <v>235</v>
      </c>
      <c r="C66" s="279">
        <v>904.1</v>
      </c>
      <c r="D66" s="280">
        <v>910.69999999999993</v>
      </c>
      <c r="E66" s="280">
        <v>883.39999999999986</v>
      </c>
      <c r="F66" s="280">
        <v>862.69999999999993</v>
      </c>
      <c r="G66" s="280">
        <v>835.39999999999986</v>
      </c>
      <c r="H66" s="280">
        <v>931.39999999999986</v>
      </c>
      <c r="I66" s="280">
        <v>958.69999999999982</v>
      </c>
      <c r="J66" s="280">
        <v>979.39999999999986</v>
      </c>
      <c r="K66" s="278">
        <v>938</v>
      </c>
      <c r="L66" s="278">
        <v>890</v>
      </c>
      <c r="M66" s="278">
        <v>0.84431</v>
      </c>
    </row>
    <row r="67" spans="1:13">
      <c r="A67" s="269">
        <v>57</v>
      </c>
      <c r="B67" s="278" t="s">
        <v>322</v>
      </c>
      <c r="C67" s="279">
        <v>216.3</v>
      </c>
      <c r="D67" s="280">
        <v>218.56666666666669</v>
      </c>
      <c r="E67" s="280">
        <v>212.73333333333338</v>
      </c>
      <c r="F67" s="280">
        <v>209.16666666666669</v>
      </c>
      <c r="G67" s="280">
        <v>203.33333333333337</v>
      </c>
      <c r="H67" s="280">
        <v>222.13333333333338</v>
      </c>
      <c r="I67" s="280">
        <v>227.9666666666667</v>
      </c>
      <c r="J67" s="280">
        <v>231.53333333333339</v>
      </c>
      <c r="K67" s="278">
        <v>224.4</v>
      </c>
      <c r="L67" s="278">
        <v>215</v>
      </c>
      <c r="M67" s="278">
        <v>0.51893</v>
      </c>
    </row>
    <row r="68" spans="1:13">
      <c r="A68" s="269">
        <v>58</v>
      </c>
      <c r="B68" s="278" t="s">
        <v>66</v>
      </c>
      <c r="C68" s="279">
        <v>72.099999999999994</v>
      </c>
      <c r="D68" s="280">
        <v>72.63333333333334</v>
      </c>
      <c r="E68" s="280">
        <v>70.816666666666677</v>
      </c>
      <c r="F68" s="280">
        <v>69.533333333333331</v>
      </c>
      <c r="G68" s="280">
        <v>67.716666666666669</v>
      </c>
      <c r="H68" s="280">
        <v>73.916666666666686</v>
      </c>
      <c r="I68" s="280">
        <v>75.733333333333348</v>
      </c>
      <c r="J68" s="280">
        <v>77.016666666666694</v>
      </c>
      <c r="K68" s="278">
        <v>74.45</v>
      </c>
      <c r="L68" s="278">
        <v>71.349999999999994</v>
      </c>
      <c r="M68" s="278">
        <v>171.10088999999999</v>
      </c>
    </row>
    <row r="69" spans="1:13">
      <c r="A69" s="269">
        <v>59</v>
      </c>
      <c r="B69" s="278" t="s">
        <v>314</v>
      </c>
      <c r="C69" s="279">
        <v>586.29999999999995</v>
      </c>
      <c r="D69" s="280">
        <v>591.76666666666665</v>
      </c>
      <c r="E69" s="280">
        <v>578.5333333333333</v>
      </c>
      <c r="F69" s="280">
        <v>570.76666666666665</v>
      </c>
      <c r="G69" s="280">
        <v>557.5333333333333</v>
      </c>
      <c r="H69" s="280">
        <v>599.5333333333333</v>
      </c>
      <c r="I69" s="280">
        <v>612.76666666666665</v>
      </c>
      <c r="J69" s="280">
        <v>620.5333333333333</v>
      </c>
      <c r="K69" s="278">
        <v>605</v>
      </c>
      <c r="L69" s="278">
        <v>584</v>
      </c>
      <c r="M69" s="278">
        <v>4.5301299999999998</v>
      </c>
    </row>
    <row r="70" spans="1:13">
      <c r="A70" s="269">
        <v>60</v>
      </c>
      <c r="B70" s="278" t="s">
        <v>67</v>
      </c>
      <c r="C70" s="279">
        <v>508.4</v>
      </c>
      <c r="D70" s="280">
        <v>509.40000000000003</v>
      </c>
      <c r="E70" s="280">
        <v>501.55000000000007</v>
      </c>
      <c r="F70" s="280">
        <v>494.70000000000005</v>
      </c>
      <c r="G70" s="280">
        <v>486.85000000000008</v>
      </c>
      <c r="H70" s="280">
        <v>516.25</v>
      </c>
      <c r="I70" s="280">
        <v>524.10000000000014</v>
      </c>
      <c r="J70" s="280">
        <v>530.95000000000005</v>
      </c>
      <c r="K70" s="278">
        <v>517.25</v>
      </c>
      <c r="L70" s="278">
        <v>502.55</v>
      </c>
      <c r="M70" s="278">
        <v>22.947310000000002</v>
      </c>
    </row>
    <row r="71" spans="1:13">
      <c r="A71" s="269">
        <v>61</v>
      </c>
      <c r="B71" s="278" t="s">
        <v>68</v>
      </c>
      <c r="C71" s="279">
        <v>309.2</v>
      </c>
      <c r="D71" s="280">
        <v>306.84999999999997</v>
      </c>
      <c r="E71" s="280">
        <v>289.34999999999991</v>
      </c>
      <c r="F71" s="280">
        <v>269.49999999999994</v>
      </c>
      <c r="G71" s="280">
        <v>251.99999999999989</v>
      </c>
      <c r="H71" s="280">
        <v>326.69999999999993</v>
      </c>
      <c r="I71" s="280">
        <v>344.20000000000005</v>
      </c>
      <c r="J71" s="280">
        <v>364.04999999999995</v>
      </c>
      <c r="K71" s="278">
        <v>324.35000000000002</v>
      </c>
      <c r="L71" s="278">
        <v>287</v>
      </c>
      <c r="M71" s="278">
        <v>85.087500000000006</v>
      </c>
    </row>
    <row r="72" spans="1:13">
      <c r="A72" s="269">
        <v>62</v>
      </c>
      <c r="B72" s="278" t="s">
        <v>70</v>
      </c>
      <c r="C72" s="279">
        <v>514.29999999999995</v>
      </c>
      <c r="D72" s="280">
        <v>508.48333333333335</v>
      </c>
      <c r="E72" s="280">
        <v>501.01666666666665</v>
      </c>
      <c r="F72" s="280">
        <v>487.73333333333329</v>
      </c>
      <c r="G72" s="280">
        <v>480.26666666666659</v>
      </c>
      <c r="H72" s="280">
        <v>521.76666666666665</v>
      </c>
      <c r="I72" s="280">
        <v>529.23333333333335</v>
      </c>
      <c r="J72" s="280">
        <v>542.51666666666677</v>
      </c>
      <c r="K72" s="278">
        <v>515.95000000000005</v>
      </c>
      <c r="L72" s="278">
        <v>495.2</v>
      </c>
      <c r="M72" s="278">
        <v>197.99179000000001</v>
      </c>
    </row>
    <row r="73" spans="1:13">
      <c r="A73" s="269">
        <v>63</v>
      </c>
      <c r="B73" s="278" t="s">
        <v>71</v>
      </c>
      <c r="C73" s="279">
        <v>22.45</v>
      </c>
      <c r="D73" s="280">
        <v>22.166666666666668</v>
      </c>
      <c r="E73" s="280">
        <v>21.433333333333337</v>
      </c>
      <c r="F73" s="280">
        <v>20.416666666666668</v>
      </c>
      <c r="G73" s="280">
        <v>19.683333333333337</v>
      </c>
      <c r="H73" s="280">
        <v>23.183333333333337</v>
      </c>
      <c r="I73" s="280">
        <v>23.916666666666664</v>
      </c>
      <c r="J73" s="280">
        <v>24.933333333333337</v>
      </c>
      <c r="K73" s="278">
        <v>22.9</v>
      </c>
      <c r="L73" s="278">
        <v>21.15</v>
      </c>
      <c r="M73" s="278">
        <v>562.61294999999996</v>
      </c>
    </row>
    <row r="74" spans="1:13">
      <c r="A74" s="269">
        <v>64</v>
      </c>
      <c r="B74" s="278" t="s">
        <v>72</v>
      </c>
      <c r="C74" s="279">
        <v>353.95</v>
      </c>
      <c r="D74" s="280">
        <v>353.73333333333335</v>
      </c>
      <c r="E74" s="280">
        <v>347.4666666666667</v>
      </c>
      <c r="F74" s="280">
        <v>340.98333333333335</v>
      </c>
      <c r="G74" s="280">
        <v>334.7166666666667</v>
      </c>
      <c r="H74" s="280">
        <v>360.2166666666667</v>
      </c>
      <c r="I74" s="280">
        <v>366.48333333333335</v>
      </c>
      <c r="J74" s="280">
        <v>372.9666666666667</v>
      </c>
      <c r="K74" s="278">
        <v>360</v>
      </c>
      <c r="L74" s="278">
        <v>347.25</v>
      </c>
      <c r="M74" s="278">
        <v>58.697940000000003</v>
      </c>
    </row>
    <row r="75" spans="1:13">
      <c r="A75" s="269">
        <v>65</v>
      </c>
      <c r="B75" s="278" t="s">
        <v>323</v>
      </c>
      <c r="C75" s="279">
        <v>409.5</v>
      </c>
      <c r="D75" s="280">
        <v>413.75</v>
      </c>
      <c r="E75" s="280">
        <v>403.75</v>
      </c>
      <c r="F75" s="280">
        <v>398</v>
      </c>
      <c r="G75" s="280">
        <v>388</v>
      </c>
      <c r="H75" s="280">
        <v>419.5</v>
      </c>
      <c r="I75" s="280">
        <v>429.5</v>
      </c>
      <c r="J75" s="280">
        <v>435.25</v>
      </c>
      <c r="K75" s="278">
        <v>423.75</v>
      </c>
      <c r="L75" s="278">
        <v>408</v>
      </c>
      <c r="M75" s="278">
        <v>2.4204500000000002</v>
      </c>
    </row>
    <row r="76" spans="1:13" s="16" customFormat="1">
      <c r="A76" s="269">
        <v>66</v>
      </c>
      <c r="B76" s="278" t="s">
        <v>325</v>
      </c>
      <c r="C76" s="279">
        <v>97.95</v>
      </c>
      <c r="D76" s="280">
        <v>98.850000000000009</v>
      </c>
      <c r="E76" s="280">
        <v>96.300000000000011</v>
      </c>
      <c r="F76" s="280">
        <v>94.65</v>
      </c>
      <c r="G76" s="280">
        <v>92.100000000000009</v>
      </c>
      <c r="H76" s="280">
        <v>100.50000000000001</v>
      </c>
      <c r="I76" s="280">
        <v>103.05</v>
      </c>
      <c r="J76" s="280">
        <v>104.70000000000002</v>
      </c>
      <c r="K76" s="278">
        <v>101.4</v>
      </c>
      <c r="L76" s="278">
        <v>97.2</v>
      </c>
      <c r="M76" s="278">
        <v>2.03037</v>
      </c>
    </row>
    <row r="77" spans="1:13" s="16" customFormat="1">
      <c r="A77" s="269">
        <v>67</v>
      </c>
      <c r="B77" s="278" t="s">
        <v>326</v>
      </c>
      <c r="C77" s="279">
        <v>2233.85</v>
      </c>
      <c r="D77" s="280">
        <v>2254.1666666666665</v>
      </c>
      <c r="E77" s="280">
        <v>2188.333333333333</v>
      </c>
      <c r="F77" s="280">
        <v>2142.8166666666666</v>
      </c>
      <c r="G77" s="280">
        <v>2076.9833333333331</v>
      </c>
      <c r="H77" s="280">
        <v>2299.6833333333329</v>
      </c>
      <c r="I77" s="280">
        <v>2365.516666666666</v>
      </c>
      <c r="J77" s="280">
        <v>2411.0333333333328</v>
      </c>
      <c r="K77" s="278">
        <v>2320</v>
      </c>
      <c r="L77" s="278">
        <v>2208.65</v>
      </c>
      <c r="M77" s="278">
        <v>0.13217000000000001</v>
      </c>
    </row>
    <row r="78" spans="1:13" s="16" customFormat="1">
      <c r="A78" s="269">
        <v>68</v>
      </c>
      <c r="B78" s="278" t="s">
        <v>327</v>
      </c>
      <c r="C78" s="279">
        <v>533.04999999999995</v>
      </c>
      <c r="D78" s="280">
        <v>535.88333333333333</v>
      </c>
      <c r="E78" s="280">
        <v>521.76666666666665</v>
      </c>
      <c r="F78" s="280">
        <v>510.48333333333335</v>
      </c>
      <c r="G78" s="280">
        <v>496.36666666666667</v>
      </c>
      <c r="H78" s="280">
        <v>547.16666666666663</v>
      </c>
      <c r="I78" s="280">
        <v>561.28333333333319</v>
      </c>
      <c r="J78" s="280">
        <v>572.56666666666661</v>
      </c>
      <c r="K78" s="278">
        <v>550</v>
      </c>
      <c r="L78" s="278">
        <v>524.6</v>
      </c>
      <c r="M78" s="278">
        <v>0.61192999999999997</v>
      </c>
    </row>
    <row r="79" spans="1:13" s="16" customFormat="1">
      <c r="A79" s="269">
        <v>69</v>
      </c>
      <c r="B79" s="278" t="s">
        <v>328</v>
      </c>
      <c r="C79" s="279">
        <v>51.6</v>
      </c>
      <c r="D79" s="280">
        <v>52.199999999999996</v>
      </c>
      <c r="E79" s="280">
        <v>50.499999999999993</v>
      </c>
      <c r="F79" s="280">
        <v>49.4</v>
      </c>
      <c r="G79" s="280">
        <v>47.699999999999996</v>
      </c>
      <c r="H79" s="280">
        <v>53.29999999999999</v>
      </c>
      <c r="I79" s="280">
        <v>54.999999999999993</v>
      </c>
      <c r="J79" s="280">
        <v>56.099999999999987</v>
      </c>
      <c r="K79" s="278">
        <v>53.9</v>
      </c>
      <c r="L79" s="278">
        <v>51.1</v>
      </c>
      <c r="M79" s="278">
        <v>10.81162</v>
      </c>
    </row>
    <row r="80" spans="1:13" s="16" customFormat="1">
      <c r="A80" s="269">
        <v>70</v>
      </c>
      <c r="B80" s="278" t="s">
        <v>73</v>
      </c>
      <c r="C80" s="279">
        <v>10612.45</v>
      </c>
      <c r="D80" s="280">
        <v>10495.366666666667</v>
      </c>
      <c r="E80" s="280">
        <v>10230.633333333333</v>
      </c>
      <c r="F80" s="280">
        <v>9848.8166666666657</v>
      </c>
      <c r="G80" s="280">
        <v>9584.0833333333321</v>
      </c>
      <c r="H80" s="280">
        <v>10877.183333333334</v>
      </c>
      <c r="I80" s="280">
        <v>11141.916666666668</v>
      </c>
      <c r="J80" s="280">
        <v>11523.733333333335</v>
      </c>
      <c r="K80" s="278">
        <v>10760.1</v>
      </c>
      <c r="L80" s="278">
        <v>10113.549999999999</v>
      </c>
      <c r="M80" s="278">
        <v>0.71220000000000006</v>
      </c>
    </row>
    <row r="81" spans="1:13" s="16" customFormat="1">
      <c r="A81" s="269">
        <v>71</v>
      </c>
      <c r="B81" s="278" t="s">
        <v>75</v>
      </c>
      <c r="C81" s="279">
        <v>370</v>
      </c>
      <c r="D81" s="280">
        <v>367.13333333333338</v>
      </c>
      <c r="E81" s="280">
        <v>360.86666666666679</v>
      </c>
      <c r="F81" s="280">
        <v>351.73333333333341</v>
      </c>
      <c r="G81" s="280">
        <v>345.46666666666681</v>
      </c>
      <c r="H81" s="280">
        <v>376.26666666666677</v>
      </c>
      <c r="I81" s="280">
        <v>382.5333333333333</v>
      </c>
      <c r="J81" s="280">
        <v>391.66666666666674</v>
      </c>
      <c r="K81" s="278">
        <v>373.4</v>
      </c>
      <c r="L81" s="278">
        <v>358</v>
      </c>
      <c r="M81" s="278">
        <v>80.084289999999996</v>
      </c>
    </row>
    <row r="82" spans="1:13" s="16" customFormat="1">
      <c r="A82" s="269">
        <v>72</v>
      </c>
      <c r="B82" s="278" t="s">
        <v>329</v>
      </c>
      <c r="C82" s="279">
        <v>119.55</v>
      </c>
      <c r="D82" s="280">
        <v>120.83333333333333</v>
      </c>
      <c r="E82" s="280">
        <v>117.71666666666665</v>
      </c>
      <c r="F82" s="280">
        <v>115.88333333333333</v>
      </c>
      <c r="G82" s="280">
        <v>112.76666666666665</v>
      </c>
      <c r="H82" s="280">
        <v>122.66666666666666</v>
      </c>
      <c r="I82" s="280">
        <v>125.78333333333333</v>
      </c>
      <c r="J82" s="280">
        <v>127.61666666666666</v>
      </c>
      <c r="K82" s="278">
        <v>123.95</v>
      </c>
      <c r="L82" s="278">
        <v>119</v>
      </c>
      <c r="M82" s="278">
        <v>2.2464499999999998</v>
      </c>
    </row>
    <row r="83" spans="1:13" s="16" customFormat="1">
      <c r="A83" s="269">
        <v>73</v>
      </c>
      <c r="B83" s="278" t="s">
        <v>76</v>
      </c>
      <c r="C83" s="279">
        <v>3165.75</v>
      </c>
      <c r="D83" s="280">
        <v>3173.5833333333335</v>
      </c>
      <c r="E83" s="280">
        <v>3142.166666666667</v>
      </c>
      <c r="F83" s="280">
        <v>3118.5833333333335</v>
      </c>
      <c r="G83" s="280">
        <v>3087.166666666667</v>
      </c>
      <c r="H83" s="280">
        <v>3197.166666666667</v>
      </c>
      <c r="I83" s="280">
        <v>3228.5833333333339</v>
      </c>
      <c r="J83" s="280">
        <v>3252.166666666667</v>
      </c>
      <c r="K83" s="278">
        <v>3205</v>
      </c>
      <c r="L83" s="278">
        <v>3150</v>
      </c>
      <c r="M83" s="278">
        <v>10.215920000000001</v>
      </c>
    </row>
    <row r="84" spans="1:13" s="16" customFormat="1">
      <c r="A84" s="269">
        <v>74</v>
      </c>
      <c r="B84" s="278" t="s">
        <v>315</v>
      </c>
      <c r="C84" s="279">
        <v>390.75</v>
      </c>
      <c r="D84" s="280">
        <v>393.4666666666667</v>
      </c>
      <c r="E84" s="280">
        <v>378.93333333333339</v>
      </c>
      <c r="F84" s="280">
        <v>367.11666666666667</v>
      </c>
      <c r="G84" s="280">
        <v>352.58333333333337</v>
      </c>
      <c r="H84" s="280">
        <v>405.28333333333342</v>
      </c>
      <c r="I84" s="280">
        <v>419.81666666666672</v>
      </c>
      <c r="J84" s="280">
        <v>431.63333333333344</v>
      </c>
      <c r="K84" s="278">
        <v>408</v>
      </c>
      <c r="L84" s="278">
        <v>381.65</v>
      </c>
      <c r="M84" s="278">
        <v>7.1958599999999997</v>
      </c>
    </row>
    <row r="85" spans="1:13" s="16" customFormat="1">
      <c r="A85" s="269">
        <v>75</v>
      </c>
      <c r="B85" s="278" t="s">
        <v>324</v>
      </c>
      <c r="C85" s="279">
        <v>72.849999999999994</v>
      </c>
      <c r="D85" s="280">
        <v>74.11666666666666</v>
      </c>
      <c r="E85" s="280">
        <v>70.833333333333314</v>
      </c>
      <c r="F85" s="280">
        <v>68.816666666666649</v>
      </c>
      <c r="G85" s="280">
        <v>65.533333333333303</v>
      </c>
      <c r="H85" s="280">
        <v>76.133333333333326</v>
      </c>
      <c r="I85" s="280">
        <v>79.416666666666657</v>
      </c>
      <c r="J85" s="280">
        <v>81.433333333333337</v>
      </c>
      <c r="K85" s="278">
        <v>77.400000000000006</v>
      </c>
      <c r="L85" s="278">
        <v>72.099999999999994</v>
      </c>
      <c r="M85" s="278">
        <v>6.1120299999999999</v>
      </c>
    </row>
    <row r="86" spans="1:13" s="16" customFormat="1">
      <c r="A86" s="269">
        <v>76</v>
      </c>
      <c r="B86" s="278" t="s">
        <v>77</v>
      </c>
      <c r="C86" s="279">
        <v>323.95</v>
      </c>
      <c r="D86" s="280">
        <v>325.75</v>
      </c>
      <c r="E86" s="280">
        <v>319.5</v>
      </c>
      <c r="F86" s="280">
        <v>315.05</v>
      </c>
      <c r="G86" s="280">
        <v>308.8</v>
      </c>
      <c r="H86" s="280">
        <v>330.2</v>
      </c>
      <c r="I86" s="280">
        <v>336.45</v>
      </c>
      <c r="J86" s="280">
        <v>340.9</v>
      </c>
      <c r="K86" s="278">
        <v>332</v>
      </c>
      <c r="L86" s="278">
        <v>321.3</v>
      </c>
      <c r="M86" s="278">
        <v>50.845770000000002</v>
      </c>
    </row>
    <row r="87" spans="1:13" s="16" customFormat="1">
      <c r="A87" s="269">
        <v>77</v>
      </c>
      <c r="B87" s="278" t="s">
        <v>78</v>
      </c>
      <c r="C87" s="279">
        <v>87.9</v>
      </c>
      <c r="D87" s="280">
        <v>88.833333333333329</v>
      </c>
      <c r="E87" s="280">
        <v>86.466666666666654</v>
      </c>
      <c r="F87" s="280">
        <v>85.033333333333331</v>
      </c>
      <c r="G87" s="280">
        <v>82.666666666666657</v>
      </c>
      <c r="H87" s="280">
        <v>90.266666666666652</v>
      </c>
      <c r="I87" s="280">
        <v>92.633333333333326</v>
      </c>
      <c r="J87" s="280">
        <v>94.066666666666649</v>
      </c>
      <c r="K87" s="278">
        <v>91.2</v>
      </c>
      <c r="L87" s="278">
        <v>87.4</v>
      </c>
      <c r="M87" s="278">
        <v>142.78202999999999</v>
      </c>
    </row>
    <row r="88" spans="1:13" s="16" customFormat="1">
      <c r="A88" s="269">
        <v>78</v>
      </c>
      <c r="B88" s="278" t="s">
        <v>333</v>
      </c>
      <c r="C88" s="279">
        <v>320.10000000000002</v>
      </c>
      <c r="D88" s="280">
        <v>319.51666666666665</v>
      </c>
      <c r="E88" s="280">
        <v>314.08333333333331</v>
      </c>
      <c r="F88" s="280">
        <v>308.06666666666666</v>
      </c>
      <c r="G88" s="280">
        <v>302.63333333333333</v>
      </c>
      <c r="H88" s="280">
        <v>325.5333333333333</v>
      </c>
      <c r="I88" s="280">
        <v>330.9666666666667</v>
      </c>
      <c r="J88" s="280">
        <v>336.98333333333329</v>
      </c>
      <c r="K88" s="278">
        <v>324.95</v>
      </c>
      <c r="L88" s="278">
        <v>313.5</v>
      </c>
      <c r="M88" s="278">
        <v>7.3452200000000003</v>
      </c>
    </row>
    <row r="89" spans="1:13" s="16" customFormat="1">
      <c r="A89" s="269">
        <v>79</v>
      </c>
      <c r="B89" s="278" t="s">
        <v>334</v>
      </c>
      <c r="C89" s="279">
        <v>351.45</v>
      </c>
      <c r="D89" s="280">
        <v>357.7</v>
      </c>
      <c r="E89" s="280">
        <v>343.4</v>
      </c>
      <c r="F89" s="280">
        <v>335.34999999999997</v>
      </c>
      <c r="G89" s="280">
        <v>321.04999999999995</v>
      </c>
      <c r="H89" s="280">
        <v>365.75</v>
      </c>
      <c r="I89" s="280">
        <v>380.05000000000007</v>
      </c>
      <c r="J89" s="280">
        <v>388.1</v>
      </c>
      <c r="K89" s="278">
        <v>372</v>
      </c>
      <c r="L89" s="278">
        <v>349.65</v>
      </c>
      <c r="M89" s="278">
        <v>1.56847</v>
      </c>
    </row>
    <row r="90" spans="1:13" s="16" customFormat="1">
      <c r="A90" s="269">
        <v>80</v>
      </c>
      <c r="B90" s="278" t="s">
        <v>336</v>
      </c>
      <c r="C90" s="279">
        <v>221.25</v>
      </c>
      <c r="D90" s="280">
        <v>222.38333333333333</v>
      </c>
      <c r="E90" s="280">
        <v>216.86666666666665</v>
      </c>
      <c r="F90" s="280">
        <v>212.48333333333332</v>
      </c>
      <c r="G90" s="280">
        <v>206.96666666666664</v>
      </c>
      <c r="H90" s="280">
        <v>226.76666666666665</v>
      </c>
      <c r="I90" s="280">
        <v>232.2833333333333</v>
      </c>
      <c r="J90" s="280">
        <v>236.66666666666666</v>
      </c>
      <c r="K90" s="278">
        <v>227.9</v>
      </c>
      <c r="L90" s="278">
        <v>218</v>
      </c>
      <c r="M90" s="278">
        <v>0.53659000000000001</v>
      </c>
    </row>
    <row r="91" spans="1:13" s="16" customFormat="1">
      <c r="A91" s="269">
        <v>81</v>
      </c>
      <c r="B91" s="278" t="s">
        <v>330</v>
      </c>
      <c r="C91" s="279">
        <v>368.75</v>
      </c>
      <c r="D91" s="280">
        <v>374.31666666666666</v>
      </c>
      <c r="E91" s="280">
        <v>359.48333333333335</v>
      </c>
      <c r="F91" s="280">
        <v>350.2166666666667</v>
      </c>
      <c r="G91" s="280">
        <v>335.38333333333338</v>
      </c>
      <c r="H91" s="280">
        <v>383.58333333333331</v>
      </c>
      <c r="I91" s="280">
        <v>398.41666666666669</v>
      </c>
      <c r="J91" s="280">
        <v>407.68333333333328</v>
      </c>
      <c r="K91" s="278">
        <v>389.15</v>
      </c>
      <c r="L91" s="278">
        <v>365.05</v>
      </c>
      <c r="M91" s="278">
        <v>1.8443799999999999</v>
      </c>
    </row>
    <row r="92" spans="1:13" s="16" customFormat="1">
      <c r="A92" s="269">
        <v>82</v>
      </c>
      <c r="B92" s="278" t="s">
        <v>79</v>
      </c>
      <c r="C92" s="279">
        <v>129.69999999999999</v>
      </c>
      <c r="D92" s="280">
        <v>129.54999999999998</v>
      </c>
      <c r="E92" s="280">
        <v>126.29999999999995</v>
      </c>
      <c r="F92" s="280">
        <v>122.89999999999998</v>
      </c>
      <c r="G92" s="280">
        <v>119.64999999999995</v>
      </c>
      <c r="H92" s="280">
        <v>132.94999999999996</v>
      </c>
      <c r="I92" s="280">
        <v>136.20000000000002</v>
      </c>
      <c r="J92" s="280">
        <v>139.59999999999997</v>
      </c>
      <c r="K92" s="278">
        <v>132.80000000000001</v>
      </c>
      <c r="L92" s="278">
        <v>126.15</v>
      </c>
      <c r="M92" s="278">
        <v>14.620979999999999</v>
      </c>
    </row>
    <row r="93" spans="1:13" s="16" customFormat="1">
      <c r="A93" s="269">
        <v>83</v>
      </c>
      <c r="B93" s="278" t="s">
        <v>331</v>
      </c>
      <c r="C93" s="279">
        <v>194.05</v>
      </c>
      <c r="D93" s="280">
        <v>193.4</v>
      </c>
      <c r="E93" s="280">
        <v>190.75</v>
      </c>
      <c r="F93" s="280">
        <v>187.45</v>
      </c>
      <c r="G93" s="280">
        <v>184.79999999999998</v>
      </c>
      <c r="H93" s="280">
        <v>196.70000000000002</v>
      </c>
      <c r="I93" s="280">
        <v>199.35000000000005</v>
      </c>
      <c r="J93" s="280">
        <v>202.65000000000003</v>
      </c>
      <c r="K93" s="278">
        <v>196.05</v>
      </c>
      <c r="L93" s="278">
        <v>190.1</v>
      </c>
      <c r="M93" s="278">
        <v>0.69264999999999999</v>
      </c>
    </row>
    <row r="94" spans="1:13" s="16" customFormat="1">
      <c r="A94" s="269">
        <v>84</v>
      </c>
      <c r="B94" s="278" t="s">
        <v>339</v>
      </c>
      <c r="C94" s="279">
        <v>225.3</v>
      </c>
      <c r="D94" s="280">
        <v>229.26666666666665</v>
      </c>
      <c r="E94" s="280">
        <v>220.5333333333333</v>
      </c>
      <c r="F94" s="280">
        <v>215.76666666666665</v>
      </c>
      <c r="G94" s="280">
        <v>207.0333333333333</v>
      </c>
      <c r="H94" s="280">
        <v>234.0333333333333</v>
      </c>
      <c r="I94" s="280">
        <v>242.76666666666665</v>
      </c>
      <c r="J94" s="280">
        <v>247.5333333333333</v>
      </c>
      <c r="K94" s="278">
        <v>238</v>
      </c>
      <c r="L94" s="278">
        <v>224.5</v>
      </c>
      <c r="M94" s="278">
        <v>7.5133000000000001</v>
      </c>
    </row>
    <row r="95" spans="1:13" s="16" customFormat="1">
      <c r="A95" s="269">
        <v>85</v>
      </c>
      <c r="B95" s="278" t="s">
        <v>337</v>
      </c>
      <c r="C95" s="279">
        <v>804.05</v>
      </c>
      <c r="D95" s="280">
        <v>808.48333333333323</v>
      </c>
      <c r="E95" s="280">
        <v>787.06666666666649</v>
      </c>
      <c r="F95" s="280">
        <v>770.08333333333326</v>
      </c>
      <c r="G95" s="280">
        <v>748.66666666666652</v>
      </c>
      <c r="H95" s="280">
        <v>825.46666666666647</v>
      </c>
      <c r="I95" s="280">
        <v>846.88333333333321</v>
      </c>
      <c r="J95" s="280">
        <v>863.86666666666645</v>
      </c>
      <c r="K95" s="278">
        <v>829.9</v>
      </c>
      <c r="L95" s="278">
        <v>791.5</v>
      </c>
      <c r="M95" s="278">
        <v>4.9836200000000002</v>
      </c>
    </row>
    <row r="96" spans="1:13" s="16" customFormat="1">
      <c r="A96" s="269">
        <v>86</v>
      </c>
      <c r="B96" s="278" t="s">
        <v>338</v>
      </c>
      <c r="C96" s="279">
        <v>15.65</v>
      </c>
      <c r="D96" s="280">
        <v>15.800000000000002</v>
      </c>
      <c r="E96" s="280">
        <v>15.400000000000006</v>
      </c>
      <c r="F96" s="280">
        <v>15.150000000000004</v>
      </c>
      <c r="G96" s="280">
        <v>14.750000000000007</v>
      </c>
      <c r="H96" s="280">
        <v>16.050000000000004</v>
      </c>
      <c r="I96" s="280">
        <v>16.45</v>
      </c>
      <c r="J96" s="280">
        <v>16.700000000000003</v>
      </c>
      <c r="K96" s="278">
        <v>16.2</v>
      </c>
      <c r="L96" s="278">
        <v>15.55</v>
      </c>
      <c r="M96" s="278">
        <v>9.4591399999999997</v>
      </c>
    </row>
    <row r="97" spans="1:13" s="16" customFormat="1">
      <c r="A97" s="269">
        <v>87</v>
      </c>
      <c r="B97" s="278" t="s">
        <v>340</v>
      </c>
      <c r="C97" s="279">
        <v>121.7</v>
      </c>
      <c r="D97" s="280">
        <v>123.51666666666667</v>
      </c>
      <c r="E97" s="280">
        <v>118.43333333333334</v>
      </c>
      <c r="F97" s="280">
        <v>115.16666666666667</v>
      </c>
      <c r="G97" s="280">
        <v>110.08333333333334</v>
      </c>
      <c r="H97" s="280">
        <v>126.78333333333333</v>
      </c>
      <c r="I97" s="280">
        <v>131.86666666666667</v>
      </c>
      <c r="J97" s="280">
        <v>135.13333333333333</v>
      </c>
      <c r="K97" s="278">
        <v>128.6</v>
      </c>
      <c r="L97" s="278">
        <v>120.25</v>
      </c>
      <c r="M97" s="278">
        <v>5.5960900000000002</v>
      </c>
    </row>
    <row r="98" spans="1:13" s="16" customFormat="1">
      <c r="A98" s="269">
        <v>88</v>
      </c>
      <c r="B98" s="278" t="s">
        <v>341</v>
      </c>
      <c r="C98" s="279">
        <v>2200.75</v>
      </c>
      <c r="D98" s="280">
        <v>2196.5</v>
      </c>
      <c r="E98" s="280">
        <v>2113</v>
      </c>
      <c r="F98" s="280">
        <v>2025.25</v>
      </c>
      <c r="G98" s="280">
        <v>1941.75</v>
      </c>
      <c r="H98" s="280">
        <v>2284.25</v>
      </c>
      <c r="I98" s="280">
        <v>2367.75</v>
      </c>
      <c r="J98" s="280">
        <v>2455.5</v>
      </c>
      <c r="K98" s="278">
        <v>2280</v>
      </c>
      <c r="L98" s="278">
        <v>2108.75</v>
      </c>
      <c r="M98" s="278">
        <v>7.2209999999999996E-2</v>
      </c>
    </row>
    <row r="99" spans="1:13" s="16" customFormat="1">
      <c r="A99" s="269">
        <v>89</v>
      </c>
      <c r="B99" s="278" t="s">
        <v>82</v>
      </c>
      <c r="C99" s="279">
        <v>656</v>
      </c>
      <c r="D99" s="280">
        <v>649.81666666666661</v>
      </c>
      <c r="E99" s="280">
        <v>631.33333333333326</v>
      </c>
      <c r="F99" s="280">
        <v>606.66666666666663</v>
      </c>
      <c r="G99" s="280">
        <v>588.18333333333328</v>
      </c>
      <c r="H99" s="280">
        <v>674.48333333333323</v>
      </c>
      <c r="I99" s="280">
        <v>692.96666666666658</v>
      </c>
      <c r="J99" s="280">
        <v>717.63333333333321</v>
      </c>
      <c r="K99" s="278">
        <v>668.3</v>
      </c>
      <c r="L99" s="278">
        <v>625.15</v>
      </c>
      <c r="M99" s="278">
        <v>13.03694</v>
      </c>
    </row>
    <row r="100" spans="1:13" s="16" customFormat="1">
      <c r="A100" s="269">
        <v>90</v>
      </c>
      <c r="B100" s="278" t="s">
        <v>335</v>
      </c>
      <c r="C100" s="279">
        <v>150.9</v>
      </c>
      <c r="D100" s="280">
        <v>156.15</v>
      </c>
      <c r="E100" s="280">
        <v>140.30000000000001</v>
      </c>
      <c r="F100" s="280">
        <v>129.70000000000002</v>
      </c>
      <c r="G100" s="280">
        <v>113.85000000000002</v>
      </c>
      <c r="H100" s="280">
        <v>166.75</v>
      </c>
      <c r="I100" s="280">
        <v>182.59999999999997</v>
      </c>
      <c r="J100" s="280">
        <v>193.2</v>
      </c>
      <c r="K100" s="278">
        <v>172</v>
      </c>
      <c r="L100" s="278">
        <v>145.55000000000001</v>
      </c>
      <c r="M100" s="278">
        <v>5.6865500000000004</v>
      </c>
    </row>
    <row r="101" spans="1:13">
      <c r="A101" s="269">
        <v>91</v>
      </c>
      <c r="B101" s="278" t="s">
        <v>342</v>
      </c>
      <c r="C101" s="279">
        <v>147.80000000000001</v>
      </c>
      <c r="D101" s="280">
        <v>150.58333333333334</v>
      </c>
      <c r="E101" s="280">
        <v>143.16666666666669</v>
      </c>
      <c r="F101" s="280">
        <v>138.53333333333333</v>
      </c>
      <c r="G101" s="280">
        <v>131.11666666666667</v>
      </c>
      <c r="H101" s="280">
        <v>155.2166666666667</v>
      </c>
      <c r="I101" s="280">
        <v>162.63333333333338</v>
      </c>
      <c r="J101" s="280">
        <v>167.26666666666671</v>
      </c>
      <c r="K101" s="278">
        <v>158</v>
      </c>
      <c r="L101" s="278">
        <v>145.94999999999999</v>
      </c>
      <c r="M101" s="278">
        <v>5.3137699999999999</v>
      </c>
    </row>
    <row r="102" spans="1:13">
      <c r="A102" s="269">
        <v>92</v>
      </c>
      <c r="B102" s="278" t="s">
        <v>343</v>
      </c>
      <c r="C102" s="279">
        <v>129.5</v>
      </c>
      <c r="D102" s="280">
        <v>130.25</v>
      </c>
      <c r="E102" s="280">
        <v>127.85</v>
      </c>
      <c r="F102" s="280">
        <v>126.19999999999999</v>
      </c>
      <c r="G102" s="280">
        <v>123.79999999999998</v>
      </c>
      <c r="H102" s="280">
        <v>131.9</v>
      </c>
      <c r="I102" s="280">
        <v>134.29999999999998</v>
      </c>
      <c r="J102" s="280">
        <v>135.95000000000002</v>
      </c>
      <c r="K102" s="278">
        <v>132.65</v>
      </c>
      <c r="L102" s="278">
        <v>128.6</v>
      </c>
      <c r="M102" s="278">
        <v>8.8954900000000006</v>
      </c>
    </row>
    <row r="103" spans="1:13">
      <c r="A103" s="269">
        <v>93</v>
      </c>
      <c r="B103" s="278" t="s">
        <v>344</v>
      </c>
      <c r="C103" s="279">
        <v>62.45</v>
      </c>
      <c r="D103" s="280">
        <v>62.516666666666673</v>
      </c>
      <c r="E103" s="280">
        <v>61.533333333333346</v>
      </c>
      <c r="F103" s="280">
        <v>60.616666666666674</v>
      </c>
      <c r="G103" s="280">
        <v>59.633333333333347</v>
      </c>
      <c r="H103" s="280">
        <v>63.433333333333344</v>
      </c>
      <c r="I103" s="280">
        <v>64.416666666666686</v>
      </c>
      <c r="J103" s="280">
        <v>65.333333333333343</v>
      </c>
      <c r="K103" s="278">
        <v>63.5</v>
      </c>
      <c r="L103" s="278">
        <v>61.6</v>
      </c>
      <c r="M103" s="278">
        <v>9.26553</v>
      </c>
    </row>
    <row r="104" spans="1:13">
      <c r="A104" s="269">
        <v>94</v>
      </c>
      <c r="B104" s="278" t="s">
        <v>83</v>
      </c>
      <c r="C104" s="279">
        <v>159.44999999999999</v>
      </c>
      <c r="D104" s="280">
        <v>161.13333333333333</v>
      </c>
      <c r="E104" s="280">
        <v>151.66666666666666</v>
      </c>
      <c r="F104" s="280">
        <v>143.88333333333333</v>
      </c>
      <c r="G104" s="280">
        <v>134.41666666666666</v>
      </c>
      <c r="H104" s="280">
        <v>168.91666666666666</v>
      </c>
      <c r="I104" s="280">
        <v>178.38333333333335</v>
      </c>
      <c r="J104" s="280">
        <v>186.16666666666666</v>
      </c>
      <c r="K104" s="278">
        <v>170.6</v>
      </c>
      <c r="L104" s="278">
        <v>153.35</v>
      </c>
      <c r="M104" s="278">
        <v>184.44012000000001</v>
      </c>
    </row>
    <row r="105" spans="1:13">
      <c r="A105" s="269">
        <v>95</v>
      </c>
      <c r="B105" s="278" t="s">
        <v>345</v>
      </c>
      <c r="C105" s="279">
        <v>297</v>
      </c>
      <c r="D105" s="280">
        <v>294.23333333333335</v>
      </c>
      <c r="E105" s="280">
        <v>289.2166666666667</v>
      </c>
      <c r="F105" s="280">
        <v>281.43333333333334</v>
      </c>
      <c r="G105" s="280">
        <v>276.41666666666669</v>
      </c>
      <c r="H105" s="280">
        <v>302.01666666666671</v>
      </c>
      <c r="I105" s="280">
        <v>307.03333333333336</v>
      </c>
      <c r="J105" s="280">
        <v>314.81666666666672</v>
      </c>
      <c r="K105" s="278">
        <v>299.25</v>
      </c>
      <c r="L105" s="278">
        <v>286.45</v>
      </c>
      <c r="M105" s="278">
        <v>1.17866</v>
      </c>
    </row>
    <row r="106" spans="1:13">
      <c r="A106" s="269">
        <v>96</v>
      </c>
      <c r="B106" s="278" t="s">
        <v>84</v>
      </c>
      <c r="C106" s="279">
        <v>589.6</v>
      </c>
      <c r="D106" s="280">
        <v>595.7166666666667</v>
      </c>
      <c r="E106" s="280">
        <v>579.98333333333335</v>
      </c>
      <c r="F106" s="280">
        <v>570.36666666666667</v>
      </c>
      <c r="G106" s="280">
        <v>554.63333333333333</v>
      </c>
      <c r="H106" s="280">
        <v>605.33333333333337</v>
      </c>
      <c r="I106" s="280">
        <v>621.06666666666672</v>
      </c>
      <c r="J106" s="280">
        <v>630.68333333333339</v>
      </c>
      <c r="K106" s="278">
        <v>611.45000000000005</v>
      </c>
      <c r="L106" s="278">
        <v>586.1</v>
      </c>
      <c r="M106" s="278">
        <v>91.000839999999997</v>
      </c>
    </row>
    <row r="107" spans="1:13">
      <c r="A107" s="269">
        <v>97</v>
      </c>
      <c r="B107" s="278" t="s">
        <v>85</v>
      </c>
      <c r="C107" s="279">
        <v>148.5</v>
      </c>
      <c r="D107" s="280">
        <v>146.43333333333331</v>
      </c>
      <c r="E107" s="280">
        <v>143.41666666666663</v>
      </c>
      <c r="F107" s="280">
        <v>138.33333333333331</v>
      </c>
      <c r="G107" s="280">
        <v>135.31666666666663</v>
      </c>
      <c r="H107" s="280">
        <v>151.51666666666662</v>
      </c>
      <c r="I107" s="280">
        <v>154.53333333333333</v>
      </c>
      <c r="J107" s="280">
        <v>159.61666666666662</v>
      </c>
      <c r="K107" s="278">
        <v>149.44999999999999</v>
      </c>
      <c r="L107" s="278">
        <v>141.35</v>
      </c>
      <c r="M107" s="278">
        <v>131.46077</v>
      </c>
    </row>
    <row r="108" spans="1:13">
      <c r="A108" s="269">
        <v>98</v>
      </c>
      <c r="B108" s="286" t="s">
        <v>346</v>
      </c>
      <c r="C108" s="279">
        <v>247.75</v>
      </c>
      <c r="D108" s="280">
        <v>249.21666666666667</v>
      </c>
      <c r="E108" s="280">
        <v>245.43333333333334</v>
      </c>
      <c r="F108" s="280">
        <v>243.11666666666667</v>
      </c>
      <c r="G108" s="280">
        <v>239.33333333333334</v>
      </c>
      <c r="H108" s="280">
        <v>251.53333333333333</v>
      </c>
      <c r="I108" s="280">
        <v>255.31666666666669</v>
      </c>
      <c r="J108" s="280">
        <v>257.63333333333333</v>
      </c>
      <c r="K108" s="278">
        <v>253</v>
      </c>
      <c r="L108" s="278">
        <v>246.9</v>
      </c>
      <c r="M108" s="278">
        <v>2.0738300000000001</v>
      </c>
    </row>
    <row r="109" spans="1:13">
      <c r="A109" s="269">
        <v>99</v>
      </c>
      <c r="B109" s="278" t="s">
        <v>86</v>
      </c>
      <c r="C109" s="279">
        <v>1459.1</v>
      </c>
      <c r="D109" s="280">
        <v>1462.2666666666667</v>
      </c>
      <c r="E109" s="280">
        <v>1439.3333333333333</v>
      </c>
      <c r="F109" s="280">
        <v>1419.5666666666666</v>
      </c>
      <c r="G109" s="280">
        <v>1396.6333333333332</v>
      </c>
      <c r="H109" s="280">
        <v>1482.0333333333333</v>
      </c>
      <c r="I109" s="280">
        <v>1504.9666666666667</v>
      </c>
      <c r="J109" s="280">
        <v>1524.7333333333333</v>
      </c>
      <c r="K109" s="278">
        <v>1485.2</v>
      </c>
      <c r="L109" s="278">
        <v>1442.5</v>
      </c>
      <c r="M109" s="278">
        <v>16.73537</v>
      </c>
    </row>
    <row r="110" spans="1:13">
      <c r="A110" s="269">
        <v>100</v>
      </c>
      <c r="B110" s="278" t="s">
        <v>87</v>
      </c>
      <c r="C110" s="279">
        <v>373.05</v>
      </c>
      <c r="D110" s="280">
        <v>374.68333333333339</v>
      </c>
      <c r="E110" s="280">
        <v>367.46666666666681</v>
      </c>
      <c r="F110" s="280">
        <v>361.88333333333344</v>
      </c>
      <c r="G110" s="280">
        <v>354.66666666666686</v>
      </c>
      <c r="H110" s="280">
        <v>380.26666666666677</v>
      </c>
      <c r="I110" s="280">
        <v>387.48333333333335</v>
      </c>
      <c r="J110" s="280">
        <v>393.06666666666672</v>
      </c>
      <c r="K110" s="278">
        <v>381.9</v>
      </c>
      <c r="L110" s="278">
        <v>369.1</v>
      </c>
      <c r="M110" s="278">
        <v>14.635820000000001</v>
      </c>
    </row>
    <row r="111" spans="1:13">
      <c r="A111" s="269">
        <v>101</v>
      </c>
      <c r="B111" s="278" t="s">
        <v>237</v>
      </c>
      <c r="C111" s="279">
        <v>594.25</v>
      </c>
      <c r="D111" s="280">
        <v>593.11666666666667</v>
      </c>
      <c r="E111" s="280">
        <v>571.23333333333335</v>
      </c>
      <c r="F111" s="280">
        <v>548.2166666666667</v>
      </c>
      <c r="G111" s="280">
        <v>526.33333333333337</v>
      </c>
      <c r="H111" s="280">
        <v>616.13333333333333</v>
      </c>
      <c r="I111" s="280">
        <v>638.01666666666677</v>
      </c>
      <c r="J111" s="280">
        <v>661.0333333333333</v>
      </c>
      <c r="K111" s="278">
        <v>615</v>
      </c>
      <c r="L111" s="278">
        <v>570.1</v>
      </c>
      <c r="M111" s="278">
        <v>6.9942900000000003</v>
      </c>
    </row>
    <row r="112" spans="1:13">
      <c r="A112" s="269">
        <v>102</v>
      </c>
      <c r="B112" s="278" t="s">
        <v>347</v>
      </c>
      <c r="C112" s="279">
        <v>492</v>
      </c>
      <c r="D112" s="280">
        <v>491.33333333333331</v>
      </c>
      <c r="E112" s="280">
        <v>490.66666666666663</v>
      </c>
      <c r="F112" s="280">
        <v>489.33333333333331</v>
      </c>
      <c r="G112" s="280">
        <v>488.66666666666663</v>
      </c>
      <c r="H112" s="280">
        <v>492.66666666666663</v>
      </c>
      <c r="I112" s="280">
        <v>493.33333333333326</v>
      </c>
      <c r="J112" s="280">
        <v>494.66666666666663</v>
      </c>
      <c r="K112" s="278">
        <v>492</v>
      </c>
      <c r="L112" s="278">
        <v>490</v>
      </c>
      <c r="M112" s="278">
        <v>0.77903</v>
      </c>
    </row>
    <row r="113" spans="1:13">
      <c r="A113" s="269">
        <v>103</v>
      </c>
      <c r="B113" s="278" t="s">
        <v>332</v>
      </c>
      <c r="C113" s="279">
        <v>1465.8</v>
      </c>
      <c r="D113" s="280">
        <v>1456.1166666666668</v>
      </c>
      <c r="E113" s="280">
        <v>1437.3333333333335</v>
      </c>
      <c r="F113" s="280">
        <v>1408.8666666666668</v>
      </c>
      <c r="G113" s="280">
        <v>1390.0833333333335</v>
      </c>
      <c r="H113" s="280">
        <v>1484.5833333333335</v>
      </c>
      <c r="I113" s="280">
        <v>1503.3666666666668</v>
      </c>
      <c r="J113" s="280">
        <v>1531.8333333333335</v>
      </c>
      <c r="K113" s="278">
        <v>1474.9</v>
      </c>
      <c r="L113" s="278">
        <v>1427.65</v>
      </c>
      <c r="M113" s="278">
        <v>0.32550000000000001</v>
      </c>
    </row>
    <row r="114" spans="1:13">
      <c r="A114" s="269">
        <v>104</v>
      </c>
      <c r="B114" s="278" t="s">
        <v>238</v>
      </c>
      <c r="C114" s="279">
        <v>222.2</v>
      </c>
      <c r="D114" s="280">
        <v>227.25</v>
      </c>
      <c r="E114" s="280">
        <v>214.85</v>
      </c>
      <c r="F114" s="280">
        <v>207.5</v>
      </c>
      <c r="G114" s="280">
        <v>195.1</v>
      </c>
      <c r="H114" s="280">
        <v>234.6</v>
      </c>
      <c r="I114" s="280">
        <v>246.99999999999997</v>
      </c>
      <c r="J114" s="280">
        <v>254.35</v>
      </c>
      <c r="K114" s="278">
        <v>239.65</v>
      </c>
      <c r="L114" s="278">
        <v>219.9</v>
      </c>
      <c r="M114" s="278">
        <v>18.34769</v>
      </c>
    </row>
    <row r="115" spans="1:13">
      <c r="A115" s="269">
        <v>105</v>
      </c>
      <c r="B115" s="278" t="s">
        <v>236</v>
      </c>
      <c r="C115" s="279">
        <v>144.35</v>
      </c>
      <c r="D115" s="280">
        <v>141</v>
      </c>
      <c r="E115" s="280">
        <v>136.1</v>
      </c>
      <c r="F115" s="280">
        <v>127.85</v>
      </c>
      <c r="G115" s="280">
        <v>122.94999999999999</v>
      </c>
      <c r="H115" s="280">
        <v>149.25</v>
      </c>
      <c r="I115" s="280">
        <v>154.14999999999998</v>
      </c>
      <c r="J115" s="280">
        <v>162.4</v>
      </c>
      <c r="K115" s="278">
        <v>145.9</v>
      </c>
      <c r="L115" s="278">
        <v>132.75</v>
      </c>
      <c r="M115" s="278">
        <v>42.301900000000003</v>
      </c>
    </row>
    <row r="116" spans="1:13">
      <c r="A116" s="269">
        <v>106</v>
      </c>
      <c r="B116" s="278" t="s">
        <v>88</v>
      </c>
      <c r="C116" s="279">
        <v>377.5</v>
      </c>
      <c r="D116" s="280">
        <v>376.83333333333331</v>
      </c>
      <c r="E116" s="280">
        <v>371.66666666666663</v>
      </c>
      <c r="F116" s="280">
        <v>365.83333333333331</v>
      </c>
      <c r="G116" s="280">
        <v>360.66666666666663</v>
      </c>
      <c r="H116" s="280">
        <v>382.66666666666663</v>
      </c>
      <c r="I116" s="280">
        <v>387.83333333333326</v>
      </c>
      <c r="J116" s="280">
        <v>393.66666666666663</v>
      </c>
      <c r="K116" s="278">
        <v>382</v>
      </c>
      <c r="L116" s="278">
        <v>371</v>
      </c>
      <c r="M116" s="278">
        <v>17.971789999999999</v>
      </c>
    </row>
    <row r="117" spans="1:13">
      <c r="A117" s="269">
        <v>107</v>
      </c>
      <c r="B117" s="278" t="s">
        <v>348</v>
      </c>
      <c r="C117" s="279">
        <v>228.35</v>
      </c>
      <c r="D117" s="280">
        <v>224.1</v>
      </c>
      <c r="E117" s="280">
        <v>219.39999999999998</v>
      </c>
      <c r="F117" s="280">
        <v>210.45</v>
      </c>
      <c r="G117" s="280">
        <v>205.74999999999997</v>
      </c>
      <c r="H117" s="280">
        <v>233.04999999999998</v>
      </c>
      <c r="I117" s="280">
        <v>237.74999999999997</v>
      </c>
      <c r="J117" s="280">
        <v>246.7</v>
      </c>
      <c r="K117" s="278">
        <v>228.8</v>
      </c>
      <c r="L117" s="278">
        <v>215.15</v>
      </c>
      <c r="M117" s="278">
        <v>40.448860000000003</v>
      </c>
    </row>
    <row r="118" spans="1:13">
      <c r="A118" s="269">
        <v>108</v>
      </c>
      <c r="B118" s="278" t="s">
        <v>89</v>
      </c>
      <c r="C118" s="279">
        <v>489.3</v>
      </c>
      <c r="D118" s="280">
        <v>487.63333333333338</v>
      </c>
      <c r="E118" s="280">
        <v>479.91666666666674</v>
      </c>
      <c r="F118" s="280">
        <v>470.53333333333336</v>
      </c>
      <c r="G118" s="280">
        <v>462.81666666666672</v>
      </c>
      <c r="H118" s="280">
        <v>497.01666666666677</v>
      </c>
      <c r="I118" s="280">
        <v>504.73333333333335</v>
      </c>
      <c r="J118" s="280">
        <v>514.11666666666679</v>
      </c>
      <c r="K118" s="278">
        <v>495.35</v>
      </c>
      <c r="L118" s="278">
        <v>478.25</v>
      </c>
      <c r="M118" s="278">
        <v>42.954189999999997</v>
      </c>
    </row>
    <row r="119" spans="1:13">
      <c r="A119" s="269">
        <v>109</v>
      </c>
      <c r="B119" s="278" t="s">
        <v>239</v>
      </c>
      <c r="C119" s="279">
        <v>521.65</v>
      </c>
      <c r="D119" s="280">
        <v>524.48333333333323</v>
      </c>
      <c r="E119" s="280">
        <v>517.26666666666642</v>
      </c>
      <c r="F119" s="280">
        <v>512.88333333333321</v>
      </c>
      <c r="G119" s="280">
        <v>505.6666666666664</v>
      </c>
      <c r="H119" s="280">
        <v>528.86666666666645</v>
      </c>
      <c r="I119" s="280">
        <v>536.08333333333337</v>
      </c>
      <c r="J119" s="280">
        <v>540.46666666666647</v>
      </c>
      <c r="K119" s="278">
        <v>531.70000000000005</v>
      </c>
      <c r="L119" s="278">
        <v>520.1</v>
      </c>
      <c r="M119" s="278">
        <v>1.4917199999999999</v>
      </c>
    </row>
    <row r="120" spans="1:13">
      <c r="A120" s="269">
        <v>110</v>
      </c>
      <c r="B120" s="278" t="s">
        <v>349</v>
      </c>
      <c r="C120" s="279">
        <v>75.05</v>
      </c>
      <c r="D120" s="280">
        <v>76.099999999999994</v>
      </c>
      <c r="E120" s="280">
        <v>73.599999999999994</v>
      </c>
      <c r="F120" s="280">
        <v>72.150000000000006</v>
      </c>
      <c r="G120" s="280">
        <v>69.650000000000006</v>
      </c>
      <c r="H120" s="280">
        <v>77.549999999999983</v>
      </c>
      <c r="I120" s="280">
        <v>80.049999999999983</v>
      </c>
      <c r="J120" s="280">
        <v>81.499999999999972</v>
      </c>
      <c r="K120" s="278">
        <v>78.599999999999994</v>
      </c>
      <c r="L120" s="278">
        <v>74.650000000000006</v>
      </c>
      <c r="M120" s="278">
        <v>1.88076</v>
      </c>
    </row>
    <row r="121" spans="1:13">
      <c r="A121" s="269">
        <v>111</v>
      </c>
      <c r="B121" s="278" t="s">
        <v>356</v>
      </c>
      <c r="C121" s="279">
        <v>259.8</v>
      </c>
      <c r="D121" s="280">
        <v>255.81666666666669</v>
      </c>
      <c r="E121" s="280">
        <v>245.53333333333336</v>
      </c>
      <c r="F121" s="280">
        <v>231.26666666666668</v>
      </c>
      <c r="G121" s="280">
        <v>220.98333333333335</v>
      </c>
      <c r="H121" s="280">
        <v>270.08333333333337</v>
      </c>
      <c r="I121" s="280">
        <v>280.36666666666673</v>
      </c>
      <c r="J121" s="280">
        <v>294.63333333333338</v>
      </c>
      <c r="K121" s="278">
        <v>266.10000000000002</v>
      </c>
      <c r="L121" s="278">
        <v>241.55</v>
      </c>
      <c r="M121" s="278">
        <v>9.3026900000000001</v>
      </c>
    </row>
    <row r="122" spans="1:13">
      <c r="A122" s="269">
        <v>112</v>
      </c>
      <c r="B122" s="278" t="s">
        <v>357</v>
      </c>
      <c r="C122" s="279">
        <v>83.7</v>
      </c>
      <c r="D122" s="280">
        <v>83.550000000000011</v>
      </c>
      <c r="E122" s="280">
        <v>82.200000000000017</v>
      </c>
      <c r="F122" s="280">
        <v>80.7</v>
      </c>
      <c r="G122" s="280">
        <v>79.350000000000009</v>
      </c>
      <c r="H122" s="280">
        <v>85.050000000000026</v>
      </c>
      <c r="I122" s="280">
        <v>86.40000000000002</v>
      </c>
      <c r="J122" s="280">
        <v>87.900000000000034</v>
      </c>
      <c r="K122" s="278">
        <v>84.9</v>
      </c>
      <c r="L122" s="278">
        <v>82.05</v>
      </c>
      <c r="M122" s="278">
        <v>1.5997699999999999</v>
      </c>
    </row>
    <row r="123" spans="1:13">
      <c r="A123" s="269">
        <v>113</v>
      </c>
      <c r="B123" s="278" t="s">
        <v>350</v>
      </c>
      <c r="C123" s="279">
        <v>80.599999999999994</v>
      </c>
      <c r="D123" s="280">
        <v>81.099999999999994</v>
      </c>
      <c r="E123" s="280">
        <v>79.099999999999994</v>
      </c>
      <c r="F123" s="280">
        <v>77.599999999999994</v>
      </c>
      <c r="G123" s="280">
        <v>75.599999999999994</v>
      </c>
      <c r="H123" s="280">
        <v>82.6</v>
      </c>
      <c r="I123" s="280">
        <v>84.6</v>
      </c>
      <c r="J123" s="280">
        <v>86.1</v>
      </c>
      <c r="K123" s="278">
        <v>83.1</v>
      </c>
      <c r="L123" s="278">
        <v>79.599999999999994</v>
      </c>
      <c r="M123" s="278">
        <v>64.566149999999993</v>
      </c>
    </row>
    <row r="124" spans="1:13">
      <c r="A124" s="269">
        <v>114</v>
      </c>
      <c r="B124" s="278" t="s">
        <v>351</v>
      </c>
      <c r="C124" s="279">
        <v>275</v>
      </c>
      <c r="D124" s="280">
        <v>279.26666666666665</v>
      </c>
      <c r="E124" s="280">
        <v>269.0333333333333</v>
      </c>
      <c r="F124" s="280">
        <v>263.06666666666666</v>
      </c>
      <c r="G124" s="280">
        <v>252.83333333333331</v>
      </c>
      <c r="H124" s="280">
        <v>285.23333333333329</v>
      </c>
      <c r="I124" s="280">
        <v>295.46666666666664</v>
      </c>
      <c r="J124" s="280">
        <v>301.43333333333328</v>
      </c>
      <c r="K124" s="278">
        <v>289.5</v>
      </c>
      <c r="L124" s="278">
        <v>273.3</v>
      </c>
      <c r="M124" s="278">
        <v>1.45072</v>
      </c>
    </row>
    <row r="125" spans="1:13">
      <c r="A125" s="269">
        <v>115</v>
      </c>
      <c r="B125" s="278" t="s">
        <v>352</v>
      </c>
      <c r="C125" s="279">
        <v>506.15</v>
      </c>
      <c r="D125" s="280">
        <v>512.38333333333333</v>
      </c>
      <c r="E125" s="280">
        <v>494.76666666666665</v>
      </c>
      <c r="F125" s="280">
        <v>483.38333333333333</v>
      </c>
      <c r="G125" s="280">
        <v>465.76666666666665</v>
      </c>
      <c r="H125" s="280">
        <v>523.76666666666665</v>
      </c>
      <c r="I125" s="280">
        <v>541.38333333333321</v>
      </c>
      <c r="J125" s="280">
        <v>552.76666666666665</v>
      </c>
      <c r="K125" s="278">
        <v>530</v>
      </c>
      <c r="L125" s="278">
        <v>501</v>
      </c>
      <c r="M125" s="278">
        <v>16.576809999999998</v>
      </c>
    </row>
    <row r="126" spans="1:13">
      <c r="A126" s="269">
        <v>116</v>
      </c>
      <c r="B126" s="278" t="s">
        <v>353</v>
      </c>
      <c r="C126" s="279">
        <v>68.95</v>
      </c>
      <c r="D126" s="280">
        <v>69.45</v>
      </c>
      <c r="E126" s="280">
        <v>68</v>
      </c>
      <c r="F126" s="280">
        <v>67.05</v>
      </c>
      <c r="G126" s="280">
        <v>65.599999999999994</v>
      </c>
      <c r="H126" s="280">
        <v>70.400000000000006</v>
      </c>
      <c r="I126" s="280">
        <v>71.850000000000023</v>
      </c>
      <c r="J126" s="280">
        <v>72.800000000000011</v>
      </c>
      <c r="K126" s="278">
        <v>70.900000000000006</v>
      </c>
      <c r="L126" s="278">
        <v>68.5</v>
      </c>
      <c r="M126" s="278">
        <v>28.704979999999999</v>
      </c>
    </row>
    <row r="127" spans="1:13">
      <c r="A127" s="269">
        <v>117</v>
      </c>
      <c r="B127" s="278" t="s">
        <v>355</v>
      </c>
      <c r="C127" s="279">
        <v>13.05</v>
      </c>
      <c r="D127" s="280">
        <v>13</v>
      </c>
      <c r="E127" s="280">
        <v>12.85</v>
      </c>
      <c r="F127" s="280">
        <v>12.65</v>
      </c>
      <c r="G127" s="280">
        <v>12.5</v>
      </c>
      <c r="H127" s="280">
        <v>13.2</v>
      </c>
      <c r="I127" s="280">
        <v>13.349999999999998</v>
      </c>
      <c r="J127" s="280">
        <v>13.549999999999999</v>
      </c>
      <c r="K127" s="278">
        <v>13.15</v>
      </c>
      <c r="L127" s="278">
        <v>12.8</v>
      </c>
      <c r="M127" s="278">
        <v>18.213470000000001</v>
      </c>
    </row>
    <row r="128" spans="1:13">
      <c r="A128" s="269">
        <v>118</v>
      </c>
      <c r="B128" s="278" t="s">
        <v>91</v>
      </c>
      <c r="C128" s="279">
        <v>4.8499999999999996</v>
      </c>
      <c r="D128" s="280">
        <v>4.8999999999999995</v>
      </c>
      <c r="E128" s="280">
        <v>4.7499999999999991</v>
      </c>
      <c r="F128" s="280">
        <v>4.6499999999999995</v>
      </c>
      <c r="G128" s="280">
        <v>4.4999999999999991</v>
      </c>
      <c r="H128" s="280">
        <v>4.9999999999999991</v>
      </c>
      <c r="I128" s="280">
        <v>5.1499999999999995</v>
      </c>
      <c r="J128" s="280">
        <v>5.2499999999999991</v>
      </c>
      <c r="K128" s="278">
        <v>5.05</v>
      </c>
      <c r="L128" s="278">
        <v>4.8</v>
      </c>
      <c r="M128" s="278">
        <v>58.04213</v>
      </c>
    </row>
    <row r="129" spans="1:13">
      <c r="A129" s="269">
        <v>119</v>
      </c>
      <c r="B129" s="278" t="s">
        <v>92</v>
      </c>
      <c r="C129" s="279">
        <v>2332.9</v>
      </c>
      <c r="D129" s="280">
        <v>2335.4333333333334</v>
      </c>
      <c r="E129" s="280">
        <v>2298.166666666667</v>
      </c>
      <c r="F129" s="280">
        <v>2263.4333333333334</v>
      </c>
      <c r="G129" s="280">
        <v>2226.166666666667</v>
      </c>
      <c r="H129" s="280">
        <v>2370.166666666667</v>
      </c>
      <c r="I129" s="280">
        <v>2407.4333333333334</v>
      </c>
      <c r="J129" s="280">
        <v>2442.166666666667</v>
      </c>
      <c r="K129" s="278">
        <v>2372.6999999999998</v>
      </c>
      <c r="L129" s="278">
        <v>2300.6999999999998</v>
      </c>
      <c r="M129" s="278">
        <v>8.4316399999999998</v>
      </c>
    </row>
    <row r="130" spans="1:13">
      <c r="A130" s="269">
        <v>120</v>
      </c>
      <c r="B130" s="278" t="s">
        <v>358</v>
      </c>
      <c r="C130" s="279">
        <v>4571.3999999999996</v>
      </c>
      <c r="D130" s="280">
        <v>4500.8166666666666</v>
      </c>
      <c r="E130" s="280">
        <v>4305.6333333333332</v>
      </c>
      <c r="F130" s="280">
        <v>4039.8666666666668</v>
      </c>
      <c r="G130" s="280">
        <v>3844.6833333333334</v>
      </c>
      <c r="H130" s="280">
        <v>4766.583333333333</v>
      </c>
      <c r="I130" s="280">
        <v>4961.7666666666655</v>
      </c>
      <c r="J130" s="280">
        <v>5227.5333333333328</v>
      </c>
      <c r="K130" s="278">
        <v>4696</v>
      </c>
      <c r="L130" s="278">
        <v>4235.05</v>
      </c>
      <c r="M130" s="278">
        <v>1.4095899999999999</v>
      </c>
    </row>
    <row r="131" spans="1:13">
      <c r="A131" s="269">
        <v>121</v>
      </c>
      <c r="B131" s="278" t="s">
        <v>94</v>
      </c>
      <c r="C131" s="279">
        <v>146.85</v>
      </c>
      <c r="D131" s="280">
        <v>147.11666666666667</v>
      </c>
      <c r="E131" s="280">
        <v>141.98333333333335</v>
      </c>
      <c r="F131" s="280">
        <v>137.11666666666667</v>
      </c>
      <c r="G131" s="280">
        <v>131.98333333333335</v>
      </c>
      <c r="H131" s="280">
        <v>151.98333333333335</v>
      </c>
      <c r="I131" s="280">
        <v>157.11666666666667</v>
      </c>
      <c r="J131" s="280">
        <v>161.98333333333335</v>
      </c>
      <c r="K131" s="278">
        <v>152.25</v>
      </c>
      <c r="L131" s="278">
        <v>142.25</v>
      </c>
      <c r="M131" s="278">
        <v>128.18946</v>
      </c>
    </row>
    <row r="132" spans="1:13">
      <c r="A132" s="269">
        <v>122</v>
      </c>
      <c r="B132" s="278" t="s">
        <v>232</v>
      </c>
      <c r="C132" s="279">
        <v>2383.65</v>
      </c>
      <c r="D132" s="280">
        <v>2366.1333333333332</v>
      </c>
      <c r="E132" s="280">
        <v>2342.5166666666664</v>
      </c>
      <c r="F132" s="280">
        <v>2301.3833333333332</v>
      </c>
      <c r="G132" s="280">
        <v>2277.7666666666664</v>
      </c>
      <c r="H132" s="280">
        <v>2407.2666666666664</v>
      </c>
      <c r="I132" s="280">
        <v>2430.8833333333332</v>
      </c>
      <c r="J132" s="280">
        <v>2472.0166666666664</v>
      </c>
      <c r="K132" s="278">
        <v>2389.75</v>
      </c>
      <c r="L132" s="278">
        <v>2325</v>
      </c>
      <c r="M132" s="278">
        <v>6.1933699999999998</v>
      </c>
    </row>
    <row r="133" spans="1:13">
      <c r="A133" s="269">
        <v>123</v>
      </c>
      <c r="B133" s="278" t="s">
        <v>95</v>
      </c>
      <c r="C133" s="279">
        <v>3936.3</v>
      </c>
      <c r="D133" s="280">
        <v>3975.0333333333333</v>
      </c>
      <c r="E133" s="280">
        <v>3856.3166666666666</v>
      </c>
      <c r="F133" s="280">
        <v>3776.3333333333335</v>
      </c>
      <c r="G133" s="280">
        <v>3657.6166666666668</v>
      </c>
      <c r="H133" s="280">
        <v>4055.0166666666664</v>
      </c>
      <c r="I133" s="280">
        <v>4173.7333333333327</v>
      </c>
      <c r="J133" s="280">
        <v>4253.7166666666662</v>
      </c>
      <c r="K133" s="278">
        <v>4093.75</v>
      </c>
      <c r="L133" s="278">
        <v>3895.05</v>
      </c>
      <c r="M133" s="278">
        <v>21.780339999999999</v>
      </c>
    </row>
    <row r="134" spans="1:13">
      <c r="A134" s="269">
        <v>124</v>
      </c>
      <c r="B134" s="278" t="s">
        <v>1265</v>
      </c>
      <c r="C134" s="279">
        <v>465.05</v>
      </c>
      <c r="D134" s="280">
        <v>467.88333333333338</v>
      </c>
      <c r="E134" s="280">
        <v>459.31666666666678</v>
      </c>
      <c r="F134" s="280">
        <v>453.58333333333337</v>
      </c>
      <c r="G134" s="280">
        <v>445.01666666666677</v>
      </c>
      <c r="H134" s="280">
        <v>473.61666666666679</v>
      </c>
      <c r="I134" s="280">
        <v>482.18333333333339</v>
      </c>
      <c r="J134" s="280">
        <v>487.9166666666668</v>
      </c>
      <c r="K134" s="278">
        <v>476.45</v>
      </c>
      <c r="L134" s="278">
        <v>462.15</v>
      </c>
      <c r="M134" s="278">
        <v>0.17718999999999999</v>
      </c>
    </row>
    <row r="135" spans="1:13">
      <c r="A135" s="269">
        <v>125</v>
      </c>
      <c r="B135" s="278" t="s">
        <v>240</v>
      </c>
      <c r="C135" s="279">
        <v>39.799999999999997</v>
      </c>
      <c r="D135" s="280">
        <v>39.916666666666664</v>
      </c>
      <c r="E135" s="280">
        <v>39.083333333333329</v>
      </c>
      <c r="F135" s="280">
        <v>38.366666666666667</v>
      </c>
      <c r="G135" s="280">
        <v>37.533333333333331</v>
      </c>
      <c r="H135" s="280">
        <v>40.633333333333326</v>
      </c>
      <c r="I135" s="280">
        <v>41.466666666666654</v>
      </c>
      <c r="J135" s="280">
        <v>42.183333333333323</v>
      </c>
      <c r="K135" s="278">
        <v>40.75</v>
      </c>
      <c r="L135" s="278">
        <v>39.200000000000003</v>
      </c>
      <c r="M135" s="278">
        <v>30.347770000000001</v>
      </c>
    </row>
    <row r="136" spans="1:13">
      <c r="A136" s="269">
        <v>126</v>
      </c>
      <c r="B136" s="278" t="s">
        <v>96</v>
      </c>
      <c r="C136" s="279">
        <v>14707.95</v>
      </c>
      <c r="D136" s="280">
        <v>14669.983333333332</v>
      </c>
      <c r="E136" s="280">
        <v>14439.966666666664</v>
      </c>
      <c r="F136" s="280">
        <v>14171.983333333332</v>
      </c>
      <c r="G136" s="280">
        <v>13941.966666666664</v>
      </c>
      <c r="H136" s="280">
        <v>14937.966666666664</v>
      </c>
      <c r="I136" s="280">
        <v>15167.98333333333</v>
      </c>
      <c r="J136" s="280">
        <v>15435.966666666664</v>
      </c>
      <c r="K136" s="278">
        <v>14900</v>
      </c>
      <c r="L136" s="278">
        <v>14402</v>
      </c>
      <c r="M136" s="278">
        <v>3.4724400000000002</v>
      </c>
    </row>
    <row r="137" spans="1:13">
      <c r="A137" s="269">
        <v>127</v>
      </c>
      <c r="B137" s="278" t="s">
        <v>360</v>
      </c>
      <c r="C137" s="279">
        <v>145.35</v>
      </c>
      <c r="D137" s="280">
        <v>146.53333333333333</v>
      </c>
      <c r="E137" s="280">
        <v>142.06666666666666</v>
      </c>
      <c r="F137" s="280">
        <v>138.78333333333333</v>
      </c>
      <c r="G137" s="280">
        <v>134.31666666666666</v>
      </c>
      <c r="H137" s="280">
        <v>149.81666666666666</v>
      </c>
      <c r="I137" s="280">
        <v>154.2833333333333</v>
      </c>
      <c r="J137" s="280">
        <v>157.56666666666666</v>
      </c>
      <c r="K137" s="278">
        <v>151</v>
      </c>
      <c r="L137" s="278">
        <v>143.25</v>
      </c>
      <c r="M137" s="278">
        <v>2.5379</v>
      </c>
    </row>
    <row r="138" spans="1:13">
      <c r="A138" s="269">
        <v>128</v>
      </c>
      <c r="B138" s="278" t="s">
        <v>361</v>
      </c>
      <c r="C138" s="279">
        <v>75.55</v>
      </c>
      <c r="D138" s="280">
        <v>75.533333333333331</v>
      </c>
      <c r="E138" s="280">
        <v>74.266666666666666</v>
      </c>
      <c r="F138" s="280">
        <v>72.983333333333334</v>
      </c>
      <c r="G138" s="280">
        <v>71.716666666666669</v>
      </c>
      <c r="H138" s="280">
        <v>76.816666666666663</v>
      </c>
      <c r="I138" s="280">
        <v>78.083333333333314</v>
      </c>
      <c r="J138" s="280">
        <v>79.36666666666666</v>
      </c>
      <c r="K138" s="278">
        <v>76.8</v>
      </c>
      <c r="L138" s="278">
        <v>74.25</v>
      </c>
      <c r="M138" s="278">
        <v>7.2758799999999999</v>
      </c>
    </row>
    <row r="139" spans="1:13">
      <c r="A139" s="269">
        <v>129</v>
      </c>
      <c r="B139" s="278" t="s">
        <v>362</v>
      </c>
      <c r="C139" s="279">
        <v>130.65</v>
      </c>
      <c r="D139" s="280">
        <v>131.56666666666666</v>
      </c>
      <c r="E139" s="280">
        <v>128.13333333333333</v>
      </c>
      <c r="F139" s="280">
        <v>125.61666666666667</v>
      </c>
      <c r="G139" s="280">
        <v>122.18333333333334</v>
      </c>
      <c r="H139" s="280">
        <v>134.08333333333331</v>
      </c>
      <c r="I139" s="280">
        <v>137.51666666666665</v>
      </c>
      <c r="J139" s="280">
        <v>140.0333333333333</v>
      </c>
      <c r="K139" s="278">
        <v>135</v>
      </c>
      <c r="L139" s="278">
        <v>129.05000000000001</v>
      </c>
      <c r="M139" s="278">
        <v>0.27722000000000002</v>
      </c>
    </row>
    <row r="140" spans="1:13">
      <c r="A140" s="269">
        <v>130</v>
      </c>
      <c r="B140" s="278" t="s">
        <v>241</v>
      </c>
      <c r="C140" s="279">
        <v>194.65</v>
      </c>
      <c r="D140" s="280">
        <v>196.04999999999998</v>
      </c>
      <c r="E140" s="280">
        <v>191.09999999999997</v>
      </c>
      <c r="F140" s="280">
        <v>187.54999999999998</v>
      </c>
      <c r="G140" s="280">
        <v>182.59999999999997</v>
      </c>
      <c r="H140" s="280">
        <v>199.59999999999997</v>
      </c>
      <c r="I140" s="280">
        <v>204.54999999999995</v>
      </c>
      <c r="J140" s="280">
        <v>208.09999999999997</v>
      </c>
      <c r="K140" s="278">
        <v>201</v>
      </c>
      <c r="L140" s="278">
        <v>192.5</v>
      </c>
      <c r="M140" s="278">
        <v>15.319979999999999</v>
      </c>
    </row>
    <row r="141" spans="1:13">
      <c r="A141" s="269">
        <v>131</v>
      </c>
      <c r="B141" s="278" t="s">
        <v>242</v>
      </c>
      <c r="C141" s="279">
        <v>677.15</v>
      </c>
      <c r="D141" s="280">
        <v>673.38333333333333</v>
      </c>
      <c r="E141" s="280">
        <v>661.76666666666665</v>
      </c>
      <c r="F141" s="280">
        <v>646.38333333333333</v>
      </c>
      <c r="G141" s="280">
        <v>634.76666666666665</v>
      </c>
      <c r="H141" s="280">
        <v>688.76666666666665</v>
      </c>
      <c r="I141" s="280">
        <v>700.38333333333321</v>
      </c>
      <c r="J141" s="280">
        <v>715.76666666666665</v>
      </c>
      <c r="K141" s="278">
        <v>685</v>
      </c>
      <c r="L141" s="278">
        <v>658</v>
      </c>
      <c r="M141" s="278">
        <v>4.2092200000000002</v>
      </c>
    </row>
    <row r="142" spans="1:13">
      <c r="A142" s="269">
        <v>132</v>
      </c>
      <c r="B142" s="278" t="s">
        <v>243</v>
      </c>
      <c r="C142" s="279">
        <v>67.3</v>
      </c>
      <c r="D142" s="280">
        <v>68.05</v>
      </c>
      <c r="E142" s="280">
        <v>66.399999999999991</v>
      </c>
      <c r="F142" s="280">
        <v>65.5</v>
      </c>
      <c r="G142" s="280">
        <v>63.849999999999994</v>
      </c>
      <c r="H142" s="280">
        <v>68.949999999999989</v>
      </c>
      <c r="I142" s="280">
        <v>70.599999999999994</v>
      </c>
      <c r="J142" s="280">
        <v>71.499999999999986</v>
      </c>
      <c r="K142" s="278">
        <v>69.7</v>
      </c>
      <c r="L142" s="278">
        <v>67.150000000000006</v>
      </c>
      <c r="M142" s="278">
        <v>21.774819999999998</v>
      </c>
    </row>
    <row r="143" spans="1:13">
      <c r="A143" s="269">
        <v>133</v>
      </c>
      <c r="B143" s="278" t="s">
        <v>97</v>
      </c>
      <c r="C143" s="279">
        <v>51.5</v>
      </c>
      <c r="D143" s="280">
        <v>52.233333333333327</v>
      </c>
      <c r="E143" s="280">
        <v>50.066666666666656</v>
      </c>
      <c r="F143" s="280">
        <v>48.633333333333326</v>
      </c>
      <c r="G143" s="280">
        <v>46.466666666666654</v>
      </c>
      <c r="H143" s="280">
        <v>53.666666666666657</v>
      </c>
      <c r="I143" s="280">
        <v>55.833333333333329</v>
      </c>
      <c r="J143" s="280">
        <v>57.266666666666659</v>
      </c>
      <c r="K143" s="278">
        <v>54.4</v>
      </c>
      <c r="L143" s="278">
        <v>50.8</v>
      </c>
      <c r="M143" s="278">
        <v>156.52065999999999</v>
      </c>
    </row>
    <row r="144" spans="1:13">
      <c r="A144" s="269">
        <v>134</v>
      </c>
      <c r="B144" s="278" t="s">
        <v>363</v>
      </c>
      <c r="C144" s="279">
        <v>500.8</v>
      </c>
      <c r="D144" s="280">
        <v>497.5</v>
      </c>
      <c r="E144" s="280">
        <v>485.15</v>
      </c>
      <c r="F144" s="280">
        <v>469.5</v>
      </c>
      <c r="G144" s="280">
        <v>457.15</v>
      </c>
      <c r="H144" s="280">
        <v>513.15</v>
      </c>
      <c r="I144" s="280">
        <v>525.5</v>
      </c>
      <c r="J144" s="280">
        <v>541.15</v>
      </c>
      <c r="K144" s="278">
        <v>509.85</v>
      </c>
      <c r="L144" s="278">
        <v>481.85</v>
      </c>
      <c r="M144" s="278">
        <v>1.3761099999999999</v>
      </c>
    </row>
    <row r="145" spans="1:13">
      <c r="A145" s="269">
        <v>135</v>
      </c>
      <c r="B145" s="278" t="s">
        <v>98</v>
      </c>
      <c r="C145" s="279">
        <v>713.35</v>
      </c>
      <c r="D145" s="280">
        <v>720.19999999999993</v>
      </c>
      <c r="E145" s="280">
        <v>701.64999999999986</v>
      </c>
      <c r="F145" s="280">
        <v>689.94999999999993</v>
      </c>
      <c r="G145" s="280">
        <v>671.39999999999986</v>
      </c>
      <c r="H145" s="280">
        <v>731.89999999999986</v>
      </c>
      <c r="I145" s="280">
        <v>750.44999999999982</v>
      </c>
      <c r="J145" s="280">
        <v>762.14999999999986</v>
      </c>
      <c r="K145" s="278">
        <v>738.75</v>
      </c>
      <c r="L145" s="278">
        <v>708.5</v>
      </c>
      <c r="M145" s="278">
        <v>32.204729999999998</v>
      </c>
    </row>
    <row r="146" spans="1:13">
      <c r="A146" s="269">
        <v>136</v>
      </c>
      <c r="B146" s="278" t="s">
        <v>364</v>
      </c>
      <c r="C146" s="279">
        <v>179.95</v>
      </c>
      <c r="D146" s="280">
        <v>180.58333333333334</v>
      </c>
      <c r="E146" s="280">
        <v>176.36666666666667</v>
      </c>
      <c r="F146" s="280">
        <v>172.78333333333333</v>
      </c>
      <c r="G146" s="280">
        <v>168.56666666666666</v>
      </c>
      <c r="H146" s="280">
        <v>184.16666666666669</v>
      </c>
      <c r="I146" s="280">
        <v>188.38333333333333</v>
      </c>
      <c r="J146" s="280">
        <v>191.9666666666667</v>
      </c>
      <c r="K146" s="278">
        <v>184.8</v>
      </c>
      <c r="L146" s="278">
        <v>177</v>
      </c>
      <c r="M146" s="278">
        <v>2.3916599999999999</v>
      </c>
    </row>
    <row r="147" spans="1:13">
      <c r="A147" s="269">
        <v>137</v>
      </c>
      <c r="B147" s="278" t="s">
        <v>99</v>
      </c>
      <c r="C147" s="279">
        <v>157.25</v>
      </c>
      <c r="D147" s="280">
        <v>158.61666666666667</v>
      </c>
      <c r="E147" s="280">
        <v>153.88333333333335</v>
      </c>
      <c r="F147" s="280">
        <v>150.51666666666668</v>
      </c>
      <c r="G147" s="280">
        <v>145.78333333333336</v>
      </c>
      <c r="H147" s="280">
        <v>161.98333333333335</v>
      </c>
      <c r="I147" s="280">
        <v>166.7166666666667</v>
      </c>
      <c r="J147" s="280">
        <v>170.08333333333334</v>
      </c>
      <c r="K147" s="278">
        <v>163.35</v>
      </c>
      <c r="L147" s="278">
        <v>155.25</v>
      </c>
      <c r="M147" s="278">
        <v>52.297609999999999</v>
      </c>
    </row>
    <row r="148" spans="1:13">
      <c r="A148" s="269">
        <v>138</v>
      </c>
      <c r="B148" s="278" t="s">
        <v>244</v>
      </c>
      <c r="C148" s="279">
        <v>9.25</v>
      </c>
      <c r="D148" s="280">
        <v>9.1833333333333336</v>
      </c>
      <c r="E148" s="280">
        <v>9.1166666666666671</v>
      </c>
      <c r="F148" s="280">
        <v>8.9833333333333343</v>
      </c>
      <c r="G148" s="280">
        <v>8.9166666666666679</v>
      </c>
      <c r="H148" s="280">
        <v>9.3166666666666664</v>
      </c>
      <c r="I148" s="280">
        <v>9.3833333333333329</v>
      </c>
      <c r="J148" s="280">
        <v>9.5166666666666657</v>
      </c>
      <c r="K148" s="278">
        <v>9.25</v>
      </c>
      <c r="L148" s="278">
        <v>9.0500000000000007</v>
      </c>
      <c r="M148" s="278">
        <v>85.309070000000006</v>
      </c>
    </row>
    <row r="149" spans="1:13">
      <c r="A149" s="269">
        <v>139</v>
      </c>
      <c r="B149" s="278" t="s">
        <v>365</v>
      </c>
      <c r="C149" s="279">
        <v>244.85</v>
      </c>
      <c r="D149" s="280">
        <v>247.66666666666666</v>
      </c>
      <c r="E149" s="280">
        <v>240.7833333333333</v>
      </c>
      <c r="F149" s="280">
        <v>236.71666666666664</v>
      </c>
      <c r="G149" s="280">
        <v>229.83333333333329</v>
      </c>
      <c r="H149" s="280">
        <v>251.73333333333332</v>
      </c>
      <c r="I149" s="280">
        <v>258.61666666666667</v>
      </c>
      <c r="J149" s="280">
        <v>262.68333333333334</v>
      </c>
      <c r="K149" s="278">
        <v>254.55</v>
      </c>
      <c r="L149" s="278">
        <v>243.6</v>
      </c>
      <c r="M149" s="278">
        <v>1.6567499999999999</v>
      </c>
    </row>
    <row r="150" spans="1:13">
      <c r="A150" s="269">
        <v>140</v>
      </c>
      <c r="B150" s="278" t="s">
        <v>100</v>
      </c>
      <c r="C150" s="279">
        <v>48.8</v>
      </c>
      <c r="D150" s="280">
        <v>48.716666666666669</v>
      </c>
      <c r="E150" s="280">
        <v>46.683333333333337</v>
      </c>
      <c r="F150" s="280">
        <v>44.56666666666667</v>
      </c>
      <c r="G150" s="280">
        <v>42.533333333333339</v>
      </c>
      <c r="H150" s="280">
        <v>50.833333333333336</v>
      </c>
      <c r="I150" s="280">
        <v>52.866666666666667</v>
      </c>
      <c r="J150" s="280">
        <v>54.983333333333334</v>
      </c>
      <c r="K150" s="278">
        <v>50.75</v>
      </c>
      <c r="L150" s="278">
        <v>46.6</v>
      </c>
      <c r="M150" s="278">
        <v>602.87266</v>
      </c>
    </row>
    <row r="151" spans="1:13">
      <c r="A151" s="269">
        <v>141</v>
      </c>
      <c r="B151" s="278" t="s">
        <v>368</v>
      </c>
      <c r="C151" s="279">
        <v>255.1</v>
      </c>
      <c r="D151" s="280">
        <v>254.11666666666667</v>
      </c>
      <c r="E151" s="280">
        <v>249.73333333333335</v>
      </c>
      <c r="F151" s="280">
        <v>244.36666666666667</v>
      </c>
      <c r="G151" s="280">
        <v>239.98333333333335</v>
      </c>
      <c r="H151" s="280">
        <v>259.48333333333335</v>
      </c>
      <c r="I151" s="280">
        <v>263.86666666666667</v>
      </c>
      <c r="J151" s="280">
        <v>269.23333333333335</v>
      </c>
      <c r="K151" s="278">
        <v>258.5</v>
      </c>
      <c r="L151" s="278">
        <v>248.75</v>
      </c>
      <c r="M151" s="278">
        <v>0.99460999999999999</v>
      </c>
    </row>
    <row r="152" spans="1:13">
      <c r="A152" s="269">
        <v>142</v>
      </c>
      <c r="B152" s="278" t="s">
        <v>367</v>
      </c>
      <c r="C152" s="279">
        <v>2013.5</v>
      </c>
      <c r="D152" s="280">
        <v>2024.5</v>
      </c>
      <c r="E152" s="280">
        <v>1999</v>
      </c>
      <c r="F152" s="280">
        <v>1984.5</v>
      </c>
      <c r="G152" s="280">
        <v>1959</v>
      </c>
      <c r="H152" s="280">
        <v>2039</v>
      </c>
      <c r="I152" s="280">
        <v>2064.5</v>
      </c>
      <c r="J152" s="280">
        <v>2079</v>
      </c>
      <c r="K152" s="278">
        <v>2050</v>
      </c>
      <c r="L152" s="278">
        <v>2010</v>
      </c>
      <c r="M152" s="278">
        <v>6.7070000000000005E-2</v>
      </c>
    </row>
    <row r="153" spans="1:13">
      <c r="A153" s="269">
        <v>143</v>
      </c>
      <c r="B153" s="278" t="s">
        <v>369</v>
      </c>
      <c r="C153" s="279">
        <v>401.65</v>
      </c>
      <c r="D153" s="280">
        <v>401.40000000000003</v>
      </c>
      <c r="E153" s="280">
        <v>387.80000000000007</v>
      </c>
      <c r="F153" s="280">
        <v>373.95000000000005</v>
      </c>
      <c r="G153" s="280">
        <v>360.35000000000008</v>
      </c>
      <c r="H153" s="280">
        <v>415.25000000000006</v>
      </c>
      <c r="I153" s="280">
        <v>428.85000000000008</v>
      </c>
      <c r="J153" s="280">
        <v>442.70000000000005</v>
      </c>
      <c r="K153" s="278">
        <v>415</v>
      </c>
      <c r="L153" s="278">
        <v>387.55</v>
      </c>
      <c r="M153" s="278">
        <v>0.49525999999999998</v>
      </c>
    </row>
    <row r="154" spans="1:13">
      <c r="A154" s="269">
        <v>144</v>
      </c>
      <c r="B154" s="278" t="s">
        <v>372</v>
      </c>
      <c r="C154" s="279">
        <v>155.69999999999999</v>
      </c>
      <c r="D154" s="280">
        <v>155</v>
      </c>
      <c r="E154" s="280">
        <v>153.19999999999999</v>
      </c>
      <c r="F154" s="280">
        <v>150.69999999999999</v>
      </c>
      <c r="G154" s="280">
        <v>148.89999999999998</v>
      </c>
      <c r="H154" s="280">
        <v>157.5</v>
      </c>
      <c r="I154" s="280">
        <v>159.30000000000001</v>
      </c>
      <c r="J154" s="280">
        <v>161.80000000000001</v>
      </c>
      <c r="K154" s="278">
        <v>156.80000000000001</v>
      </c>
      <c r="L154" s="278">
        <v>152.5</v>
      </c>
      <c r="M154" s="278">
        <v>1.38574</v>
      </c>
    </row>
    <row r="155" spans="1:13">
      <c r="A155" s="269">
        <v>145</v>
      </c>
      <c r="B155" s="278" t="s">
        <v>366</v>
      </c>
      <c r="C155" s="279">
        <v>365.2</v>
      </c>
      <c r="D155" s="280">
        <v>368.06666666666666</v>
      </c>
      <c r="E155" s="280">
        <v>357.13333333333333</v>
      </c>
      <c r="F155" s="280">
        <v>349.06666666666666</v>
      </c>
      <c r="G155" s="280">
        <v>338.13333333333333</v>
      </c>
      <c r="H155" s="280">
        <v>376.13333333333333</v>
      </c>
      <c r="I155" s="280">
        <v>387.06666666666661</v>
      </c>
      <c r="J155" s="280">
        <v>395.13333333333333</v>
      </c>
      <c r="K155" s="278">
        <v>379</v>
      </c>
      <c r="L155" s="278">
        <v>360</v>
      </c>
      <c r="M155" s="278">
        <v>3.2489999999999998E-2</v>
      </c>
    </row>
    <row r="156" spans="1:13">
      <c r="A156" s="269">
        <v>146</v>
      </c>
      <c r="B156" s="278" t="s">
        <v>371</v>
      </c>
      <c r="C156" s="279">
        <v>127</v>
      </c>
      <c r="D156" s="280">
        <v>124.45</v>
      </c>
      <c r="E156" s="280">
        <v>120.95</v>
      </c>
      <c r="F156" s="280">
        <v>114.9</v>
      </c>
      <c r="G156" s="280">
        <v>111.4</v>
      </c>
      <c r="H156" s="280">
        <v>130.5</v>
      </c>
      <c r="I156" s="280">
        <v>134</v>
      </c>
      <c r="J156" s="280">
        <v>140.05000000000001</v>
      </c>
      <c r="K156" s="278">
        <v>127.95</v>
      </c>
      <c r="L156" s="278">
        <v>118.4</v>
      </c>
      <c r="M156" s="278">
        <v>19.84965</v>
      </c>
    </row>
    <row r="157" spans="1:13">
      <c r="A157" s="269">
        <v>147</v>
      </c>
      <c r="B157" s="278" t="s">
        <v>245</v>
      </c>
      <c r="C157" s="279">
        <v>85.1</v>
      </c>
      <c r="D157" s="280">
        <v>87.566666666666663</v>
      </c>
      <c r="E157" s="280">
        <v>82.633333333333326</v>
      </c>
      <c r="F157" s="280">
        <v>80.166666666666657</v>
      </c>
      <c r="G157" s="280">
        <v>75.23333333333332</v>
      </c>
      <c r="H157" s="280">
        <v>90.033333333333331</v>
      </c>
      <c r="I157" s="280">
        <v>94.966666666666669</v>
      </c>
      <c r="J157" s="280">
        <v>97.433333333333337</v>
      </c>
      <c r="K157" s="278">
        <v>92.5</v>
      </c>
      <c r="L157" s="278">
        <v>85.1</v>
      </c>
      <c r="M157" s="278">
        <v>34.930599999999998</v>
      </c>
    </row>
    <row r="158" spans="1:13">
      <c r="A158" s="269">
        <v>148</v>
      </c>
      <c r="B158" s="278" t="s">
        <v>370</v>
      </c>
      <c r="C158" s="279">
        <v>35.25</v>
      </c>
      <c r="D158" s="280">
        <v>35.216666666666669</v>
      </c>
      <c r="E158" s="280">
        <v>34.88333333333334</v>
      </c>
      <c r="F158" s="280">
        <v>34.516666666666673</v>
      </c>
      <c r="G158" s="280">
        <v>34.183333333333344</v>
      </c>
      <c r="H158" s="280">
        <v>35.583333333333336</v>
      </c>
      <c r="I158" s="280">
        <v>35.916666666666664</v>
      </c>
      <c r="J158" s="280">
        <v>36.283333333333331</v>
      </c>
      <c r="K158" s="278">
        <v>35.549999999999997</v>
      </c>
      <c r="L158" s="278">
        <v>34.85</v>
      </c>
      <c r="M158" s="278">
        <v>13.065429999999999</v>
      </c>
    </row>
    <row r="159" spans="1:13">
      <c r="A159" s="269">
        <v>149</v>
      </c>
      <c r="B159" s="278" t="s">
        <v>101</v>
      </c>
      <c r="C159" s="279">
        <v>95.7</v>
      </c>
      <c r="D159" s="280">
        <v>94.516666666666666</v>
      </c>
      <c r="E159" s="280">
        <v>92.483333333333334</v>
      </c>
      <c r="F159" s="280">
        <v>89.266666666666666</v>
      </c>
      <c r="G159" s="280">
        <v>87.233333333333334</v>
      </c>
      <c r="H159" s="280">
        <v>97.733333333333334</v>
      </c>
      <c r="I159" s="280">
        <v>99.766666666666666</v>
      </c>
      <c r="J159" s="280">
        <v>102.98333333333333</v>
      </c>
      <c r="K159" s="278">
        <v>96.55</v>
      </c>
      <c r="L159" s="278">
        <v>91.3</v>
      </c>
      <c r="M159" s="278">
        <v>184.95310000000001</v>
      </c>
    </row>
    <row r="160" spans="1:13">
      <c r="A160" s="269">
        <v>150</v>
      </c>
      <c r="B160" s="278" t="s">
        <v>376</v>
      </c>
      <c r="C160" s="279">
        <v>1401.15</v>
      </c>
      <c r="D160" s="280">
        <v>1411.5</v>
      </c>
      <c r="E160" s="280">
        <v>1384.65</v>
      </c>
      <c r="F160" s="280">
        <v>1368.15</v>
      </c>
      <c r="G160" s="280">
        <v>1341.3000000000002</v>
      </c>
      <c r="H160" s="280">
        <v>1428</v>
      </c>
      <c r="I160" s="280">
        <v>1454.85</v>
      </c>
      <c r="J160" s="280">
        <v>1471.35</v>
      </c>
      <c r="K160" s="278">
        <v>1438.35</v>
      </c>
      <c r="L160" s="278">
        <v>1395</v>
      </c>
      <c r="M160" s="278">
        <v>0.19012000000000001</v>
      </c>
    </row>
    <row r="161" spans="1:13">
      <c r="A161" s="269">
        <v>151</v>
      </c>
      <c r="B161" s="278" t="s">
        <v>377</v>
      </c>
      <c r="C161" s="279">
        <v>1277.8</v>
      </c>
      <c r="D161" s="280">
        <v>1288.2166666666667</v>
      </c>
      <c r="E161" s="280">
        <v>1257.4333333333334</v>
      </c>
      <c r="F161" s="280">
        <v>1237.0666666666666</v>
      </c>
      <c r="G161" s="280">
        <v>1206.2833333333333</v>
      </c>
      <c r="H161" s="280">
        <v>1308.5833333333335</v>
      </c>
      <c r="I161" s="280">
        <v>1339.3666666666668</v>
      </c>
      <c r="J161" s="280">
        <v>1359.7333333333336</v>
      </c>
      <c r="K161" s="278">
        <v>1319</v>
      </c>
      <c r="L161" s="278">
        <v>1267.8499999999999</v>
      </c>
      <c r="M161" s="278">
        <v>8.7599999999999997E-2</v>
      </c>
    </row>
    <row r="162" spans="1:13">
      <c r="A162" s="269">
        <v>152</v>
      </c>
      <c r="B162" s="278" t="s">
        <v>378</v>
      </c>
      <c r="C162" s="279">
        <v>14.1</v>
      </c>
      <c r="D162" s="280">
        <v>14.1</v>
      </c>
      <c r="E162" s="280">
        <v>14.1</v>
      </c>
      <c r="F162" s="280">
        <v>14.1</v>
      </c>
      <c r="G162" s="280">
        <v>14.1</v>
      </c>
      <c r="H162" s="280">
        <v>14.1</v>
      </c>
      <c r="I162" s="280">
        <v>14.1</v>
      </c>
      <c r="J162" s="280">
        <v>14.1</v>
      </c>
      <c r="K162" s="278">
        <v>14.1</v>
      </c>
      <c r="L162" s="278">
        <v>14.1</v>
      </c>
      <c r="M162" s="278">
        <v>0.28525</v>
      </c>
    </row>
    <row r="163" spans="1:13">
      <c r="A163" s="269">
        <v>153</v>
      </c>
      <c r="B163" s="278" t="s">
        <v>373</v>
      </c>
      <c r="C163" s="279">
        <v>446.5</v>
      </c>
      <c r="D163" s="280">
        <v>447.48333333333335</v>
      </c>
      <c r="E163" s="280">
        <v>440.01666666666671</v>
      </c>
      <c r="F163" s="280">
        <v>433.53333333333336</v>
      </c>
      <c r="G163" s="280">
        <v>426.06666666666672</v>
      </c>
      <c r="H163" s="280">
        <v>453.9666666666667</v>
      </c>
      <c r="I163" s="280">
        <v>461.43333333333339</v>
      </c>
      <c r="J163" s="280">
        <v>467.91666666666669</v>
      </c>
      <c r="K163" s="278">
        <v>454.95</v>
      </c>
      <c r="L163" s="278">
        <v>441</v>
      </c>
      <c r="M163" s="278">
        <v>0.52695000000000003</v>
      </c>
    </row>
    <row r="164" spans="1:13">
      <c r="A164" s="269">
        <v>154</v>
      </c>
      <c r="B164" s="278" t="s">
        <v>383</v>
      </c>
      <c r="C164" s="279">
        <v>234.85</v>
      </c>
      <c r="D164" s="280">
        <v>235.01666666666665</v>
      </c>
      <c r="E164" s="280">
        <v>225.5333333333333</v>
      </c>
      <c r="F164" s="280">
        <v>216.21666666666664</v>
      </c>
      <c r="G164" s="280">
        <v>206.73333333333329</v>
      </c>
      <c r="H164" s="280">
        <v>244.33333333333331</v>
      </c>
      <c r="I164" s="280">
        <v>253.81666666666666</v>
      </c>
      <c r="J164" s="280">
        <v>263.13333333333333</v>
      </c>
      <c r="K164" s="278">
        <v>244.5</v>
      </c>
      <c r="L164" s="278">
        <v>225.7</v>
      </c>
      <c r="M164" s="278">
        <v>2.0192600000000001</v>
      </c>
    </row>
    <row r="165" spans="1:13">
      <c r="A165" s="269">
        <v>155</v>
      </c>
      <c r="B165" s="278" t="s">
        <v>374</v>
      </c>
      <c r="C165" s="279">
        <v>85.3</v>
      </c>
      <c r="D165" s="280">
        <v>86.600000000000009</v>
      </c>
      <c r="E165" s="280">
        <v>83.500000000000014</v>
      </c>
      <c r="F165" s="280">
        <v>81.7</v>
      </c>
      <c r="G165" s="280">
        <v>78.600000000000009</v>
      </c>
      <c r="H165" s="280">
        <v>88.40000000000002</v>
      </c>
      <c r="I165" s="280">
        <v>91.500000000000014</v>
      </c>
      <c r="J165" s="280">
        <v>93.300000000000026</v>
      </c>
      <c r="K165" s="278">
        <v>89.7</v>
      </c>
      <c r="L165" s="278">
        <v>84.8</v>
      </c>
      <c r="M165" s="278">
        <v>0.4491</v>
      </c>
    </row>
    <row r="166" spans="1:13">
      <c r="A166" s="269">
        <v>156</v>
      </c>
      <c r="B166" s="278" t="s">
        <v>375</v>
      </c>
      <c r="C166" s="279">
        <v>105</v>
      </c>
      <c r="D166" s="280">
        <v>106.16666666666667</v>
      </c>
      <c r="E166" s="280">
        <v>103.33333333333334</v>
      </c>
      <c r="F166" s="280">
        <v>101.66666666666667</v>
      </c>
      <c r="G166" s="280">
        <v>98.833333333333343</v>
      </c>
      <c r="H166" s="280">
        <v>107.83333333333334</v>
      </c>
      <c r="I166" s="280">
        <v>110.66666666666669</v>
      </c>
      <c r="J166" s="280">
        <v>112.33333333333334</v>
      </c>
      <c r="K166" s="278">
        <v>109</v>
      </c>
      <c r="L166" s="278">
        <v>104.5</v>
      </c>
      <c r="M166" s="278">
        <v>1.4631400000000001</v>
      </c>
    </row>
    <row r="167" spans="1:13">
      <c r="A167" s="269">
        <v>157</v>
      </c>
      <c r="B167" s="278" t="s">
        <v>246</v>
      </c>
      <c r="C167" s="279">
        <v>140</v>
      </c>
      <c r="D167" s="280">
        <v>140.08333333333334</v>
      </c>
      <c r="E167" s="280">
        <v>138.2166666666667</v>
      </c>
      <c r="F167" s="280">
        <v>136.43333333333337</v>
      </c>
      <c r="G167" s="280">
        <v>134.56666666666672</v>
      </c>
      <c r="H167" s="280">
        <v>141.86666666666667</v>
      </c>
      <c r="I167" s="280">
        <v>143.73333333333329</v>
      </c>
      <c r="J167" s="280">
        <v>145.51666666666665</v>
      </c>
      <c r="K167" s="278">
        <v>141.94999999999999</v>
      </c>
      <c r="L167" s="278">
        <v>138.30000000000001</v>
      </c>
      <c r="M167" s="278">
        <v>2.3844500000000002</v>
      </c>
    </row>
    <row r="168" spans="1:13">
      <c r="A168" s="269">
        <v>158</v>
      </c>
      <c r="B168" s="278" t="s">
        <v>379</v>
      </c>
      <c r="C168" s="279">
        <v>5332.85</v>
      </c>
      <c r="D168" s="280">
        <v>5335.95</v>
      </c>
      <c r="E168" s="280">
        <v>5297.9</v>
      </c>
      <c r="F168" s="280">
        <v>5262.95</v>
      </c>
      <c r="G168" s="280">
        <v>5224.8999999999996</v>
      </c>
      <c r="H168" s="280">
        <v>5370.9</v>
      </c>
      <c r="I168" s="280">
        <v>5408.9500000000007</v>
      </c>
      <c r="J168" s="280">
        <v>5443.9</v>
      </c>
      <c r="K168" s="278">
        <v>5374</v>
      </c>
      <c r="L168" s="278">
        <v>5301</v>
      </c>
      <c r="M168" s="278">
        <v>5.4269999999999999E-2</v>
      </c>
    </row>
    <row r="169" spans="1:13">
      <c r="A169" s="269">
        <v>159</v>
      </c>
      <c r="B169" s="278" t="s">
        <v>380</v>
      </c>
      <c r="C169" s="279">
        <v>1444.25</v>
      </c>
      <c r="D169" s="280">
        <v>1455.5833333333333</v>
      </c>
      <c r="E169" s="280">
        <v>1421.1666666666665</v>
      </c>
      <c r="F169" s="280">
        <v>1398.0833333333333</v>
      </c>
      <c r="G169" s="280">
        <v>1363.6666666666665</v>
      </c>
      <c r="H169" s="280">
        <v>1478.6666666666665</v>
      </c>
      <c r="I169" s="280">
        <v>1513.083333333333</v>
      </c>
      <c r="J169" s="280">
        <v>1536.1666666666665</v>
      </c>
      <c r="K169" s="278">
        <v>1490</v>
      </c>
      <c r="L169" s="278">
        <v>1432.5</v>
      </c>
      <c r="M169" s="278">
        <v>1.70424</v>
      </c>
    </row>
    <row r="170" spans="1:13">
      <c r="A170" s="269">
        <v>160</v>
      </c>
      <c r="B170" s="278" t="s">
        <v>102</v>
      </c>
      <c r="C170" s="279">
        <v>337.05</v>
      </c>
      <c r="D170" s="280">
        <v>343.95</v>
      </c>
      <c r="E170" s="280">
        <v>328.9</v>
      </c>
      <c r="F170" s="280">
        <v>320.75</v>
      </c>
      <c r="G170" s="280">
        <v>305.7</v>
      </c>
      <c r="H170" s="280">
        <v>352.09999999999997</v>
      </c>
      <c r="I170" s="280">
        <v>367.15000000000003</v>
      </c>
      <c r="J170" s="280">
        <v>375.29999999999995</v>
      </c>
      <c r="K170" s="278">
        <v>359</v>
      </c>
      <c r="L170" s="278">
        <v>335.8</v>
      </c>
      <c r="M170" s="278">
        <v>111.20363999999999</v>
      </c>
    </row>
    <row r="171" spans="1:13">
      <c r="A171" s="269">
        <v>161</v>
      </c>
      <c r="B171" s="278" t="s">
        <v>388</v>
      </c>
      <c r="C171" s="279">
        <v>39.450000000000003</v>
      </c>
      <c r="D171" s="280">
        <v>39.666666666666671</v>
      </c>
      <c r="E171" s="280">
        <v>38.733333333333341</v>
      </c>
      <c r="F171" s="280">
        <v>38.016666666666673</v>
      </c>
      <c r="G171" s="280">
        <v>37.083333333333343</v>
      </c>
      <c r="H171" s="280">
        <v>40.38333333333334</v>
      </c>
      <c r="I171" s="280">
        <v>41.316666666666677</v>
      </c>
      <c r="J171" s="280">
        <v>42.033333333333339</v>
      </c>
      <c r="K171" s="278">
        <v>40.6</v>
      </c>
      <c r="L171" s="278">
        <v>38.950000000000003</v>
      </c>
      <c r="M171" s="278">
        <v>7.7214499999999999</v>
      </c>
    </row>
    <row r="172" spans="1:13">
      <c r="A172" s="269">
        <v>162</v>
      </c>
      <c r="B172" s="278" t="s">
        <v>104</v>
      </c>
      <c r="C172" s="279">
        <v>17.100000000000001</v>
      </c>
      <c r="D172" s="280">
        <v>17.233333333333334</v>
      </c>
      <c r="E172" s="280">
        <v>16.866666666666667</v>
      </c>
      <c r="F172" s="280">
        <v>16.633333333333333</v>
      </c>
      <c r="G172" s="280">
        <v>16.266666666666666</v>
      </c>
      <c r="H172" s="280">
        <v>17.466666666666669</v>
      </c>
      <c r="I172" s="280">
        <v>17.833333333333336</v>
      </c>
      <c r="J172" s="280">
        <v>18.06666666666667</v>
      </c>
      <c r="K172" s="278">
        <v>17.600000000000001</v>
      </c>
      <c r="L172" s="278">
        <v>17</v>
      </c>
      <c r="M172" s="278">
        <v>110.99466</v>
      </c>
    </row>
    <row r="173" spans="1:13">
      <c r="A173" s="269">
        <v>163</v>
      </c>
      <c r="B173" s="278" t="s">
        <v>389</v>
      </c>
      <c r="C173" s="279">
        <v>140.69999999999999</v>
      </c>
      <c r="D173" s="280">
        <v>142.9</v>
      </c>
      <c r="E173" s="280">
        <v>137.80000000000001</v>
      </c>
      <c r="F173" s="280">
        <v>134.9</v>
      </c>
      <c r="G173" s="280">
        <v>129.80000000000001</v>
      </c>
      <c r="H173" s="280">
        <v>145.80000000000001</v>
      </c>
      <c r="I173" s="280">
        <v>150.89999999999998</v>
      </c>
      <c r="J173" s="280">
        <v>153.80000000000001</v>
      </c>
      <c r="K173" s="278">
        <v>148</v>
      </c>
      <c r="L173" s="278">
        <v>140</v>
      </c>
      <c r="M173" s="278">
        <v>8.9339700000000004</v>
      </c>
    </row>
    <row r="174" spans="1:13">
      <c r="A174" s="269">
        <v>164</v>
      </c>
      <c r="B174" s="278" t="s">
        <v>381</v>
      </c>
      <c r="C174" s="279">
        <v>1005</v>
      </c>
      <c r="D174" s="280">
        <v>1021.6666666666666</v>
      </c>
      <c r="E174" s="280">
        <v>984.33333333333326</v>
      </c>
      <c r="F174" s="280">
        <v>963.66666666666663</v>
      </c>
      <c r="G174" s="280">
        <v>926.33333333333326</v>
      </c>
      <c r="H174" s="280">
        <v>1042.3333333333333</v>
      </c>
      <c r="I174" s="280">
        <v>1079.6666666666665</v>
      </c>
      <c r="J174" s="280">
        <v>1100.3333333333333</v>
      </c>
      <c r="K174" s="278">
        <v>1059</v>
      </c>
      <c r="L174" s="278">
        <v>1001</v>
      </c>
      <c r="M174" s="278">
        <v>1.0714600000000001</v>
      </c>
    </row>
    <row r="175" spans="1:13">
      <c r="A175" s="269">
        <v>165</v>
      </c>
      <c r="B175" s="278" t="s">
        <v>247</v>
      </c>
      <c r="C175" s="279">
        <v>405.95</v>
      </c>
      <c r="D175" s="280">
        <v>407.36666666666662</v>
      </c>
      <c r="E175" s="280">
        <v>399.18333333333322</v>
      </c>
      <c r="F175" s="280">
        <v>392.41666666666663</v>
      </c>
      <c r="G175" s="280">
        <v>384.23333333333323</v>
      </c>
      <c r="H175" s="280">
        <v>414.13333333333321</v>
      </c>
      <c r="I175" s="280">
        <v>422.31666666666661</v>
      </c>
      <c r="J175" s="280">
        <v>429.0833333333332</v>
      </c>
      <c r="K175" s="278">
        <v>415.55</v>
      </c>
      <c r="L175" s="278">
        <v>400.6</v>
      </c>
      <c r="M175" s="278">
        <v>1.2229699999999999</v>
      </c>
    </row>
    <row r="176" spans="1:13">
      <c r="A176" s="269">
        <v>166</v>
      </c>
      <c r="B176" s="278" t="s">
        <v>105</v>
      </c>
      <c r="C176" s="279">
        <v>543.20000000000005</v>
      </c>
      <c r="D176" s="280">
        <v>539.36666666666667</v>
      </c>
      <c r="E176" s="280">
        <v>531.83333333333337</v>
      </c>
      <c r="F176" s="280">
        <v>520.4666666666667</v>
      </c>
      <c r="G176" s="280">
        <v>512.93333333333339</v>
      </c>
      <c r="H176" s="280">
        <v>550.73333333333335</v>
      </c>
      <c r="I176" s="280">
        <v>558.26666666666665</v>
      </c>
      <c r="J176" s="280">
        <v>569.63333333333333</v>
      </c>
      <c r="K176" s="278">
        <v>546.9</v>
      </c>
      <c r="L176" s="278">
        <v>528</v>
      </c>
      <c r="M176" s="278">
        <v>27.921949999999999</v>
      </c>
    </row>
    <row r="177" spans="1:13">
      <c r="A177" s="269">
        <v>167</v>
      </c>
      <c r="B177" s="278" t="s">
        <v>248</v>
      </c>
      <c r="C177" s="279">
        <v>264.55</v>
      </c>
      <c r="D177" s="280">
        <v>265.7</v>
      </c>
      <c r="E177" s="280">
        <v>261.39999999999998</v>
      </c>
      <c r="F177" s="280">
        <v>258.25</v>
      </c>
      <c r="G177" s="280">
        <v>253.95</v>
      </c>
      <c r="H177" s="280">
        <v>268.84999999999997</v>
      </c>
      <c r="I177" s="280">
        <v>273.15000000000003</v>
      </c>
      <c r="J177" s="280">
        <v>276.29999999999995</v>
      </c>
      <c r="K177" s="278">
        <v>270</v>
      </c>
      <c r="L177" s="278">
        <v>262.55</v>
      </c>
      <c r="M177" s="278">
        <v>6.2055899999999999</v>
      </c>
    </row>
    <row r="178" spans="1:13">
      <c r="A178" s="269">
        <v>168</v>
      </c>
      <c r="B178" s="278" t="s">
        <v>249</v>
      </c>
      <c r="C178" s="279">
        <v>677.6</v>
      </c>
      <c r="D178" s="280">
        <v>681.69999999999993</v>
      </c>
      <c r="E178" s="280">
        <v>663.89999999999986</v>
      </c>
      <c r="F178" s="280">
        <v>650.19999999999993</v>
      </c>
      <c r="G178" s="280">
        <v>632.39999999999986</v>
      </c>
      <c r="H178" s="280">
        <v>695.39999999999986</v>
      </c>
      <c r="I178" s="280">
        <v>713.19999999999982</v>
      </c>
      <c r="J178" s="280">
        <v>726.89999999999986</v>
      </c>
      <c r="K178" s="278">
        <v>699.5</v>
      </c>
      <c r="L178" s="278">
        <v>668</v>
      </c>
      <c r="M178" s="278">
        <v>6.7517300000000002</v>
      </c>
    </row>
    <row r="179" spans="1:13">
      <c r="A179" s="269">
        <v>169</v>
      </c>
      <c r="B179" s="278" t="s">
        <v>390</v>
      </c>
      <c r="C179" s="279">
        <v>57.7</v>
      </c>
      <c r="D179" s="280">
        <v>57.333333333333336</v>
      </c>
      <c r="E179" s="280">
        <v>56.06666666666667</v>
      </c>
      <c r="F179" s="280">
        <v>54.433333333333337</v>
      </c>
      <c r="G179" s="280">
        <v>53.166666666666671</v>
      </c>
      <c r="H179" s="280">
        <v>58.966666666666669</v>
      </c>
      <c r="I179" s="280">
        <v>60.233333333333334</v>
      </c>
      <c r="J179" s="280">
        <v>61.866666666666667</v>
      </c>
      <c r="K179" s="278">
        <v>58.6</v>
      </c>
      <c r="L179" s="278">
        <v>55.7</v>
      </c>
      <c r="M179" s="278">
        <v>7.6283000000000003</v>
      </c>
    </row>
    <row r="180" spans="1:13">
      <c r="A180" s="269">
        <v>170</v>
      </c>
      <c r="B180" s="278" t="s">
        <v>382</v>
      </c>
      <c r="C180" s="279">
        <v>162.5</v>
      </c>
      <c r="D180" s="280">
        <v>165.29999999999998</v>
      </c>
      <c r="E180" s="280">
        <v>159.19999999999996</v>
      </c>
      <c r="F180" s="280">
        <v>155.89999999999998</v>
      </c>
      <c r="G180" s="280">
        <v>149.79999999999995</v>
      </c>
      <c r="H180" s="280">
        <v>168.59999999999997</v>
      </c>
      <c r="I180" s="280">
        <v>174.7</v>
      </c>
      <c r="J180" s="280">
        <v>177.99999999999997</v>
      </c>
      <c r="K180" s="278">
        <v>171.4</v>
      </c>
      <c r="L180" s="278">
        <v>162</v>
      </c>
      <c r="M180" s="278">
        <v>14.8583</v>
      </c>
    </row>
    <row r="181" spans="1:13">
      <c r="A181" s="269">
        <v>171</v>
      </c>
      <c r="B181" s="278" t="s">
        <v>250</v>
      </c>
      <c r="C181" s="279">
        <v>208.3</v>
      </c>
      <c r="D181" s="280">
        <v>212.9</v>
      </c>
      <c r="E181" s="280">
        <v>202.4</v>
      </c>
      <c r="F181" s="280">
        <v>196.5</v>
      </c>
      <c r="G181" s="280">
        <v>186</v>
      </c>
      <c r="H181" s="280">
        <v>218.8</v>
      </c>
      <c r="I181" s="280">
        <v>229.3</v>
      </c>
      <c r="J181" s="280">
        <v>235.20000000000002</v>
      </c>
      <c r="K181" s="278">
        <v>223.4</v>
      </c>
      <c r="L181" s="278">
        <v>207</v>
      </c>
      <c r="M181" s="278">
        <v>14.15211</v>
      </c>
    </row>
    <row r="182" spans="1:13">
      <c r="A182" s="269">
        <v>172</v>
      </c>
      <c r="B182" s="278" t="s">
        <v>106</v>
      </c>
      <c r="C182" s="279">
        <v>504.9</v>
      </c>
      <c r="D182" s="280">
        <v>507.06666666666666</v>
      </c>
      <c r="E182" s="280">
        <v>499.13333333333333</v>
      </c>
      <c r="F182" s="280">
        <v>493.36666666666667</v>
      </c>
      <c r="G182" s="280">
        <v>485.43333333333334</v>
      </c>
      <c r="H182" s="280">
        <v>512.83333333333326</v>
      </c>
      <c r="I182" s="280">
        <v>520.76666666666665</v>
      </c>
      <c r="J182" s="280">
        <v>526.5333333333333</v>
      </c>
      <c r="K182" s="278">
        <v>515</v>
      </c>
      <c r="L182" s="278">
        <v>501.3</v>
      </c>
      <c r="M182" s="278">
        <v>65.356790000000004</v>
      </c>
    </row>
    <row r="183" spans="1:13">
      <c r="A183" s="269">
        <v>173</v>
      </c>
      <c r="B183" s="278" t="s">
        <v>384</v>
      </c>
      <c r="C183" s="279">
        <v>79.400000000000006</v>
      </c>
      <c r="D183" s="280">
        <v>79.716666666666683</v>
      </c>
      <c r="E183" s="280">
        <v>78.233333333333363</v>
      </c>
      <c r="F183" s="280">
        <v>77.066666666666677</v>
      </c>
      <c r="G183" s="280">
        <v>75.583333333333357</v>
      </c>
      <c r="H183" s="280">
        <v>80.883333333333368</v>
      </c>
      <c r="I183" s="280">
        <v>82.366666666666688</v>
      </c>
      <c r="J183" s="280">
        <v>83.533333333333374</v>
      </c>
      <c r="K183" s="278">
        <v>81.2</v>
      </c>
      <c r="L183" s="278">
        <v>78.55</v>
      </c>
      <c r="M183" s="278">
        <v>2.84232</v>
      </c>
    </row>
    <row r="184" spans="1:13">
      <c r="A184" s="269">
        <v>174</v>
      </c>
      <c r="B184" s="278" t="s">
        <v>385</v>
      </c>
      <c r="C184" s="279">
        <v>516.45000000000005</v>
      </c>
      <c r="D184" s="280">
        <v>516.0333333333333</v>
      </c>
      <c r="E184" s="280">
        <v>503.06666666666661</v>
      </c>
      <c r="F184" s="280">
        <v>489.68333333333328</v>
      </c>
      <c r="G184" s="280">
        <v>476.71666666666658</v>
      </c>
      <c r="H184" s="280">
        <v>529.41666666666663</v>
      </c>
      <c r="I184" s="280">
        <v>542.38333333333333</v>
      </c>
      <c r="J184" s="280">
        <v>555.76666666666665</v>
      </c>
      <c r="K184" s="278">
        <v>529</v>
      </c>
      <c r="L184" s="278">
        <v>502.65</v>
      </c>
      <c r="M184" s="278">
        <v>0.25684000000000001</v>
      </c>
    </row>
    <row r="185" spans="1:13">
      <c r="A185" s="269">
        <v>175</v>
      </c>
      <c r="B185" s="278" t="s">
        <v>391</v>
      </c>
      <c r="C185" s="279">
        <v>43.9</v>
      </c>
      <c r="D185" s="280">
        <v>44.083333333333336</v>
      </c>
      <c r="E185" s="280">
        <v>43.466666666666669</v>
      </c>
      <c r="F185" s="280">
        <v>43.033333333333331</v>
      </c>
      <c r="G185" s="280">
        <v>42.416666666666664</v>
      </c>
      <c r="H185" s="280">
        <v>44.516666666666673</v>
      </c>
      <c r="I185" s="280">
        <v>45.133333333333333</v>
      </c>
      <c r="J185" s="280">
        <v>45.566666666666677</v>
      </c>
      <c r="K185" s="278">
        <v>44.7</v>
      </c>
      <c r="L185" s="278">
        <v>43.65</v>
      </c>
      <c r="M185" s="278">
        <v>4.4432200000000002</v>
      </c>
    </row>
    <row r="186" spans="1:13">
      <c r="A186" s="269">
        <v>176</v>
      </c>
      <c r="B186" s="278" t="s">
        <v>251</v>
      </c>
      <c r="C186" s="279">
        <v>207.25</v>
      </c>
      <c r="D186" s="280">
        <v>206.28333333333333</v>
      </c>
      <c r="E186" s="280">
        <v>201.26666666666665</v>
      </c>
      <c r="F186" s="280">
        <v>195.28333333333333</v>
      </c>
      <c r="G186" s="280">
        <v>190.26666666666665</v>
      </c>
      <c r="H186" s="280">
        <v>212.26666666666665</v>
      </c>
      <c r="I186" s="280">
        <v>217.28333333333336</v>
      </c>
      <c r="J186" s="280">
        <v>223.26666666666665</v>
      </c>
      <c r="K186" s="278">
        <v>211.3</v>
      </c>
      <c r="L186" s="278">
        <v>200.3</v>
      </c>
      <c r="M186" s="278">
        <v>8.8060700000000001</v>
      </c>
    </row>
    <row r="187" spans="1:13">
      <c r="A187" s="269">
        <v>177</v>
      </c>
      <c r="B187" s="278" t="s">
        <v>386</v>
      </c>
      <c r="C187" s="279">
        <v>361.25</v>
      </c>
      <c r="D187" s="280">
        <v>364.98333333333335</v>
      </c>
      <c r="E187" s="280">
        <v>356.26666666666671</v>
      </c>
      <c r="F187" s="280">
        <v>351.28333333333336</v>
      </c>
      <c r="G187" s="280">
        <v>342.56666666666672</v>
      </c>
      <c r="H187" s="280">
        <v>369.9666666666667</v>
      </c>
      <c r="I187" s="280">
        <v>378.68333333333339</v>
      </c>
      <c r="J187" s="280">
        <v>383.66666666666669</v>
      </c>
      <c r="K187" s="278">
        <v>373.7</v>
      </c>
      <c r="L187" s="278">
        <v>360</v>
      </c>
      <c r="M187" s="278">
        <v>1.0425800000000001</v>
      </c>
    </row>
    <row r="188" spans="1:13">
      <c r="A188" s="269">
        <v>178</v>
      </c>
      <c r="B188" s="278" t="s">
        <v>387</v>
      </c>
      <c r="C188" s="279">
        <v>259</v>
      </c>
      <c r="D188" s="280">
        <v>260.86666666666667</v>
      </c>
      <c r="E188" s="280">
        <v>253.88333333333333</v>
      </c>
      <c r="F188" s="280">
        <v>248.76666666666665</v>
      </c>
      <c r="G188" s="280">
        <v>241.7833333333333</v>
      </c>
      <c r="H188" s="280">
        <v>265.98333333333335</v>
      </c>
      <c r="I188" s="280">
        <v>272.9666666666667</v>
      </c>
      <c r="J188" s="280">
        <v>278.08333333333337</v>
      </c>
      <c r="K188" s="278">
        <v>267.85000000000002</v>
      </c>
      <c r="L188" s="278">
        <v>255.75</v>
      </c>
      <c r="M188" s="278">
        <v>8.9042300000000001</v>
      </c>
    </row>
    <row r="189" spans="1:13">
      <c r="A189" s="269">
        <v>179</v>
      </c>
      <c r="B189" s="278" t="s">
        <v>392</v>
      </c>
      <c r="C189" s="279">
        <v>592.85</v>
      </c>
      <c r="D189" s="280">
        <v>598.25</v>
      </c>
      <c r="E189" s="280">
        <v>581.6</v>
      </c>
      <c r="F189" s="280">
        <v>570.35</v>
      </c>
      <c r="G189" s="280">
        <v>553.70000000000005</v>
      </c>
      <c r="H189" s="280">
        <v>609.5</v>
      </c>
      <c r="I189" s="280">
        <v>626.15000000000009</v>
      </c>
      <c r="J189" s="280">
        <v>637.4</v>
      </c>
      <c r="K189" s="278">
        <v>614.9</v>
      </c>
      <c r="L189" s="278">
        <v>587</v>
      </c>
      <c r="M189" s="278">
        <v>5.892E-2</v>
      </c>
    </row>
    <row r="190" spans="1:13">
      <c r="A190" s="269">
        <v>180</v>
      </c>
      <c r="B190" s="278" t="s">
        <v>400</v>
      </c>
      <c r="C190" s="279">
        <v>527.15</v>
      </c>
      <c r="D190" s="280">
        <v>528.7166666666667</v>
      </c>
      <c r="E190" s="280">
        <v>524.43333333333339</v>
      </c>
      <c r="F190" s="280">
        <v>521.7166666666667</v>
      </c>
      <c r="G190" s="280">
        <v>517.43333333333339</v>
      </c>
      <c r="H190" s="280">
        <v>531.43333333333339</v>
      </c>
      <c r="I190" s="280">
        <v>535.7166666666667</v>
      </c>
      <c r="J190" s="280">
        <v>538.43333333333339</v>
      </c>
      <c r="K190" s="278">
        <v>533</v>
      </c>
      <c r="L190" s="278">
        <v>526</v>
      </c>
      <c r="M190" s="278">
        <v>0.33321000000000001</v>
      </c>
    </row>
    <row r="191" spans="1:13">
      <c r="A191" s="269">
        <v>181</v>
      </c>
      <c r="B191" s="278" t="s">
        <v>394</v>
      </c>
      <c r="C191" s="279">
        <v>506.25</v>
      </c>
      <c r="D191" s="280">
        <v>507.55</v>
      </c>
      <c r="E191" s="280">
        <v>501.15</v>
      </c>
      <c r="F191" s="280">
        <v>496.04999999999995</v>
      </c>
      <c r="G191" s="280">
        <v>489.64999999999992</v>
      </c>
      <c r="H191" s="280">
        <v>512.65000000000009</v>
      </c>
      <c r="I191" s="280">
        <v>519.04999999999995</v>
      </c>
      <c r="J191" s="280">
        <v>524.15000000000009</v>
      </c>
      <c r="K191" s="278">
        <v>513.95000000000005</v>
      </c>
      <c r="L191" s="278">
        <v>502.45</v>
      </c>
      <c r="M191" s="278">
        <v>5.7930000000000002E-2</v>
      </c>
    </row>
    <row r="192" spans="1:13">
      <c r="A192" s="269">
        <v>182</v>
      </c>
      <c r="B192" s="278" t="s">
        <v>107</v>
      </c>
      <c r="C192" s="279">
        <v>563.5</v>
      </c>
      <c r="D192" s="280">
        <v>557.98333333333335</v>
      </c>
      <c r="E192" s="280">
        <v>550.2166666666667</v>
      </c>
      <c r="F192" s="280">
        <v>536.93333333333339</v>
      </c>
      <c r="G192" s="280">
        <v>529.16666666666674</v>
      </c>
      <c r="H192" s="280">
        <v>571.26666666666665</v>
      </c>
      <c r="I192" s="280">
        <v>579.0333333333333</v>
      </c>
      <c r="J192" s="280">
        <v>592.31666666666661</v>
      </c>
      <c r="K192" s="278">
        <v>565.75</v>
      </c>
      <c r="L192" s="278">
        <v>544.70000000000005</v>
      </c>
      <c r="M192" s="278">
        <v>26.372800000000002</v>
      </c>
    </row>
    <row r="193" spans="1:13">
      <c r="A193" s="269">
        <v>183</v>
      </c>
      <c r="B193" s="278" t="s">
        <v>109</v>
      </c>
      <c r="C193" s="279">
        <v>543.54999999999995</v>
      </c>
      <c r="D193" s="280">
        <v>536.68333333333328</v>
      </c>
      <c r="E193" s="280">
        <v>507.86666666666656</v>
      </c>
      <c r="F193" s="280">
        <v>472.18333333333328</v>
      </c>
      <c r="G193" s="280">
        <v>443.36666666666656</v>
      </c>
      <c r="H193" s="280">
        <v>572.36666666666656</v>
      </c>
      <c r="I193" s="280">
        <v>601.18333333333339</v>
      </c>
      <c r="J193" s="280">
        <v>636.86666666666656</v>
      </c>
      <c r="K193" s="278">
        <v>565.5</v>
      </c>
      <c r="L193" s="278">
        <v>501</v>
      </c>
      <c r="M193" s="278">
        <v>80.356979999999993</v>
      </c>
    </row>
    <row r="194" spans="1:13">
      <c r="A194" s="269">
        <v>184</v>
      </c>
      <c r="B194" s="278" t="s">
        <v>110</v>
      </c>
      <c r="C194" s="279">
        <v>1916</v>
      </c>
      <c r="D194" s="280">
        <v>1899.5</v>
      </c>
      <c r="E194" s="280">
        <v>1872</v>
      </c>
      <c r="F194" s="280">
        <v>1828</v>
      </c>
      <c r="G194" s="280">
        <v>1800.5</v>
      </c>
      <c r="H194" s="280">
        <v>1943.5</v>
      </c>
      <c r="I194" s="280">
        <v>1971</v>
      </c>
      <c r="J194" s="280">
        <v>2015</v>
      </c>
      <c r="K194" s="278">
        <v>1927</v>
      </c>
      <c r="L194" s="278">
        <v>1855.5</v>
      </c>
      <c r="M194" s="278">
        <v>82.37079</v>
      </c>
    </row>
    <row r="195" spans="1:13">
      <c r="A195" s="269">
        <v>185</v>
      </c>
      <c r="B195" s="278" t="s">
        <v>253</v>
      </c>
      <c r="C195" s="279">
        <v>2530.75</v>
      </c>
      <c r="D195" s="280">
        <v>2537.5499999999997</v>
      </c>
      <c r="E195" s="280">
        <v>2499.1999999999994</v>
      </c>
      <c r="F195" s="280">
        <v>2467.6499999999996</v>
      </c>
      <c r="G195" s="280">
        <v>2429.2999999999993</v>
      </c>
      <c r="H195" s="280">
        <v>2569.0999999999995</v>
      </c>
      <c r="I195" s="280">
        <v>2607.4499999999998</v>
      </c>
      <c r="J195" s="280">
        <v>2638.9999999999995</v>
      </c>
      <c r="K195" s="278">
        <v>2575.9</v>
      </c>
      <c r="L195" s="278">
        <v>2506</v>
      </c>
      <c r="M195" s="278">
        <v>4.5990399999999996</v>
      </c>
    </row>
    <row r="196" spans="1:13">
      <c r="A196" s="269">
        <v>186</v>
      </c>
      <c r="B196" s="278" t="s">
        <v>111</v>
      </c>
      <c r="C196" s="279">
        <v>1001.8</v>
      </c>
      <c r="D196" s="280">
        <v>1004.3000000000001</v>
      </c>
      <c r="E196" s="280">
        <v>989.60000000000014</v>
      </c>
      <c r="F196" s="280">
        <v>977.40000000000009</v>
      </c>
      <c r="G196" s="280">
        <v>962.70000000000016</v>
      </c>
      <c r="H196" s="280">
        <v>1016.5000000000001</v>
      </c>
      <c r="I196" s="280">
        <v>1031.2000000000003</v>
      </c>
      <c r="J196" s="280">
        <v>1043.4000000000001</v>
      </c>
      <c r="K196" s="278">
        <v>1019</v>
      </c>
      <c r="L196" s="278">
        <v>992.1</v>
      </c>
      <c r="M196" s="278">
        <v>218.97642999999999</v>
      </c>
    </row>
    <row r="197" spans="1:13">
      <c r="A197" s="269">
        <v>187</v>
      </c>
      <c r="B197" s="278" t="s">
        <v>254</v>
      </c>
      <c r="C197" s="279">
        <v>501.05</v>
      </c>
      <c r="D197" s="280">
        <v>501.63333333333338</v>
      </c>
      <c r="E197" s="280">
        <v>492.56666666666678</v>
      </c>
      <c r="F197" s="280">
        <v>484.08333333333337</v>
      </c>
      <c r="G197" s="280">
        <v>475.01666666666677</v>
      </c>
      <c r="H197" s="280">
        <v>510.11666666666679</v>
      </c>
      <c r="I197" s="280">
        <v>519.18333333333339</v>
      </c>
      <c r="J197" s="280">
        <v>527.66666666666674</v>
      </c>
      <c r="K197" s="278">
        <v>510.7</v>
      </c>
      <c r="L197" s="278">
        <v>493.15</v>
      </c>
      <c r="M197" s="278">
        <v>37.514130000000002</v>
      </c>
    </row>
    <row r="198" spans="1:13">
      <c r="A198" s="269">
        <v>188</v>
      </c>
      <c r="B198" s="278" t="s">
        <v>252</v>
      </c>
      <c r="C198" s="279">
        <v>801.65</v>
      </c>
      <c r="D198" s="280">
        <v>816.65</v>
      </c>
      <c r="E198" s="280">
        <v>780</v>
      </c>
      <c r="F198" s="280">
        <v>758.35</v>
      </c>
      <c r="G198" s="280">
        <v>721.7</v>
      </c>
      <c r="H198" s="280">
        <v>838.3</v>
      </c>
      <c r="I198" s="280">
        <v>874.94999999999982</v>
      </c>
      <c r="J198" s="280">
        <v>896.59999999999991</v>
      </c>
      <c r="K198" s="278">
        <v>853.3</v>
      </c>
      <c r="L198" s="278">
        <v>795</v>
      </c>
      <c r="M198" s="278">
        <v>4.2104100000000004</v>
      </c>
    </row>
    <row r="199" spans="1:13">
      <c r="A199" s="269">
        <v>189</v>
      </c>
      <c r="B199" s="278" t="s">
        <v>395</v>
      </c>
      <c r="C199" s="279">
        <v>155.9</v>
      </c>
      <c r="D199" s="280">
        <v>157.00000000000003</v>
      </c>
      <c r="E199" s="280">
        <v>154.45000000000005</v>
      </c>
      <c r="F199" s="280">
        <v>153.00000000000003</v>
      </c>
      <c r="G199" s="280">
        <v>150.45000000000005</v>
      </c>
      <c r="H199" s="280">
        <v>158.45000000000005</v>
      </c>
      <c r="I199" s="280">
        <v>161.00000000000006</v>
      </c>
      <c r="J199" s="280">
        <v>162.45000000000005</v>
      </c>
      <c r="K199" s="278">
        <v>159.55000000000001</v>
      </c>
      <c r="L199" s="278">
        <v>155.55000000000001</v>
      </c>
      <c r="M199" s="278">
        <v>6.2308899999999996</v>
      </c>
    </row>
    <row r="200" spans="1:13">
      <c r="A200" s="269">
        <v>190</v>
      </c>
      <c r="B200" s="278" t="s">
        <v>396</v>
      </c>
      <c r="C200" s="279">
        <v>271.60000000000002</v>
      </c>
      <c r="D200" s="280">
        <v>268.9666666666667</v>
      </c>
      <c r="E200" s="280">
        <v>264.18333333333339</v>
      </c>
      <c r="F200" s="280">
        <v>256.76666666666671</v>
      </c>
      <c r="G200" s="280">
        <v>251.98333333333341</v>
      </c>
      <c r="H200" s="280">
        <v>276.38333333333338</v>
      </c>
      <c r="I200" s="280">
        <v>281.16666666666669</v>
      </c>
      <c r="J200" s="280">
        <v>288.58333333333337</v>
      </c>
      <c r="K200" s="278">
        <v>273.75</v>
      </c>
      <c r="L200" s="278">
        <v>261.55</v>
      </c>
      <c r="M200" s="278">
        <v>0.38685000000000003</v>
      </c>
    </row>
    <row r="201" spans="1:13">
      <c r="A201" s="269">
        <v>191</v>
      </c>
      <c r="B201" s="278" t="s">
        <v>112</v>
      </c>
      <c r="C201" s="279">
        <v>2166.6999999999998</v>
      </c>
      <c r="D201" s="280">
        <v>2113.2666666666664</v>
      </c>
      <c r="E201" s="280">
        <v>2028.4333333333329</v>
      </c>
      <c r="F201" s="280">
        <v>1890.1666666666665</v>
      </c>
      <c r="G201" s="280">
        <v>1805.333333333333</v>
      </c>
      <c r="H201" s="280">
        <v>2251.5333333333328</v>
      </c>
      <c r="I201" s="280">
        <v>2336.3666666666668</v>
      </c>
      <c r="J201" s="280">
        <v>2474.6333333333328</v>
      </c>
      <c r="K201" s="278">
        <v>2198.1</v>
      </c>
      <c r="L201" s="278">
        <v>1975</v>
      </c>
      <c r="M201" s="278">
        <v>27.865939999999998</v>
      </c>
    </row>
    <row r="202" spans="1:13">
      <c r="A202" s="269">
        <v>192</v>
      </c>
      <c r="B202" s="278" t="s">
        <v>113</v>
      </c>
      <c r="C202" s="279">
        <v>279.7</v>
      </c>
      <c r="D202" s="280">
        <v>285.86666666666667</v>
      </c>
      <c r="E202" s="280">
        <v>269.93333333333334</v>
      </c>
      <c r="F202" s="280">
        <v>260.16666666666669</v>
      </c>
      <c r="G202" s="280">
        <v>244.23333333333335</v>
      </c>
      <c r="H202" s="280">
        <v>295.63333333333333</v>
      </c>
      <c r="I202" s="280">
        <v>311.56666666666672</v>
      </c>
      <c r="J202" s="280">
        <v>321.33333333333331</v>
      </c>
      <c r="K202" s="278">
        <v>301.8</v>
      </c>
      <c r="L202" s="278">
        <v>276.10000000000002</v>
      </c>
      <c r="M202" s="278">
        <v>18.65466</v>
      </c>
    </row>
    <row r="203" spans="1:13">
      <c r="A203" s="269">
        <v>193</v>
      </c>
      <c r="B203" s="278" t="s">
        <v>397</v>
      </c>
      <c r="C203" s="279">
        <v>10.85</v>
      </c>
      <c r="D203" s="280">
        <v>10.983333333333334</v>
      </c>
      <c r="E203" s="280">
        <v>10.616666666666669</v>
      </c>
      <c r="F203" s="280">
        <v>10.383333333333335</v>
      </c>
      <c r="G203" s="280">
        <v>10.016666666666669</v>
      </c>
      <c r="H203" s="280">
        <v>11.216666666666669</v>
      </c>
      <c r="I203" s="280">
        <v>11.583333333333336</v>
      </c>
      <c r="J203" s="280">
        <v>11.816666666666668</v>
      </c>
      <c r="K203" s="278">
        <v>11.35</v>
      </c>
      <c r="L203" s="278">
        <v>10.75</v>
      </c>
      <c r="M203" s="278">
        <v>16.534410000000001</v>
      </c>
    </row>
    <row r="204" spans="1:13">
      <c r="A204" s="269">
        <v>194</v>
      </c>
      <c r="B204" s="278" t="s">
        <v>399</v>
      </c>
      <c r="C204" s="279">
        <v>54.4</v>
      </c>
      <c r="D204" s="280">
        <v>55.04999999999999</v>
      </c>
      <c r="E204" s="280">
        <v>53.399999999999977</v>
      </c>
      <c r="F204" s="280">
        <v>52.399999999999984</v>
      </c>
      <c r="G204" s="280">
        <v>50.749999999999972</v>
      </c>
      <c r="H204" s="280">
        <v>56.049999999999983</v>
      </c>
      <c r="I204" s="280">
        <v>57.7</v>
      </c>
      <c r="J204" s="280">
        <v>58.699999999999989</v>
      </c>
      <c r="K204" s="278">
        <v>56.7</v>
      </c>
      <c r="L204" s="278">
        <v>54.05</v>
      </c>
      <c r="M204" s="278">
        <v>2.8716300000000001</v>
      </c>
    </row>
    <row r="205" spans="1:13">
      <c r="A205" s="269">
        <v>195</v>
      </c>
      <c r="B205" s="278" t="s">
        <v>115</v>
      </c>
      <c r="C205" s="279">
        <v>130.19999999999999</v>
      </c>
      <c r="D205" s="280">
        <v>127.3</v>
      </c>
      <c r="E205" s="280">
        <v>122.4</v>
      </c>
      <c r="F205" s="280">
        <v>114.60000000000001</v>
      </c>
      <c r="G205" s="280">
        <v>109.70000000000002</v>
      </c>
      <c r="H205" s="280">
        <v>135.1</v>
      </c>
      <c r="I205" s="280">
        <v>140</v>
      </c>
      <c r="J205" s="280">
        <v>147.79999999999998</v>
      </c>
      <c r="K205" s="278">
        <v>132.19999999999999</v>
      </c>
      <c r="L205" s="278">
        <v>119.5</v>
      </c>
      <c r="M205" s="278">
        <v>459.93743000000001</v>
      </c>
    </row>
    <row r="206" spans="1:13">
      <c r="A206" s="269">
        <v>196</v>
      </c>
      <c r="B206" s="278" t="s">
        <v>401</v>
      </c>
      <c r="C206" s="279">
        <v>26.05</v>
      </c>
      <c r="D206" s="280">
        <v>26.116666666666664</v>
      </c>
      <c r="E206" s="280">
        <v>25.733333333333327</v>
      </c>
      <c r="F206" s="280">
        <v>25.416666666666664</v>
      </c>
      <c r="G206" s="280">
        <v>25.033333333333328</v>
      </c>
      <c r="H206" s="280">
        <v>26.433333333333326</v>
      </c>
      <c r="I206" s="280">
        <v>26.816666666666659</v>
      </c>
      <c r="J206" s="280">
        <v>27.133333333333326</v>
      </c>
      <c r="K206" s="278">
        <v>26.5</v>
      </c>
      <c r="L206" s="278">
        <v>25.8</v>
      </c>
      <c r="M206" s="278">
        <v>9.5469899999999992</v>
      </c>
    </row>
    <row r="207" spans="1:13">
      <c r="A207" s="269">
        <v>197</v>
      </c>
      <c r="B207" s="278" t="s">
        <v>116</v>
      </c>
      <c r="C207" s="279">
        <v>220.3</v>
      </c>
      <c r="D207" s="280">
        <v>217.13333333333335</v>
      </c>
      <c r="E207" s="280">
        <v>209.8666666666667</v>
      </c>
      <c r="F207" s="280">
        <v>199.43333333333334</v>
      </c>
      <c r="G207" s="280">
        <v>192.16666666666669</v>
      </c>
      <c r="H207" s="280">
        <v>227.56666666666672</v>
      </c>
      <c r="I207" s="280">
        <v>234.83333333333337</v>
      </c>
      <c r="J207" s="280">
        <v>245.26666666666674</v>
      </c>
      <c r="K207" s="278">
        <v>224.4</v>
      </c>
      <c r="L207" s="278">
        <v>206.7</v>
      </c>
      <c r="M207" s="278">
        <v>100.64082000000001</v>
      </c>
    </row>
    <row r="208" spans="1:13">
      <c r="A208" s="269">
        <v>198</v>
      </c>
      <c r="B208" s="278" t="s">
        <v>117</v>
      </c>
      <c r="C208" s="279">
        <v>2195</v>
      </c>
      <c r="D208" s="280">
        <v>2209</v>
      </c>
      <c r="E208" s="280">
        <v>2146</v>
      </c>
      <c r="F208" s="280">
        <v>2097</v>
      </c>
      <c r="G208" s="280">
        <v>2034</v>
      </c>
      <c r="H208" s="280">
        <v>2258</v>
      </c>
      <c r="I208" s="280">
        <v>2321</v>
      </c>
      <c r="J208" s="280">
        <v>2370</v>
      </c>
      <c r="K208" s="278">
        <v>2272</v>
      </c>
      <c r="L208" s="278">
        <v>2160</v>
      </c>
      <c r="M208" s="278">
        <v>84.481039999999993</v>
      </c>
    </row>
    <row r="209" spans="1:13">
      <c r="A209" s="269">
        <v>199</v>
      </c>
      <c r="B209" s="278" t="s">
        <v>255</v>
      </c>
      <c r="C209" s="279">
        <v>174.6</v>
      </c>
      <c r="D209" s="280">
        <v>174.20000000000002</v>
      </c>
      <c r="E209" s="280">
        <v>172.40000000000003</v>
      </c>
      <c r="F209" s="280">
        <v>170.20000000000002</v>
      </c>
      <c r="G209" s="280">
        <v>168.40000000000003</v>
      </c>
      <c r="H209" s="280">
        <v>176.40000000000003</v>
      </c>
      <c r="I209" s="280">
        <v>178.20000000000005</v>
      </c>
      <c r="J209" s="280">
        <v>180.40000000000003</v>
      </c>
      <c r="K209" s="278">
        <v>176</v>
      </c>
      <c r="L209" s="278">
        <v>172</v>
      </c>
      <c r="M209" s="278">
        <v>7.1586600000000002</v>
      </c>
    </row>
    <row r="210" spans="1:13">
      <c r="A210" s="269">
        <v>200</v>
      </c>
      <c r="B210" s="278" t="s">
        <v>402</v>
      </c>
      <c r="C210" s="279">
        <v>28644.1</v>
      </c>
      <c r="D210" s="280">
        <v>28674.7</v>
      </c>
      <c r="E210" s="280">
        <v>27969.4</v>
      </c>
      <c r="F210" s="280">
        <v>27294.7</v>
      </c>
      <c r="G210" s="280">
        <v>26589.4</v>
      </c>
      <c r="H210" s="280">
        <v>29349.4</v>
      </c>
      <c r="I210" s="280">
        <v>30054.699999999997</v>
      </c>
      <c r="J210" s="280">
        <v>30729.4</v>
      </c>
      <c r="K210" s="278">
        <v>29380</v>
      </c>
      <c r="L210" s="278">
        <v>28000</v>
      </c>
      <c r="M210" s="278">
        <v>8.0869999999999997E-2</v>
      </c>
    </row>
    <row r="211" spans="1:13">
      <c r="A211" s="269">
        <v>201</v>
      </c>
      <c r="B211" s="278" t="s">
        <v>398</v>
      </c>
      <c r="C211" s="279">
        <v>49.8</v>
      </c>
      <c r="D211" s="280">
        <v>50.43333333333333</v>
      </c>
      <c r="E211" s="280">
        <v>48.966666666666661</v>
      </c>
      <c r="F211" s="280">
        <v>48.133333333333333</v>
      </c>
      <c r="G211" s="280">
        <v>46.666666666666664</v>
      </c>
      <c r="H211" s="280">
        <v>51.266666666666659</v>
      </c>
      <c r="I211" s="280">
        <v>52.733333333333327</v>
      </c>
      <c r="J211" s="280">
        <v>53.566666666666656</v>
      </c>
      <c r="K211" s="278">
        <v>51.9</v>
      </c>
      <c r="L211" s="278">
        <v>49.6</v>
      </c>
      <c r="M211" s="278">
        <v>12.68272</v>
      </c>
    </row>
    <row r="212" spans="1:13">
      <c r="A212" s="269">
        <v>202</v>
      </c>
      <c r="B212" s="278" t="s">
        <v>256</v>
      </c>
      <c r="C212" s="279">
        <v>25.35</v>
      </c>
      <c r="D212" s="280">
        <v>24.716666666666669</v>
      </c>
      <c r="E212" s="280">
        <v>23.733333333333338</v>
      </c>
      <c r="F212" s="280">
        <v>22.116666666666671</v>
      </c>
      <c r="G212" s="280">
        <v>21.13333333333334</v>
      </c>
      <c r="H212" s="280">
        <v>26.333333333333336</v>
      </c>
      <c r="I212" s="280">
        <v>27.31666666666667</v>
      </c>
      <c r="J212" s="280">
        <v>28.933333333333334</v>
      </c>
      <c r="K212" s="278">
        <v>25.7</v>
      </c>
      <c r="L212" s="278">
        <v>23.1</v>
      </c>
      <c r="M212" s="278">
        <v>93.410610000000005</v>
      </c>
    </row>
    <row r="213" spans="1:13">
      <c r="A213" s="269">
        <v>203</v>
      </c>
      <c r="B213" s="278" t="s">
        <v>416</v>
      </c>
      <c r="C213" s="279">
        <v>58.3</v>
      </c>
      <c r="D213" s="280">
        <v>58.766666666666673</v>
      </c>
      <c r="E213" s="280">
        <v>56.533333333333346</v>
      </c>
      <c r="F213" s="280">
        <v>54.766666666666673</v>
      </c>
      <c r="G213" s="280">
        <v>52.533333333333346</v>
      </c>
      <c r="H213" s="280">
        <v>60.533333333333346</v>
      </c>
      <c r="I213" s="280">
        <v>62.76666666666668</v>
      </c>
      <c r="J213" s="280">
        <v>64.533333333333346</v>
      </c>
      <c r="K213" s="278">
        <v>61</v>
      </c>
      <c r="L213" s="278">
        <v>57</v>
      </c>
      <c r="M213" s="278">
        <v>19.86084</v>
      </c>
    </row>
    <row r="214" spans="1:13">
      <c r="A214" s="269">
        <v>204</v>
      </c>
      <c r="B214" s="278" t="s">
        <v>118</v>
      </c>
      <c r="C214" s="279">
        <v>132.69999999999999</v>
      </c>
      <c r="D214" s="280">
        <v>131.66666666666666</v>
      </c>
      <c r="E214" s="280">
        <v>128.43333333333331</v>
      </c>
      <c r="F214" s="280">
        <v>124.16666666666666</v>
      </c>
      <c r="G214" s="280">
        <v>120.93333333333331</v>
      </c>
      <c r="H214" s="280">
        <v>135.93333333333331</v>
      </c>
      <c r="I214" s="280">
        <v>139.16666666666666</v>
      </c>
      <c r="J214" s="280">
        <v>143.43333333333331</v>
      </c>
      <c r="K214" s="278">
        <v>134.9</v>
      </c>
      <c r="L214" s="278">
        <v>127.4</v>
      </c>
      <c r="M214" s="278">
        <v>301.43669999999997</v>
      </c>
    </row>
    <row r="215" spans="1:13">
      <c r="A215" s="269">
        <v>205</v>
      </c>
      <c r="B215" s="278" t="s">
        <v>415</v>
      </c>
      <c r="C215" s="279">
        <v>43.8</v>
      </c>
      <c r="D215" s="280">
        <v>44.29999999999999</v>
      </c>
      <c r="E215" s="280">
        <v>42.799999999999983</v>
      </c>
      <c r="F215" s="280">
        <v>41.79999999999999</v>
      </c>
      <c r="G215" s="280">
        <v>40.299999999999983</v>
      </c>
      <c r="H215" s="280">
        <v>45.299999999999983</v>
      </c>
      <c r="I215" s="280">
        <v>46.8</v>
      </c>
      <c r="J215" s="280">
        <v>47.799999999999983</v>
      </c>
      <c r="K215" s="278">
        <v>45.8</v>
      </c>
      <c r="L215" s="278">
        <v>43.3</v>
      </c>
      <c r="M215" s="278">
        <v>3.0466099999999998</v>
      </c>
    </row>
    <row r="216" spans="1:13">
      <c r="A216" s="269">
        <v>206</v>
      </c>
      <c r="B216" s="278" t="s">
        <v>259</v>
      </c>
      <c r="C216" s="279">
        <v>107.05</v>
      </c>
      <c r="D216" s="280">
        <v>108.18333333333332</v>
      </c>
      <c r="E216" s="280">
        <v>104.01666666666665</v>
      </c>
      <c r="F216" s="280">
        <v>100.98333333333333</v>
      </c>
      <c r="G216" s="280">
        <v>96.816666666666663</v>
      </c>
      <c r="H216" s="280">
        <v>111.21666666666664</v>
      </c>
      <c r="I216" s="280">
        <v>115.3833333333333</v>
      </c>
      <c r="J216" s="280">
        <v>118.41666666666663</v>
      </c>
      <c r="K216" s="278">
        <v>112.35</v>
      </c>
      <c r="L216" s="278">
        <v>105.15</v>
      </c>
      <c r="M216" s="278">
        <v>10.35093</v>
      </c>
    </row>
    <row r="217" spans="1:13">
      <c r="A217" s="269">
        <v>207</v>
      </c>
      <c r="B217" s="278" t="s">
        <v>119</v>
      </c>
      <c r="C217" s="279">
        <v>380.15</v>
      </c>
      <c r="D217" s="280">
        <v>382.41666666666669</v>
      </c>
      <c r="E217" s="280">
        <v>371.88333333333338</v>
      </c>
      <c r="F217" s="280">
        <v>363.61666666666667</v>
      </c>
      <c r="G217" s="280">
        <v>353.08333333333337</v>
      </c>
      <c r="H217" s="280">
        <v>390.68333333333339</v>
      </c>
      <c r="I217" s="280">
        <v>401.2166666666667</v>
      </c>
      <c r="J217" s="280">
        <v>409.48333333333341</v>
      </c>
      <c r="K217" s="278">
        <v>392.95</v>
      </c>
      <c r="L217" s="278">
        <v>374.15</v>
      </c>
      <c r="M217" s="278">
        <v>457.35196999999999</v>
      </c>
    </row>
    <row r="218" spans="1:13">
      <c r="A218" s="269">
        <v>208</v>
      </c>
      <c r="B218" s="278" t="s">
        <v>257</v>
      </c>
      <c r="C218" s="279">
        <v>1290.5999999999999</v>
      </c>
      <c r="D218" s="280">
        <v>1274.2166666666665</v>
      </c>
      <c r="E218" s="280">
        <v>1223.4333333333329</v>
      </c>
      <c r="F218" s="280">
        <v>1156.2666666666664</v>
      </c>
      <c r="G218" s="280">
        <v>1105.4833333333329</v>
      </c>
      <c r="H218" s="280">
        <v>1341.383333333333</v>
      </c>
      <c r="I218" s="280">
        <v>1392.1666666666663</v>
      </c>
      <c r="J218" s="280">
        <v>1459.333333333333</v>
      </c>
      <c r="K218" s="278">
        <v>1325</v>
      </c>
      <c r="L218" s="278">
        <v>1207.05</v>
      </c>
      <c r="M218" s="278">
        <v>9.8735599999999994</v>
      </c>
    </row>
    <row r="219" spans="1:13">
      <c r="A219" s="269">
        <v>209</v>
      </c>
      <c r="B219" s="278" t="s">
        <v>120</v>
      </c>
      <c r="C219" s="279">
        <v>411.95</v>
      </c>
      <c r="D219" s="280">
        <v>411.05</v>
      </c>
      <c r="E219" s="280">
        <v>406</v>
      </c>
      <c r="F219" s="280">
        <v>400.05</v>
      </c>
      <c r="G219" s="280">
        <v>395</v>
      </c>
      <c r="H219" s="280">
        <v>417</v>
      </c>
      <c r="I219" s="280">
        <v>422.05000000000007</v>
      </c>
      <c r="J219" s="280">
        <v>428</v>
      </c>
      <c r="K219" s="278">
        <v>416.1</v>
      </c>
      <c r="L219" s="278">
        <v>405.1</v>
      </c>
      <c r="M219" s="278">
        <v>32.878819999999997</v>
      </c>
    </row>
    <row r="220" spans="1:13">
      <c r="A220" s="269">
        <v>210</v>
      </c>
      <c r="B220" s="278" t="s">
        <v>404</v>
      </c>
      <c r="C220" s="279">
        <v>2271.5500000000002</v>
      </c>
      <c r="D220" s="280">
        <v>2290.3833333333332</v>
      </c>
      <c r="E220" s="280">
        <v>2236.7666666666664</v>
      </c>
      <c r="F220" s="280">
        <v>2201.9833333333331</v>
      </c>
      <c r="G220" s="280">
        <v>2148.3666666666663</v>
      </c>
      <c r="H220" s="280">
        <v>2325.1666666666665</v>
      </c>
      <c r="I220" s="280">
        <v>2378.7833333333333</v>
      </c>
      <c r="J220" s="280">
        <v>2413.5666666666666</v>
      </c>
      <c r="K220" s="278">
        <v>2344</v>
      </c>
      <c r="L220" s="278">
        <v>2255.6</v>
      </c>
      <c r="M220" s="278">
        <v>7.4200000000000004E-3</v>
      </c>
    </row>
    <row r="221" spans="1:13">
      <c r="A221" s="269">
        <v>211</v>
      </c>
      <c r="B221" s="278" t="s">
        <v>258</v>
      </c>
      <c r="C221" s="279">
        <v>21.45</v>
      </c>
      <c r="D221" s="280">
        <v>21.549999999999997</v>
      </c>
      <c r="E221" s="280">
        <v>21.199999999999996</v>
      </c>
      <c r="F221" s="280">
        <v>20.95</v>
      </c>
      <c r="G221" s="280">
        <v>20.599999999999998</v>
      </c>
      <c r="H221" s="280">
        <v>21.799999999999994</v>
      </c>
      <c r="I221" s="280">
        <v>22.149999999999995</v>
      </c>
      <c r="J221" s="280">
        <v>22.399999999999991</v>
      </c>
      <c r="K221" s="278">
        <v>21.9</v>
      </c>
      <c r="L221" s="278">
        <v>21.3</v>
      </c>
      <c r="M221" s="278">
        <v>13.81908</v>
      </c>
    </row>
    <row r="222" spans="1:13">
      <c r="A222" s="269">
        <v>212</v>
      </c>
      <c r="B222" s="278" t="s">
        <v>121</v>
      </c>
      <c r="C222" s="279">
        <v>4.2</v>
      </c>
      <c r="D222" s="280">
        <v>4.2333333333333334</v>
      </c>
      <c r="E222" s="280">
        <v>4.0666666666666664</v>
      </c>
      <c r="F222" s="280">
        <v>3.9333333333333327</v>
      </c>
      <c r="G222" s="280">
        <v>3.7666666666666657</v>
      </c>
      <c r="H222" s="280">
        <v>4.3666666666666671</v>
      </c>
      <c r="I222" s="280">
        <v>4.5333333333333332</v>
      </c>
      <c r="J222" s="280">
        <v>4.6666666666666679</v>
      </c>
      <c r="K222" s="278">
        <v>4.4000000000000004</v>
      </c>
      <c r="L222" s="278">
        <v>4.0999999999999996</v>
      </c>
      <c r="M222" s="278">
        <v>3075.4942799999999</v>
      </c>
    </row>
    <row r="223" spans="1:13">
      <c r="A223" s="269">
        <v>213</v>
      </c>
      <c r="B223" s="278" t="s">
        <v>405</v>
      </c>
      <c r="C223" s="279">
        <v>14.5</v>
      </c>
      <c r="D223" s="280">
        <v>14.549999999999999</v>
      </c>
      <c r="E223" s="280">
        <v>14.349999999999998</v>
      </c>
      <c r="F223" s="280">
        <v>14.2</v>
      </c>
      <c r="G223" s="280">
        <v>13.999999999999998</v>
      </c>
      <c r="H223" s="280">
        <v>14.699999999999998</v>
      </c>
      <c r="I223" s="280">
        <v>14.899999999999997</v>
      </c>
      <c r="J223" s="280">
        <v>15.049999999999997</v>
      </c>
      <c r="K223" s="278">
        <v>14.75</v>
      </c>
      <c r="L223" s="278">
        <v>14.4</v>
      </c>
      <c r="M223" s="278">
        <v>58.800719999999998</v>
      </c>
    </row>
    <row r="224" spans="1:13">
      <c r="A224" s="269">
        <v>214</v>
      </c>
      <c r="B224" s="278" t="s">
        <v>122</v>
      </c>
      <c r="C224" s="279">
        <v>21.9</v>
      </c>
      <c r="D224" s="280">
        <v>22.116666666666664</v>
      </c>
      <c r="E224" s="280">
        <v>21.483333333333327</v>
      </c>
      <c r="F224" s="280">
        <v>21.066666666666663</v>
      </c>
      <c r="G224" s="280">
        <v>20.433333333333326</v>
      </c>
      <c r="H224" s="280">
        <v>22.533333333333328</v>
      </c>
      <c r="I224" s="280">
        <v>23.166666666666661</v>
      </c>
      <c r="J224" s="280">
        <v>23.583333333333329</v>
      </c>
      <c r="K224" s="278">
        <v>22.75</v>
      </c>
      <c r="L224" s="278">
        <v>21.7</v>
      </c>
      <c r="M224" s="278">
        <v>649.87885000000006</v>
      </c>
    </row>
    <row r="225" spans="1:13">
      <c r="A225" s="269">
        <v>215</v>
      </c>
      <c r="B225" s="278" t="s">
        <v>417</v>
      </c>
      <c r="C225" s="279">
        <v>149.9</v>
      </c>
      <c r="D225" s="280">
        <v>151.85000000000002</v>
      </c>
      <c r="E225" s="280">
        <v>146.15000000000003</v>
      </c>
      <c r="F225" s="280">
        <v>142.4</v>
      </c>
      <c r="G225" s="280">
        <v>136.70000000000002</v>
      </c>
      <c r="H225" s="280">
        <v>155.60000000000005</v>
      </c>
      <c r="I225" s="280">
        <v>161.30000000000004</v>
      </c>
      <c r="J225" s="280">
        <v>165.05000000000007</v>
      </c>
      <c r="K225" s="278">
        <v>157.55000000000001</v>
      </c>
      <c r="L225" s="278">
        <v>148.1</v>
      </c>
      <c r="M225" s="278">
        <v>3.67645</v>
      </c>
    </row>
    <row r="226" spans="1:13">
      <c r="A226" s="269">
        <v>216</v>
      </c>
      <c r="B226" s="278" t="s">
        <v>406</v>
      </c>
      <c r="C226" s="279">
        <v>408.7</v>
      </c>
      <c r="D226" s="280">
        <v>413.13333333333338</v>
      </c>
      <c r="E226" s="280">
        <v>402.56666666666678</v>
      </c>
      <c r="F226" s="280">
        <v>396.43333333333339</v>
      </c>
      <c r="G226" s="280">
        <v>385.86666666666679</v>
      </c>
      <c r="H226" s="280">
        <v>419.26666666666677</v>
      </c>
      <c r="I226" s="280">
        <v>429.83333333333337</v>
      </c>
      <c r="J226" s="280">
        <v>435.96666666666675</v>
      </c>
      <c r="K226" s="278">
        <v>423.7</v>
      </c>
      <c r="L226" s="278">
        <v>407</v>
      </c>
      <c r="M226" s="278">
        <v>0.29616999999999999</v>
      </c>
    </row>
    <row r="227" spans="1:13">
      <c r="A227" s="269">
        <v>217</v>
      </c>
      <c r="B227" s="278" t="s">
        <v>407</v>
      </c>
      <c r="C227" s="279">
        <v>4.05</v>
      </c>
      <c r="D227" s="280">
        <v>4.1000000000000005</v>
      </c>
      <c r="E227" s="280">
        <v>4.0000000000000009</v>
      </c>
      <c r="F227" s="280">
        <v>3.95</v>
      </c>
      <c r="G227" s="280">
        <v>3.8500000000000005</v>
      </c>
      <c r="H227" s="280">
        <v>4.1500000000000012</v>
      </c>
      <c r="I227" s="280">
        <v>4.2500000000000009</v>
      </c>
      <c r="J227" s="280">
        <v>4.3000000000000016</v>
      </c>
      <c r="K227" s="278">
        <v>4.2</v>
      </c>
      <c r="L227" s="278">
        <v>4.05</v>
      </c>
      <c r="M227" s="278">
        <v>42.893770000000004</v>
      </c>
    </row>
    <row r="228" spans="1:13">
      <c r="A228" s="269">
        <v>218</v>
      </c>
      <c r="B228" s="278" t="s">
        <v>123</v>
      </c>
      <c r="C228" s="279">
        <v>476.65</v>
      </c>
      <c r="D228" s="280">
        <v>477.41666666666669</v>
      </c>
      <c r="E228" s="280">
        <v>469.83333333333337</v>
      </c>
      <c r="F228" s="280">
        <v>463.01666666666671</v>
      </c>
      <c r="G228" s="280">
        <v>455.43333333333339</v>
      </c>
      <c r="H228" s="280">
        <v>484.23333333333335</v>
      </c>
      <c r="I228" s="280">
        <v>491.81666666666672</v>
      </c>
      <c r="J228" s="280">
        <v>498.63333333333333</v>
      </c>
      <c r="K228" s="278">
        <v>485</v>
      </c>
      <c r="L228" s="278">
        <v>470.6</v>
      </c>
      <c r="M228" s="278">
        <v>24.23236</v>
      </c>
    </row>
    <row r="229" spans="1:13">
      <c r="A229" s="269">
        <v>219</v>
      </c>
      <c r="B229" s="278" t="s">
        <v>408</v>
      </c>
      <c r="C229" s="279">
        <v>77.150000000000006</v>
      </c>
      <c r="D229" s="280">
        <v>77.566666666666677</v>
      </c>
      <c r="E229" s="280">
        <v>74.983333333333348</v>
      </c>
      <c r="F229" s="280">
        <v>72.816666666666677</v>
      </c>
      <c r="G229" s="280">
        <v>70.233333333333348</v>
      </c>
      <c r="H229" s="280">
        <v>79.733333333333348</v>
      </c>
      <c r="I229" s="280">
        <v>82.316666666666691</v>
      </c>
      <c r="J229" s="280">
        <v>84.483333333333348</v>
      </c>
      <c r="K229" s="278">
        <v>80.150000000000006</v>
      </c>
      <c r="L229" s="278">
        <v>75.400000000000006</v>
      </c>
      <c r="M229" s="278">
        <v>2.8903300000000001</v>
      </c>
    </row>
    <row r="230" spans="1:13">
      <c r="A230" s="269">
        <v>220</v>
      </c>
      <c r="B230" s="278" t="s">
        <v>261</v>
      </c>
      <c r="C230" s="279">
        <v>79.900000000000006</v>
      </c>
      <c r="D230" s="280">
        <v>78.850000000000009</v>
      </c>
      <c r="E230" s="280">
        <v>76.700000000000017</v>
      </c>
      <c r="F230" s="280">
        <v>73.500000000000014</v>
      </c>
      <c r="G230" s="280">
        <v>71.350000000000023</v>
      </c>
      <c r="H230" s="280">
        <v>82.050000000000011</v>
      </c>
      <c r="I230" s="280">
        <v>84.200000000000017</v>
      </c>
      <c r="J230" s="280">
        <v>87.4</v>
      </c>
      <c r="K230" s="278">
        <v>81</v>
      </c>
      <c r="L230" s="278">
        <v>75.650000000000006</v>
      </c>
      <c r="M230" s="278">
        <v>41.842840000000002</v>
      </c>
    </row>
    <row r="231" spans="1:13">
      <c r="A231" s="269">
        <v>221</v>
      </c>
      <c r="B231" s="278" t="s">
        <v>413</v>
      </c>
      <c r="C231" s="279">
        <v>103.8</v>
      </c>
      <c r="D231" s="280">
        <v>104.78333333333335</v>
      </c>
      <c r="E231" s="280">
        <v>100.16666666666669</v>
      </c>
      <c r="F231" s="280">
        <v>96.533333333333346</v>
      </c>
      <c r="G231" s="280">
        <v>91.916666666666686</v>
      </c>
      <c r="H231" s="280">
        <v>108.41666666666669</v>
      </c>
      <c r="I231" s="280">
        <v>113.03333333333333</v>
      </c>
      <c r="J231" s="280">
        <v>116.66666666666669</v>
      </c>
      <c r="K231" s="278">
        <v>109.4</v>
      </c>
      <c r="L231" s="278">
        <v>101.15</v>
      </c>
      <c r="M231" s="278">
        <v>71.191000000000003</v>
      </c>
    </row>
    <row r="232" spans="1:13">
      <c r="A232" s="269">
        <v>222</v>
      </c>
      <c r="B232" s="278" t="s">
        <v>1617</v>
      </c>
      <c r="C232" s="279">
        <v>2247.5500000000002</v>
      </c>
      <c r="D232" s="280">
        <v>2245.0499999999997</v>
      </c>
      <c r="E232" s="280">
        <v>2201.0999999999995</v>
      </c>
      <c r="F232" s="280">
        <v>2154.6499999999996</v>
      </c>
      <c r="G232" s="280">
        <v>2110.6999999999994</v>
      </c>
      <c r="H232" s="280">
        <v>2291.4999999999995</v>
      </c>
      <c r="I232" s="280">
        <v>2335.4499999999994</v>
      </c>
      <c r="J232" s="280">
        <v>2381.8999999999996</v>
      </c>
      <c r="K232" s="278">
        <v>2289</v>
      </c>
      <c r="L232" s="278">
        <v>2198.6</v>
      </c>
      <c r="M232" s="278">
        <v>0.54332000000000003</v>
      </c>
    </row>
    <row r="233" spans="1:13">
      <c r="A233" s="269">
        <v>223</v>
      </c>
      <c r="B233" s="278" t="s">
        <v>260</v>
      </c>
      <c r="C233" s="279">
        <v>51.9</v>
      </c>
      <c r="D233" s="280">
        <v>52.666666666666664</v>
      </c>
      <c r="E233" s="280">
        <v>51.033333333333331</v>
      </c>
      <c r="F233" s="280">
        <v>50.166666666666664</v>
      </c>
      <c r="G233" s="280">
        <v>48.533333333333331</v>
      </c>
      <c r="H233" s="280">
        <v>53.533333333333331</v>
      </c>
      <c r="I233" s="280">
        <v>55.166666666666671</v>
      </c>
      <c r="J233" s="280">
        <v>56.033333333333331</v>
      </c>
      <c r="K233" s="278">
        <v>54.3</v>
      </c>
      <c r="L233" s="278">
        <v>51.8</v>
      </c>
      <c r="M233" s="278">
        <v>39.112349999999999</v>
      </c>
    </row>
    <row r="234" spans="1:13">
      <c r="A234" s="269">
        <v>224</v>
      </c>
      <c r="B234" s="278" t="s">
        <v>124</v>
      </c>
      <c r="C234" s="279">
        <v>995.25</v>
      </c>
      <c r="D234" s="280">
        <v>987.71666666666658</v>
      </c>
      <c r="E234" s="280">
        <v>937.58333333333326</v>
      </c>
      <c r="F234" s="280">
        <v>879.91666666666663</v>
      </c>
      <c r="G234" s="280">
        <v>829.7833333333333</v>
      </c>
      <c r="H234" s="280">
        <v>1045.3833333333332</v>
      </c>
      <c r="I234" s="280">
        <v>1095.5166666666667</v>
      </c>
      <c r="J234" s="280">
        <v>1153.1833333333332</v>
      </c>
      <c r="K234" s="278">
        <v>1037.8499999999999</v>
      </c>
      <c r="L234" s="278">
        <v>930.05</v>
      </c>
      <c r="M234" s="278">
        <v>54.023440000000001</v>
      </c>
    </row>
    <row r="235" spans="1:13">
      <c r="A235" s="269">
        <v>225</v>
      </c>
      <c r="B235" s="278" t="s">
        <v>419</v>
      </c>
      <c r="C235" s="279">
        <v>265.8</v>
      </c>
      <c r="D235" s="280">
        <v>265.90000000000003</v>
      </c>
      <c r="E235" s="280">
        <v>264.95000000000005</v>
      </c>
      <c r="F235" s="280">
        <v>264.10000000000002</v>
      </c>
      <c r="G235" s="280">
        <v>263.15000000000003</v>
      </c>
      <c r="H235" s="280">
        <v>266.75000000000006</v>
      </c>
      <c r="I235" s="280">
        <v>267.7</v>
      </c>
      <c r="J235" s="280">
        <v>268.55000000000007</v>
      </c>
      <c r="K235" s="278">
        <v>266.85000000000002</v>
      </c>
      <c r="L235" s="278">
        <v>265.05</v>
      </c>
      <c r="M235" s="278">
        <v>0.27011000000000002</v>
      </c>
    </row>
    <row r="236" spans="1:13">
      <c r="A236" s="269">
        <v>226</v>
      </c>
      <c r="B236" s="278" t="s">
        <v>125</v>
      </c>
      <c r="C236" s="279">
        <v>468.15</v>
      </c>
      <c r="D236" s="280">
        <v>473.86666666666662</v>
      </c>
      <c r="E236" s="280">
        <v>455.88333333333321</v>
      </c>
      <c r="F236" s="280">
        <v>443.61666666666662</v>
      </c>
      <c r="G236" s="280">
        <v>425.63333333333321</v>
      </c>
      <c r="H236" s="280">
        <v>486.13333333333321</v>
      </c>
      <c r="I236" s="280">
        <v>504.11666666666667</v>
      </c>
      <c r="J236" s="280">
        <v>516.38333333333321</v>
      </c>
      <c r="K236" s="278">
        <v>491.85</v>
      </c>
      <c r="L236" s="278">
        <v>461.6</v>
      </c>
      <c r="M236" s="278">
        <v>266.55547999999999</v>
      </c>
    </row>
    <row r="237" spans="1:13">
      <c r="A237" s="269">
        <v>227</v>
      </c>
      <c r="B237" s="278" t="s">
        <v>420</v>
      </c>
      <c r="C237" s="279">
        <v>44.6</v>
      </c>
      <c r="D237" s="280">
        <v>44.633333333333333</v>
      </c>
      <c r="E237" s="280">
        <v>43.066666666666663</v>
      </c>
      <c r="F237" s="280">
        <v>41.533333333333331</v>
      </c>
      <c r="G237" s="280">
        <v>39.966666666666661</v>
      </c>
      <c r="H237" s="280">
        <v>46.166666666666664</v>
      </c>
      <c r="I237" s="280">
        <v>47.733333333333341</v>
      </c>
      <c r="J237" s="280">
        <v>49.266666666666666</v>
      </c>
      <c r="K237" s="278">
        <v>46.2</v>
      </c>
      <c r="L237" s="278">
        <v>43.1</v>
      </c>
      <c r="M237" s="278">
        <v>19.638809999999999</v>
      </c>
    </row>
    <row r="238" spans="1:13">
      <c r="A238" s="269">
        <v>228</v>
      </c>
      <c r="B238" s="278" t="s">
        <v>126</v>
      </c>
      <c r="C238" s="279">
        <v>174.4</v>
      </c>
      <c r="D238" s="280">
        <v>170.78333333333333</v>
      </c>
      <c r="E238" s="280">
        <v>165.76666666666665</v>
      </c>
      <c r="F238" s="280">
        <v>157.13333333333333</v>
      </c>
      <c r="G238" s="280">
        <v>152.11666666666665</v>
      </c>
      <c r="H238" s="280">
        <v>179.41666666666666</v>
      </c>
      <c r="I238" s="280">
        <v>184.43333333333337</v>
      </c>
      <c r="J238" s="280">
        <v>193.06666666666666</v>
      </c>
      <c r="K238" s="278">
        <v>175.8</v>
      </c>
      <c r="L238" s="278">
        <v>162.15</v>
      </c>
      <c r="M238" s="278">
        <v>56.712179999999996</v>
      </c>
    </row>
    <row r="239" spans="1:13">
      <c r="A239" s="269">
        <v>229</v>
      </c>
      <c r="B239" s="278" t="s">
        <v>127</v>
      </c>
      <c r="C239" s="279">
        <v>715.5</v>
      </c>
      <c r="D239" s="280">
        <v>711.19999999999993</v>
      </c>
      <c r="E239" s="280">
        <v>702.39999999999986</v>
      </c>
      <c r="F239" s="280">
        <v>689.3</v>
      </c>
      <c r="G239" s="280">
        <v>680.49999999999989</v>
      </c>
      <c r="H239" s="280">
        <v>724.29999999999984</v>
      </c>
      <c r="I239" s="280">
        <v>733.0999999999998</v>
      </c>
      <c r="J239" s="280">
        <v>746.19999999999982</v>
      </c>
      <c r="K239" s="278">
        <v>720</v>
      </c>
      <c r="L239" s="278">
        <v>698.1</v>
      </c>
      <c r="M239" s="278">
        <v>162.54035999999999</v>
      </c>
    </row>
    <row r="240" spans="1:13">
      <c r="A240" s="269">
        <v>230</v>
      </c>
      <c r="B240" s="278" t="s">
        <v>421</v>
      </c>
      <c r="C240" s="279">
        <v>211.85</v>
      </c>
      <c r="D240" s="280">
        <v>214.95000000000002</v>
      </c>
      <c r="E240" s="280">
        <v>207.90000000000003</v>
      </c>
      <c r="F240" s="280">
        <v>203.95000000000002</v>
      </c>
      <c r="G240" s="280">
        <v>196.90000000000003</v>
      </c>
      <c r="H240" s="280">
        <v>218.90000000000003</v>
      </c>
      <c r="I240" s="280">
        <v>225.95000000000005</v>
      </c>
      <c r="J240" s="280">
        <v>229.90000000000003</v>
      </c>
      <c r="K240" s="278">
        <v>222</v>
      </c>
      <c r="L240" s="278">
        <v>211</v>
      </c>
      <c r="M240" s="278">
        <v>7.3403200000000002</v>
      </c>
    </row>
    <row r="241" spans="1:13">
      <c r="A241" s="269">
        <v>231</v>
      </c>
      <c r="B241" s="278" t="s">
        <v>422</v>
      </c>
      <c r="C241" s="279">
        <v>72.45</v>
      </c>
      <c r="D241" s="280">
        <v>73.466666666666669</v>
      </c>
      <c r="E241" s="280">
        <v>70.983333333333334</v>
      </c>
      <c r="F241" s="280">
        <v>69.516666666666666</v>
      </c>
      <c r="G241" s="280">
        <v>67.033333333333331</v>
      </c>
      <c r="H241" s="280">
        <v>74.933333333333337</v>
      </c>
      <c r="I241" s="280">
        <v>77.416666666666686</v>
      </c>
      <c r="J241" s="280">
        <v>78.88333333333334</v>
      </c>
      <c r="K241" s="278">
        <v>75.95</v>
      </c>
      <c r="L241" s="278">
        <v>72</v>
      </c>
      <c r="M241" s="278">
        <v>0.71892999999999996</v>
      </c>
    </row>
    <row r="242" spans="1:13">
      <c r="A242" s="269">
        <v>232</v>
      </c>
      <c r="B242" s="278" t="s">
        <v>418</v>
      </c>
      <c r="C242" s="279">
        <v>7.7</v>
      </c>
      <c r="D242" s="280">
        <v>7.7666666666666666</v>
      </c>
      <c r="E242" s="280">
        <v>7.583333333333333</v>
      </c>
      <c r="F242" s="280">
        <v>7.4666666666666668</v>
      </c>
      <c r="G242" s="280">
        <v>7.2833333333333332</v>
      </c>
      <c r="H242" s="280">
        <v>7.8833333333333329</v>
      </c>
      <c r="I242" s="280">
        <v>8.0666666666666664</v>
      </c>
      <c r="J242" s="280">
        <v>8.1833333333333336</v>
      </c>
      <c r="K242" s="278">
        <v>7.95</v>
      </c>
      <c r="L242" s="278">
        <v>7.65</v>
      </c>
      <c r="M242" s="278">
        <v>14.2371</v>
      </c>
    </row>
    <row r="243" spans="1:13">
      <c r="A243" s="269">
        <v>233</v>
      </c>
      <c r="B243" s="278" t="s">
        <v>128</v>
      </c>
      <c r="C243" s="279">
        <v>84.2</v>
      </c>
      <c r="D243" s="280">
        <v>83.333333333333329</v>
      </c>
      <c r="E243" s="280">
        <v>82.166666666666657</v>
      </c>
      <c r="F243" s="280">
        <v>80.133333333333326</v>
      </c>
      <c r="G243" s="280">
        <v>78.966666666666654</v>
      </c>
      <c r="H243" s="280">
        <v>85.36666666666666</v>
      </c>
      <c r="I243" s="280">
        <v>86.533333333333317</v>
      </c>
      <c r="J243" s="280">
        <v>88.566666666666663</v>
      </c>
      <c r="K243" s="278">
        <v>84.5</v>
      </c>
      <c r="L243" s="278">
        <v>81.3</v>
      </c>
      <c r="M243" s="278">
        <v>211.93860000000001</v>
      </c>
    </row>
    <row r="244" spans="1:13">
      <c r="A244" s="269">
        <v>234</v>
      </c>
      <c r="B244" s="278" t="s">
        <v>263</v>
      </c>
      <c r="C244" s="279">
        <v>1618.7</v>
      </c>
      <c r="D244" s="280">
        <v>1604.5</v>
      </c>
      <c r="E244" s="280">
        <v>1579.8</v>
      </c>
      <c r="F244" s="280">
        <v>1540.8999999999999</v>
      </c>
      <c r="G244" s="280">
        <v>1516.1999999999998</v>
      </c>
      <c r="H244" s="280">
        <v>1643.4</v>
      </c>
      <c r="I244" s="280">
        <v>1668.1</v>
      </c>
      <c r="J244" s="280">
        <v>1707.0000000000002</v>
      </c>
      <c r="K244" s="278">
        <v>1629.2</v>
      </c>
      <c r="L244" s="278">
        <v>1565.6</v>
      </c>
      <c r="M244" s="278">
        <v>8.59361</v>
      </c>
    </row>
    <row r="245" spans="1:13">
      <c r="A245" s="269">
        <v>235</v>
      </c>
      <c r="B245" s="278" t="s">
        <v>409</v>
      </c>
      <c r="C245" s="279">
        <v>69.5</v>
      </c>
      <c r="D245" s="280">
        <v>70.783333333333331</v>
      </c>
      <c r="E245" s="280">
        <v>67.816666666666663</v>
      </c>
      <c r="F245" s="280">
        <v>66.133333333333326</v>
      </c>
      <c r="G245" s="280">
        <v>63.166666666666657</v>
      </c>
      <c r="H245" s="280">
        <v>72.466666666666669</v>
      </c>
      <c r="I245" s="280">
        <v>75.433333333333337</v>
      </c>
      <c r="J245" s="280">
        <v>77.116666666666674</v>
      </c>
      <c r="K245" s="278">
        <v>73.75</v>
      </c>
      <c r="L245" s="278">
        <v>69.099999999999994</v>
      </c>
      <c r="M245" s="278">
        <v>17.717479999999998</v>
      </c>
    </row>
    <row r="246" spans="1:13">
      <c r="A246" s="269">
        <v>236</v>
      </c>
      <c r="B246" s="278" t="s">
        <v>410</v>
      </c>
      <c r="C246" s="279">
        <v>85.45</v>
      </c>
      <c r="D246" s="280">
        <v>85.800000000000011</v>
      </c>
      <c r="E246" s="280">
        <v>84.700000000000017</v>
      </c>
      <c r="F246" s="280">
        <v>83.95</v>
      </c>
      <c r="G246" s="280">
        <v>82.850000000000009</v>
      </c>
      <c r="H246" s="280">
        <v>86.550000000000026</v>
      </c>
      <c r="I246" s="280">
        <v>87.65000000000002</v>
      </c>
      <c r="J246" s="280">
        <v>88.400000000000034</v>
      </c>
      <c r="K246" s="278">
        <v>86.9</v>
      </c>
      <c r="L246" s="278">
        <v>85.05</v>
      </c>
      <c r="M246" s="278">
        <v>4.0762999999999998</v>
      </c>
    </row>
    <row r="247" spans="1:13">
      <c r="A247" s="269">
        <v>237</v>
      </c>
      <c r="B247" s="278" t="s">
        <v>403</v>
      </c>
      <c r="C247" s="279">
        <v>365.85</v>
      </c>
      <c r="D247" s="280">
        <v>361.68333333333339</v>
      </c>
      <c r="E247" s="280">
        <v>350.31666666666678</v>
      </c>
      <c r="F247" s="280">
        <v>334.78333333333336</v>
      </c>
      <c r="G247" s="280">
        <v>323.41666666666674</v>
      </c>
      <c r="H247" s="280">
        <v>377.21666666666681</v>
      </c>
      <c r="I247" s="280">
        <v>388.58333333333337</v>
      </c>
      <c r="J247" s="280">
        <v>404.11666666666684</v>
      </c>
      <c r="K247" s="278">
        <v>373.05</v>
      </c>
      <c r="L247" s="278">
        <v>346.15</v>
      </c>
      <c r="M247" s="278">
        <v>7.7092200000000002</v>
      </c>
    </row>
    <row r="248" spans="1:13">
      <c r="A248" s="269">
        <v>238</v>
      </c>
      <c r="B248" s="278" t="s">
        <v>129</v>
      </c>
      <c r="C248" s="279">
        <v>182.05</v>
      </c>
      <c r="D248" s="280">
        <v>182.4666666666667</v>
      </c>
      <c r="E248" s="280">
        <v>180.03333333333339</v>
      </c>
      <c r="F248" s="280">
        <v>178.01666666666668</v>
      </c>
      <c r="G248" s="280">
        <v>175.58333333333337</v>
      </c>
      <c r="H248" s="280">
        <v>184.48333333333341</v>
      </c>
      <c r="I248" s="280">
        <v>186.91666666666669</v>
      </c>
      <c r="J248" s="280">
        <v>188.93333333333342</v>
      </c>
      <c r="K248" s="278">
        <v>184.9</v>
      </c>
      <c r="L248" s="278">
        <v>180.45</v>
      </c>
      <c r="M248" s="278">
        <v>301.69126</v>
      </c>
    </row>
    <row r="249" spans="1:13">
      <c r="A249" s="269">
        <v>239</v>
      </c>
      <c r="B249" s="278" t="s">
        <v>414</v>
      </c>
      <c r="C249" s="279">
        <v>164.95</v>
      </c>
      <c r="D249" s="280">
        <v>165.21666666666667</v>
      </c>
      <c r="E249" s="280">
        <v>161.73333333333335</v>
      </c>
      <c r="F249" s="280">
        <v>158.51666666666668</v>
      </c>
      <c r="G249" s="280">
        <v>155.03333333333336</v>
      </c>
      <c r="H249" s="280">
        <v>168.43333333333334</v>
      </c>
      <c r="I249" s="280">
        <v>171.91666666666663</v>
      </c>
      <c r="J249" s="280">
        <v>175.13333333333333</v>
      </c>
      <c r="K249" s="278">
        <v>168.7</v>
      </c>
      <c r="L249" s="278">
        <v>162</v>
      </c>
      <c r="M249" s="278">
        <v>0.34243000000000001</v>
      </c>
    </row>
    <row r="250" spans="1:13">
      <c r="A250" s="269">
        <v>240</v>
      </c>
      <c r="B250" s="278" t="s">
        <v>411</v>
      </c>
      <c r="C250" s="279">
        <v>37.549999999999997</v>
      </c>
      <c r="D250" s="280">
        <v>37.916666666666664</v>
      </c>
      <c r="E250" s="280">
        <v>36.93333333333333</v>
      </c>
      <c r="F250" s="280">
        <v>36.316666666666663</v>
      </c>
      <c r="G250" s="280">
        <v>35.333333333333329</v>
      </c>
      <c r="H250" s="280">
        <v>38.533333333333331</v>
      </c>
      <c r="I250" s="280">
        <v>39.516666666666666</v>
      </c>
      <c r="J250" s="280">
        <v>40.133333333333333</v>
      </c>
      <c r="K250" s="278">
        <v>38.9</v>
      </c>
      <c r="L250" s="278">
        <v>37.299999999999997</v>
      </c>
      <c r="M250" s="278">
        <v>1.8884799999999999</v>
      </c>
    </row>
    <row r="251" spans="1:13">
      <c r="A251" s="269">
        <v>241</v>
      </c>
      <c r="B251" s="278" t="s">
        <v>412</v>
      </c>
      <c r="C251" s="279">
        <v>86.95</v>
      </c>
      <c r="D251" s="280">
        <v>88.283333333333346</v>
      </c>
      <c r="E251" s="280">
        <v>84.666666666666686</v>
      </c>
      <c r="F251" s="280">
        <v>82.38333333333334</v>
      </c>
      <c r="G251" s="280">
        <v>78.76666666666668</v>
      </c>
      <c r="H251" s="280">
        <v>90.566666666666691</v>
      </c>
      <c r="I251" s="280">
        <v>94.183333333333337</v>
      </c>
      <c r="J251" s="280">
        <v>96.466666666666697</v>
      </c>
      <c r="K251" s="278">
        <v>91.9</v>
      </c>
      <c r="L251" s="278">
        <v>86</v>
      </c>
      <c r="M251" s="278">
        <v>16.104669999999999</v>
      </c>
    </row>
    <row r="252" spans="1:13">
      <c r="A252" s="269">
        <v>242</v>
      </c>
      <c r="B252" s="278" t="s">
        <v>432</v>
      </c>
      <c r="C252" s="279">
        <v>14.95</v>
      </c>
      <c r="D252" s="280">
        <v>15.066666666666668</v>
      </c>
      <c r="E252" s="280">
        <v>14.633333333333336</v>
      </c>
      <c r="F252" s="280">
        <v>14.316666666666668</v>
      </c>
      <c r="G252" s="280">
        <v>13.883333333333336</v>
      </c>
      <c r="H252" s="280">
        <v>15.383333333333336</v>
      </c>
      <c r="I252" s="280">
        <v>15.81666666666667</v>
      </c>
      <c r="J252" s="280">
        <v>16.133333333333336</v>
      </c>
      <c r="K252" s="278">
        <v>15.5</v>
      </c>
      <c r="L252" s="278">
        <v>14.75</v>
      </c>
      <c r="M252" s="278">
        <v>25.59751</v>
      </c>
    </row>
    <row r="253" spans="1:13">
      <c r="A253" s="269">
        <v>243</v>
      </c>
      <c r="B253" s="278" t="s">
        <v>429</v>
      </c>
      <c r="C253" s="279">
        <v>41.95</v>
      </c>
      <c r="D253" s="280">
        <v>42.31666666666667</v>
      </c>
      <c r="E253" s="280">
        <v>41.13333333333334</v>
      </c>
      <c r="F253" s="280">
        <v>40.31666666666667</v>
      </c>
      <c r="G253" s="280">
        <v>39.13333333333334</v>
      </c>
      <c r="H253" s="280">
        <v>43.13333333333334</v>
      </c>
      <c r="I253" s="280">
        <v>44.316666666666663</v>
      </c>
      <c r="J253" s="280">
        <v>45.13333333333334</v>
      </c>
      <c r="K253" s="278">
        <v>43.5</v>
      </c>
      <c r="L253" s="278">
        <v>41.5</v>
      </c>
      <c r="M253" s="278">
        <v>8.0098500000000001</v>
      </c>
    </row>
    <row r="254" spans="1:13">
      <c r="A254" s="269">
        <v>244</v>
      </c>
      <c r="B254" s="278" t="s">
        <v>430</v>
      </c>
      <c r="C254" s="279">
        <v>71.05</v>
      </c>
      <c r="D254" s="280">
        <v>71.25</v>
      </c>
      <c r="E254" s="280">
        <v>70.05</v>
      </c>
      <c r="F254" s="280">
        <v>69.05</v>
      </c>
      <c r="G254" s="280">
        <v>67.849999999999994</v>
      </c>
      <c r="H254" s="280">
        <v>72.25</v>
      </c>
      <c r="I254" s="280">
        <v>73.449999999999989</v>
      </c>
      <c r="J254" s="280">
        <v>74.45</v>
      </c>
      <c r="K254" s="278">
        <v>72.45</v>
      </c>
      <c r="L254" s="278">
        <v>70.25</v>
      </c>
      <c r="M254" s="278">
        <v>18.54907</v>
      </c>
    </row>
    <row r="255" spans="1:13">
      <c r="A255" s="269">
        <v>245</v>
      </c>
      <c r="B255" s="278" t="s">
        <v>433</v>
      </c>
      <c r="C255" s="279">
        <v>26</v>
      </c>
      <c r="D255" s="280">
        <v>26.5</v>
      </c>
      <c r="E255" s="280">
        <v>25.35</v>
      </c>
      <c r="F255" s="280">
        <v>24.700000000000003</v>
      </c>
      <c r="G255" s="280">
        <v>23.550000000000004</v>
      </c>
      <c r="H255" s="280">
        <v>27.15</v>
      </c>
      <c r="I255" s="280">
        <v>28.299999999999997</v>
      </c>
      <c r="J255" s="280">
        <v>28.949999999999996</v>
      </c>
      <c r="K255" s="278">
        <v>27.65</v>
      </c>
      <c r="L255" s="278">
        <v>25.85</v>
      </c>
      <c r="M255" s="278">
        <v>21.280909999999999</v>
      </c>
    </row>
    <row r="256" spans="1:13">
      <c r="A256" s="269">
        <v>246</v>
      </c>
      <c r="B256" s="278" t="s">
        <v>423</v>
      </c>
      <c r="C256" s="279">
        <v>557.9</v>
      </c>
      <c r="D256" s="280">
        <v>564.83333333333337</v>
      </c>
      <c r="E256" s="280">
        <v>545.66666666666674</v>
      </c>
      <c r="F256" s="280">
        <v>533.43333333333339</v>
      </c>
      <c r="G256" s="280">
        <v>514.26666666666677</v>
      </c>
      <c r="H256" s="280">
        <v>577.06666666666672</v>
      </c>
      <c r="I256" s="280">
        <v>596.23333333333346</v>
      </c>
      <c r="J256" s="280">
        <v>608.4666666666667</v>
      </c>
      <c r="K256" s="278">
        <v>584</v>
      </c>
      <c r="L256" s="278">
        <v>552.6</v>
      </c>
      <c r="M256" s="278">
        <v>2.33142</v>
      </c>
    </row>
    <row r="257" spans="1:13">
      <c r="A257" s="269">
        <v>247</v>
      </c>
      <c r="B257" s="278" t="s">
        <v>437</v>
      </c>
      <c r="C257" s="279">
        <v>2355.5500000000002</v>
      </c>
      <c r="D257" s="280">
        <v>2364.2833333333333</v>
      </c>
      <c r="E257" s="280">
        <v>2310.5666666666666</v>
      </c>
      <c r="F257" s="280">
        <v>2265.5833333333335</v>
      </c>
      <c r="G257" s="280">
        <v>2211.8666666666668</v>
      </c>
      <c r="H257" s="280">
        <v>2409.2666666666664</v>
      </c>
      <c r="I257" s="280">
        <v>2462.9833333333327</v>
      </c>
      <c r="J257" s="280">
        <v>2507.9666666666662</v>
      </c>
      <c r="K257" s="278">
        <v>2418</v>
      </c>
      <c r="L257" s="278">
        <v>2319.3000000000002</v>
      </c>
      <c r="M257" s="278">
        <v>0.12232</v>
      </c>
    </row>
    <row r="258" spans="1:13">
      <c r="A258" s="269">
        <v>248</v>
      </c>
      <c r="B258" s="278" t="s">
        <v>434</v>
      </c>
      <c r="C258" s="279">
        <v>55.8</v>
      </c>
      <c r="D258" s="280">
        <v>56.050000000000004</v>
      </c>
      <c r="E258" s="280">
        <v>54.150000000000006</v>
      </c>
      <c r="F258" s="280">
        <v>52.5</v>
      </c>
      <c r="G258" s="280">
        <v>50.6</v>
      </c>
      <c r="H258" s="280">
        <v>57.70000000000001</v>
      </c>
      <c r="I258" s="280">
        <v>59.6</v>
      </c>
      <c r="J258" s="280">
        <v>61.250000000000014</v>
      </c>
      <c r="K258" s="278">
        <v>57.95</v>
      </c>
      <c r="L258" s="278">
        <v>54.4</v>
      </c>
      <c r="M258" s="278">
        <v>21.651160000000001</v>
      </c>
    </row>
    <row r="259" spans="1:13">
      <c r="A259" s="269">
        <v>249</v>
      </c>
      <c r="B259" s="278" t="s">
        <v>130</v>
      </c>
      <c r="C259" s="279">
        <v>95</v>
      </c>
      <c r="D259" s="280">
        <v>93.616666666666674</v>
      </c>
      <c r="E259" s="280">
        <v>91.083333333333343</v>
      </c>
      <c r="F259" s="280">
        <v>87.166666666666671</v>
      </c>
      <c r="G259" s="280">
        <v>84.63333333333334</v>
      </c>
      <c r="H259" s="280">
        <v>97.533333333333346</v>
      </c>
      <c r="I259" s="280">
        <v>100.06666666666668</v>
      </c>
      <c r="J259" s="280">
        <v>103.98333333333335</v>
      </c>
      <c r="K259" s="278">
        <v>96.15</v>
      </c>
      <c r="L259" s="278">
        <v>89.7</v>
      </c>
      <c r="M259" s="278">
        <v>316.28041000000002</v>
      </c>
    </row>
    <row r="260" spans="1:13">
      <c r="A260" s="269">
        <v>250</v>
      </c>
      <c r="B260" s="278" t="s">
        <v>431</v>
      </c>
      <c r="C260" s="279">
        <v>7</v>
      </c>
      <c r="D260" s="280">
        <v>7</v>
      </c>
      <c r="E260" s="280">
        <v>7</v>
      </c>
      <c r="F260" s="280">
        <v>7</v>
      </c>
      <c r="G260" s="280">
        <v>7</v>
      </c>
      <c r="H260" s="280">
        <v>7</v>
      </c>
      <c r="I260" s="280">
        <v>7</v>
      </c>
      <c r="J260" s="280">
        <v>7</v>
      </c>
      <c r="K260" s="278">
        <v>7</v>
      </c>
      <c r="L260" s="278">
        <v>7</v>
      </c>
      <c r="M260" s="278">
        <v>37.760390000000001</v>
      </c>
    </row>
    <row r="261" spans="1:13">
      <c r="A261" s="269">
        <v>251</v>
      </c>
      <c r="B261" s="278" t="s">
        <v>424</v>
      </c>
      <c r="C261" s="279">
        <v>1119.3</v>
      </c>
      <c r="D261" s="280">
        <v>1115.1000000000001</v>
      </c>
      <c r="E261" s="280">
        <v>1105.2000000000003</v>
      </c>
      <c r="F261" s="280">
        <v>1091.1000000000001</v>
      </c>
      <c r="G261" s="280">
        <v>1081.2000000000003</v>
      </c>
      <c r="H261" s="280">
        <v>1129.2000000000003</v>
      </c>
      <c r="I261" s="280">
        <v>1139.1000000000004</v>
      </c>
      <c r="J261" s="280">
        <v>1153.2000000000003</v>
      </c>
      <c r="K261" s="278">
        <v>1125</v>
      </c>
      <c r="L261" s="278">
        <v>1101</v>
      </c>
      <c r="M261" s="278">
        <v>2.1990699999999999</v>
      </c>
    </row>
    <row r="262" spans="1:13">
      <c r="A262" s="269">
        <v>252</v>
      </c>
      <c r="B262" s="278" t="s">
        <v>425</v>
      </c>
      <c r="C262" s="279">
        <v>199.55</v>
      </c>
      <c r="D262" s="280">
        <v>201.35</v>
      </c>
      <c r="E262" s="280">
        <v>196.7</v>
      </c>
      <c r="F262" s="280">
        <v>193.85</v>
      </c>
      <c r="G262" s="280">
        <v>189.2</v>
      </c>
      <c r="H262" s="280">
        <v>204.2</v>
      </c>
      <c r="I262" s="280">
        <v>208.85000000000002</v>
      </c>
      <c r="J262" s="280">
        <v>211.7</v>
      </c>
      <c r="K262" s="278">
        <v>206</v>
      </c>
      <c r="L262" s="278">
        <v>198.5</v>
      </c>
      <c r="M262" s="278">
        <v>2.1002900000000002</v>
      </c>
    </row>
    <row r="263" spans="1:13">
      <c r="A263" s="269">
        <v>253</v>
      </c>
      <c r="B263" s="278" t="s">
        <v>426</v>
      </c>
      <c r="C263" s="279">
        <v>99.15</v>
      </c>
      <c r="D263" s="280">
        <v>100.21666666666668</v>
      </c>
      <c r="E263" s="280">
        <v>97.233333333333363</v>
      </c>
      <c r="F263" s="280">
        <v>95.316666666666677</v>
      </c>
      <c r="G263" s="280">
        <v>92.333333333333357</v>
      </c>
      <c r="H263" s="280">
        <v>102.13333333333337</v>
      </c>
      <c r="I263" s="280">
        <v>105.11666666666669</v>
      </c>
      <c r="J263" s="280">
        <v>107.03333333333337</v>
      </c>
      <c r="K263" s="278">
        <v>103.2</v>
      </c>
      <c r="L263" s="278">
        <v>98.3</v>
      </c>
      <c r="M263" s="278">
        <v>17.081939999999999</v>
      </c>
    </row>
    <row r="264" spans="1:13">
      <c r="A264" s="269">
        <v>254</v>
      </c>
      <c r="B264" s="278" t="s">
        <v>427</v>
      </c>
      <c r="C264" s="279">
        <v>51.45</v>
      </c>
      <c r="D264" s="280">
        <v>52.383333333333326</v>
      </c>
      <c r="E264" s="280">
        <v>50.366666666666653</v>
      </c>
      <c r="F264" s="280">
        <v>49.283333333333324</v>
      </c>
      <c r="G264" s="280">
        <v>47.266666666666652</v>
      </c>
      <c r="H264" s="280">
        <v>53.466666666666654</v>
      </c>
      <c r="I264" s="280">
        <v>55.483333333333334</v>
      </c>
      <c r="J264" s="280">
        <v>56.566666666666656</v>
      </c>
      <c r="K264" s="278">
        <v>54.4</v>
      </c>
      <c r="L264" s="278">
        <v>51.3</v>
      </c>
      <c r="M264" s="278">
        <v>14.80246</v>
      </c>
    </row>
    <row r="265" spans="1:13">
      <c r="A265" s="269">
        <v>255</v>
      </c>
      <c r="B265" s="278" t="s">
        <v>428</v>
      </c>
      <c r="C265" s="279">
        <v>65.8</v>
      </c>
      <c r="D265" s="280">
        <v>67.033333333333331</v>
      </c>
      <c r="E265" s="280">
        <v>64.166666666666657</v>
      </c>
      <c r="F265" s="280">
        <v>62.533333333333331</v>
      </c>
      <c r="G265" s="280">
        <v>59.666666666666657</v>
      </c>
      <c r="H265" s="280">
        <v>68.666666666666657</v>
      </c>
      <c r="I265" s="280">
        <v>71.533333333333331</v>
      </c>
      <c r="J265" s="280">
        <v>73.166666666666657</v>
      </c>
      <c r="K265" s="278">
        <v>69.900000000000006</v>
      </c>
      <c r="L265" s="278">
        <v>65.400000000000006</v>
      </c>
      <c r="M265" s="278">
        <v>13.52444</v>
      </c>
    </row>
    <row r="266" spans="1:13">
      <c r="A266" s="269">
        <v>256</v>
      </c>
      <c r="B266" s="278" t="s">
        <v>436</v>
      </c>
      <c r="C266" s="279">
        <v>31.2</v>
      </c>
      <c r="D266" s="280">
        <v>31.516666666666666</v>
      </c>
      <c r="E266" s="280">
        <v>30.68333333333333</v>
      </c>
      <c r="F266" s="280">
        <v>30.166666666666664</v>
      </c>
      <c r="G266" s="280">
        <v>29.333333333333329</v>
      </c>
      <c r="H266" s="280">
        <v>32.033333333333331</v>
      </c>
      <c r="I266" s="280">
        <v>32.866666666666667</v>
      </c>
      <c r="J266" s="280">
        <v>33.383333333333333</v>
      </c>
      <c r="K266" s="278">
        <v>32.35</v>
      </c>
      <c r="L266" s="278">
        <v>31</v>
      </c>
      <c r="M266" s="278">
        <v>2.9240300000000001</v>
      </c>
    </row>
    <row r="267" spans="1:13">
      <c r="A267" s="269">
        <v>257</v>
      </c>
      <c r="B267" s="278" t="s">
        <v>435</v>
      </c>
      <c r="C267" s="279">
        <v>44.35</v>
      </c>
      <c r="D267" s="280">
        <v>43.85</v>
      </c>
      <c r="E267" s="280">
        <v>43.300000000000004</v>
      </c>
      <c r="F267" s="280">
        <v>42.25</v>
      </c>
      <c r="G267" s="280">
        <v>41.7</v>
      </c>
      <c r="H267" s="280">
        <v>44.900000000000006</v>
      </c>
      <c r="I267" s="280">
        <v>45.45</v>
      </c>
      <c r="J267" s="280">
        <v>46.500000000000007</v>
      </c>
      <c r="K267" s="278">
        <v>44.4</v>
      </c>
      <c r="L267" s="278">
        <v>42.8</v>
      </c>
      <c r="M267" s="278">
        <v>1.32426</v>
      </c>
    </row>
    <row r="268" spans="1:13">
      <c r="A268" s="269">
        <v>258</v>
      </c>
      <c r="B268" s="278" t="s">
        <v>264</v>
      </c>
      <c r="C268" s="279">
        <v>44.6</v>
      </c>
      <c r="D268" s="280">
        <v>43.9</v>
      </c>
      <c r="E268" s="280">
        <v>42.199999999999996</v>
      </c>
      <c r="F268" s="280">
        <v>39.799999999999997</v>
      </c>
      <c r="G268" s="280">
        <v>38.099999999999994</v>
      </c>
      <c r="H268" s="280">
        <v>46.3</v>
      </c>
      <c r="I268" s="280">
        <v>48</v>
      </c>
      <c r="J268" s="280">
        <v>50.4</v>
      </c>
      <c r="K268" s="278">
        <v>45.6</v>
      </c>
      <c r="L268" s="278">
        <v>41.5</v>
      </c>
      <c r="M268" s="278">
        <v>43.49174</v>
      </c>
    </row>
    <row r="269" spans="1:13">
      <c r="A269" s="269">
        <v>259</v>
      </c>
      <c r="B269" s="278" t="s">
        <v>131</v>
      </c>
      <c r="C269" s="279">
        <v>180.65</v>
      </c>
      <c r="D269" s="280">
        <v>178.95000000000002</v>
      </c>
      <c r="E269" s="280">
        <v>169.20000000000005</v>
      </c>
      <c r="F269" s="280">
        <v>157.75000000000003</v>
      </c>
      <c r="G269" s="280">
        <v>148.00000000000006</v>
      </c>
      <c r="H269" s="280">
        <v>190.40000000000003</v>
      </c>
      <c r="I269" s="280">
        <v>200.14999999999998</v>
      </c>
      <c r="J269" s="280">
        <v>211.60000000000002</v>
      </c>
      <c r="K269" s="278">
        <v>188.7</v>
      </c>
      <c r="L269" s="278">
        <v>167.5</v>
      </c>
      <c r="M269" s="278">
        <v>160.23589000000001</v>
      </c>
    </row>
    <row r="270" spans="1:13">
      <c r="A270" s="269">
        <v>260</v>
      </c>
      <c r="B270" s="278" t="s">
        <v>265</v>
      </c>
      <c r="C270" s="279">
        <v>400.25</v>
      </c>
      <c r="D270" s="280">
        <v>402.66666666666669</v>
      </c>
      <c r="E270" s="280">
        <v>389.33333333333337</v>
      </c>
      <c r="F270" s="280">
        <v>378.41666666666669</v>
      </c>
      <c r="G270" s="280">
        <v>365.08333333333337</v>
      </c>
      <c r="H270" s="280">
        <v>413.58333333333337</v>
      </c>
      <c r="I270" s="280">
        <v>426.91666666666674</v>
      </c>
      <c r="J270" s="280">
        <v>437.83333333333337</v>
      </c>
      <c r="K270" s="278">
        <v>416</v>
      </c>
      <c r="L270" s="278">
        <v>391.75</v>
      </c>
      <c r="M270" s="278">
        <v>3.2806299999999999</v>
      </c>
    </row>
    <row r="271" spans="1:13">
      <c r="A271" s="269">
        <v>261</v>
      </c>
      <c r="B271" s="278" t="s">
        <v>132</v>
      </c>
      <c r="C271" s="279">
        <v>1608.5</v>
      </c>
      <c r="D271" s="280">
        <v>1610.5</v>
      </c>
      <c r="E271" s="280">
        <v>1574</v>
      </c>
      <c r="F271" s="280">
        <v>1539.5</v>
      </c>
      <c r="G271" s="280">
        <v>1503</v>
      </c>
      <c r="H271" s="280">
        <v>1645</v>
      </c>
      <c r="I271" s="280">
        <v>1681.5</v>
      </c>
      <c r="J271" s="280">
        <v>1716</v>
      </c>
      <c r="K271" s="278">
        <v>1647</v>
      </c>
      <c r="L271" s="278">
        <v>1576</v>
      </c>
      <c r="M271" s="278">
        <v>17.05977</v>
      </c>
    </row>
    <row r="272" spans="1:13">
      <c r="A272" s="269">
        <v>262</v>
      </c>
      <c r="B272" s="278" t="s">
        <v>133</v>
      </c>
      <c r="C272" s="279">
        <v>404.9</v>
      </c>
      <c r="D272" s="280">
        <v>406.26666666666665</v>
      </c>
      <c r="E272" s="280">
        <v>387.5333333333333</v>
      </c>
      <c r="F272" s="280">
        <v>370.16666666666663</v>
      </c>
      <c r="G272" s="280">
        <v>351.43333333333328</v>
      </c>
      <c r="H272" s="280">
        <v>423.63333333333333</v>
      </c>
      <c r="I272" s="280">
        <v>442.36666666666667</v>
      </c>
      <c r="J272" s="280">
        <v>459.73333333333335</v>
      </c>
      <c r="K272" s="278">
        <v>425</v>
      </c>
      <c r="L272" s="278">
        <v>388.9</v>
      </c>
      <c r="M272" s="278">
        <v>85.897999999999996</v>
      </c>
    </row>
    <row r="273" spans="1:13">
      <c r="A273" s="269">
        <v>263</v>
      </c>
      <c r="B273" s="278" t="s">
        <v>438</v>
      </c>
      <c r="C273" s="279">
        <v>116.05</v>
      </c>
      <c r="D273" s="280">
        <v>116.39999999999999</v>
      </c>
      <c r="E273" s="280">
        <v>114.09999999999998</v>
      </c>
      <c r="F273" s="280">
        <v>112.14999999999999</v>
      </c>
      <c r="G273" s="280">
        <v>109.84999999999998</v>
      </c>
      <c r="H273" s="280">
        <v>118.34999999999998</v>
      </c>
      <c r="I273" s="280">
        <v>120.64999999999999</v>
      </c>
      <c r="J273" s="280">
        <v>122.59999999999998</v>
      </c>
      <c r="K273" s="278">
        <v>118.7</v>
      </c>
      <c r="L273" s="278">
        <v>114.45</v>
      </c>
      <c r="M273" s="278">
        <v>3.3831099999999998</v>
      </c>
    </row>
    <row r="274" spans="1:13">
      <c r="A274" s="269">
        <v>264</v>
      </c>
      <c r="B274" s="278" t="s">
        <v>444</v>
      </c>
      <c r="C274" s="279">
        <v>374.65</v>
      </c>
      <c r="D274" s="280">
        <v>384.55</v>
      </c>
      <c r="E274" s="280">
        <v>355.1</v>
      </c>
      <c r="F274" s="280">
        <v>335.55</v>
      </c>
      <c r="G274" s="280">
        <v>306.10000000000002</v>
      </c>
      <c r="H274" s="280">
        <v>404.1</v>
      </c>
      <c r="I274" s="280">
        <v>433.54999999999995</v>
      </c>
      <c r="J274" s="280">
        <v>453.1</v>
      </c>
      <c r="K274" s="278">
        <v>414</v>
      </c>
      <c r="L274" s="278">
        <v>365</v>
      </c>
      <c r="M274" s="278">
        <v>34.6462</v>
      </c>
    </row>
    <row r="275" spans="1:13">
      <c r="A275" s="269">
        <v>265</v>
      </c>
      <c r="B275" s="278" t="s">
        <v>445</v>
      </c>
      <c r="C275" s="279">
        <v>228.6</v>
      </c>
      <c r="D275" s="280">
        <v>225.4</v>
      </c>
      <c r="E275" s="280">
        <v>217.25</v>
      </c>
      <c r="F275" s="280">
        <v>205.9</v>
      </c>
      <c r="G275" s="280">
        <v>197.75</v>
      </c>
      <c r="H275" s="280">
        <v>236.75</v>
      </c>
      <c r="I275" s="280">
        <v>244.90000000000003</v>
      </c>
      <c r="J275" s="280">
        <v>256.25</v>
      </c>
      <c r="K275" s="278">
        <v>233.55</v>
      </c>
      <c r="L275" s="278">
        <v>214.05</v>
      </c>
      <c r="M275" s="278">
        <v>6.8041600000000004</v>
      </c>
    </row>
    <row r="276" spans="1:13">
      <c r="A276" s="269">
        <v>266</v>
      </c>
      <c r="B276" s="278" t="s">
        <v>446</v>
      </c>
      <c r="C276" s="279">
        <v>413.9</v>
      </c>
      <c r="D276" s="280">
        <v>414.01666666666665</v>
      </c>
      <c r="E276" s="280">
        <v>407.13333333333333</v>
      </c>
      <c r="F276" s="280">
        <v>400.36666666666667</v>
      </c>
      <c r="G276" s="280">
        <v>393.48333333333335</v>
      </c>
      <c r="H276" s="280">
        <v>420.7833333333333</v>
      </c>
      <c r="I276" s="280">
        <v>427.66666666666663</v>
      </c>
      <c r="J276" s="280">
        <v>434.43333333333328</v>
      </c>
      <c r="K276" s="278">
        <v>420.9</v>
      </c>
      <c r="L276" s="278">
        <v>407.25</v>
      </c>
      <c r="M276" s="278">
        <v>2.3386300000000002</v>
      </c>
    </row>
    <row r="277" spans="1:13">
      <c r="A277" s="269">
        <v>267</v>
      </c>
      <c r="B277" s="278" t="s">
        <v>448</v>
      </c>
      <c r="C277" s="279">
        <v>29.25</v>
      </c>
      <c r="D277" s="280">
        <v>29.583333333333332</v>
      </c>
      <c r="E277" s="280">
        <v>28.666666666666664</v>
      </c>
      <c r="F277" s="280">
        <v>28.083333333333332</v>
      </c>
      <c r="G277" s="280">
        <v>27.166666666666664</v>
      </c>
      <c r="H277" s="280">
        <v>30.166666666666664</v>
      </c>
      <c r="I277" s="280">
        <v>31.083333333333329</v>
      </c>
      <c r="J277" s="280">
        <v>31.666666666666664</v>
      </c>
      <c r="K277" s="278">
        <v>30.5</v>
      </c>
      <c r="L277" s="278">
        <v>29</v>
      </c>
      <c r="M277" s="278">
        <v>8.4603099999999998</v>
      </c>
    </row>
    <row r="278" spans="1:13">
      <c r="A278" s="269">
        <v>268</v>
      </c>
      <c r="B278" s="278" t="s">
        <v>450</v>
      </c>
      <c r="C278" s="279">
        <v>195.05</v>
      </c>
      <c r="D278" s="280">
        <v>193.73333333333335</v>
      </c>
      <c r="E278" s="280">
        <v>189.4666666666667</v>
      </c>
      <c r="F278" s="280">
        <v>183.88333333333335</v>
      </c>
      <c r="G278" s="280">
        <v>179.6166666666667</v>
      </c>
      <c r="H278" s="280">
        <v>199.31666666666669</v>
      </c>
      <c r="I278" s="280">
        <v>203.58333333333334</v>
      </c>
      <c r="J278" s="280">
        <v>209.16666666666669</v>
      </c>
      <c r="K278" s="278">
        <v>198</v>
      </c>
      <c r="L278" s="278">
        <v>188.15</v>
      </c>
      <c r="M278" s="278">
        <v>10.69238</v>
      </c>
    </row>
    <row r="279" spans="1:13">
      <c r="A279" s="269">
        <v>269</v>
      </c>
      <c r="B279" s="278" t="s">
        <v>440</v>
      </c>
      <c r="C279" s="279">
        <v>290.5</v>
      </c>
      <c r="D279" s="280">
        <v>290.16666666666669</v>
      </c>
      <c r="E279" s="280">
        <v>285.33333333333337</v>
      </c>
      <c r="F279" s="280">
        <v>280.16666666666669</v>
      </c>
      <c r="G279" s="280">
        <v>275.33333333333337</v>
      </c>
      <c r="H279" s="280">
        <v>295.33333333333337</v>
      </c>
      <c r="I279" s="280">
        <v>300.16666666666674</v>
      </c>
      <c r="J279" s="280">
        <v>305.33333333333337</v>
      </c>
      <c r="K279" s="278">
        <v>295</v>
      </c>
      <c r="L279" s="278">
        <v>285</v>
      </c>
      <c r="M279" s="278">
        <v>2.4370699999999998</v>
      </c>
    </row>
    <row r="280" spans="1:13">
      <c r="A280" s="269">
        <v>270</v>
      </c>
      <c r="B280" s="278" t="s">
        <v>1781</v>
      </c>
      <c r="C280" s="279">
        <v>723.3</v>
      </c>
      <c r="D280" s="280">
        <v>721.01666666666677</v>
      </c>
      <c r="E280" s="280">
        <v>712.03333333333353</v>
      </c>
      <c r="F280" s="280">
        <v>700.76666666666677</v>
      </c>
      <c r="G280" s="280">
        <v>691.78333333333353</v>
      </c>
      <c r="H280" s="280">
        <v>732.28333333333353</v>
      </c>
      <c r="I280" s="280">
        <v>741.26666666666688</v>
      </c>
      <c r="J280" s="280">
        <v>752.53333333333353</v>
      </c>
      <c r="K280" s="278">
        <v>730</v>
      </c>
      <c r="L280" s="278">
        <v>709.75</v>
      </c>
      <c r="M280" s="278">
        <v>7.8520000000000006E-2</v>
      </c>
    </row>
    <row r="281" spans="1:13">
      <c r="A281" s="269">
        <v>271</v>
      </c>
      <c r="B281" s="278" t="s">
        <v>451</v>
      </c>
      <c r="C281" s="279">
        <v>113.45</v>
      </c>
      <c r="D281" s="280">
        <v>114.05</v>
      </c>
      <c r="E281" s="280">
        <v>111.5</v>
      </c>
      <c r="F281" s="280">
        <v>109.55</v>
      </c>
      <c r="G281" s="280">
        <v>107</v>
      </c>
      <c r="H281" s="280">
        <v>116</v>
      </c>
      <c r="I281" s="280">
        <v>118.54999999999998</v>
      </c>
      <c r="J281" s="280">
        <v>120.5</v>
      </c>
      <c r="K281" s="278">
        <v>116.6</v>
      </c>
      <c r="L281" s="278">
        <v>112.1</v>
      </c>
      <c r="M281" s="278">
        <v>0.17402000000000001</v>
      </c>
    </row>
    <row r="282" spans="1:13">
      <c r="A282" s="269">
        <v>272</v>
      </c>
      <c r="B282" s="278" t="s">
        <v>441</v>
      </c>
      <c r="C282" s="279">
        <v>210.45</v>
      </c>
      <c r="D282" s="280">
        <v>210.5</v>
      </c>
      <c r="E282" s="280">
        <v>206</v>
      </c>
      <c r="F282" s="280">
        <v>201.55</v>
      </c>
      <c r="G282" s="280">
        <v>197.05</v>
      </c>
      <c r="H282" s="280">
        <v>214.95</v>
      </c>
      <c r="I282" s="280">
        <v>219.45</v>
      </c>
      <c r="J282" s="280">
        <v>223.89999999999998</v>
      </c>
      <c r="K282" s="278">
        <v>215</v>
      </c>
      <c r="L282" s="278">
        <v>206.05</v>
      </c>
      <c r="M282" s="278">
        <v>4.0477100000000004</v>
      </c>
    </row>
    <row r="283" spans="1:13">
      <c r="A283" s="269">
        <v>273</v>
      </c>
      <c r="B283" s="278" t="s">
        <v>452</v>
      </c>
      <c r="C283" s="279">
        <v>168.95</v>
      </c>
      <c r="D283" s="280">
        <v>171.96666666666667</v>
      </c>
      <c r="E283" s="280">
        <v>161.98333333333335</v>
      </c>
      <c r="F283" s="280">
        <v>155.01666666666668</v>
      </c>
      <c r="G283" s="280">
        <v>145.03333333333336</v>
      </c>
      <c r="H283" s="280">
        <v>178.93333333333334</v>
      </c>
      <c r="I283" s="280">
        <v>188.91666666666663</v>
      </c>
      <c r="J283" s="280">
        <v>195.88333333333333</v>
      </c>
      <c r="K283" s="278">
        <v>181.95</v>
      </c>
      <c r="L283" s="278">
        <v>165</v>
      </c>
      <c r="M283" s="278">
        <v>1.6859900000000001</v>
      </c>
    </row>
    <row r="284" spans="1:13">
      <c r="A284" s="269">
        <v>274</v>
      </c>
      <c r="B284" s="278" t="s">
        <v>134</v>
      </c>
      <c r="C284" s="279">
        <v>1357.2</v>
      </c>
      <c r="D284" s="280">
        <v>1357.0833333333333</v>
      </c>
      <c r="E284" s="280">
        <v>1334.1666666666665</v>
      </c>
      <c r="F284" s="280">
        <v>1311.1333333333332</v>
      </c>
      <c r="G284" s="280">
        <v>1288.2166666666665</v>
      </c>
      <c r="H284" s="280">
        <v>1380.1166666666666</v>
      </c>
      <c r="I284" s="280">
        <v>1403.0333333333331</v>
      </c>
      <c r="J284" s="280">
        <v>1426.0666666666666</v>
      </c>
      <c r="K284" s="278">
        <v>1380</v>
      </c>
      <c r="L284" s="278">
        <v>1334.05</v>
      </c>
      <c r="M284" s="278">
        <v>62.72569</v>
      </c>
    </row>
    <row r="285" spans="1:13">
      <c r="A285" s="269">
        <v>275</v>
      </c>
      <c r="B285" s="278" t="s">
        <v>442</v>
      </c>
      <c r="C285" s="279">
        <v>55.75</v>
      </c>
      <c r="D285" s="280">
        <v>55.5</v>
      </c>
      <c r="E285" s="280">
        <v>55.25</v>
      </c>
      <c r="F285" s="280">
        <v>54.75</v>
      </c>
      <c r="G285" s="280">
        <v>54.5</v>
      </c>
      <c r="H285" s="280">
        <v>56</v>
      </c>
      <c r="I285" s="280">
        <v>56.25</v>
      </c>
      <c r="J285" s="280">
        <v>56.75</v>
      </c>
      <c r="K285" s="278">
        <v>55.75</v>
      </c>
      <c r="L285" s="278">
        <v>55</v>
      </c>
      <c r="M285" s="278">
        <v>0.95862000000000003</v>
      </c>
    </row>
    <row r="286" spans="1:13">
      <c r="A286" s="269">
        <v>276</v>
      </c>
      <c r="B286" s="278" t="s">
        <v>439</v>
      </c>
      <c r="C286" s="279">
        <v>460</v>
      </c>
      <c r="D286" s="280">
        <v>459.4666666666667</v>
      </c>
      <c r="E286" s="280">
        <v>451.73333333333341</v>
      </c>
      <c r="F286" s="280">
        <v>443.4666666666667</v>
      </c>
      <c r="G286" s="280">
        <v>435.73333333333341</v>
      </c>
      <c r="H286" s="280">
        <v>467.73333333333341</v>
      </c>
      <c r="I286" s="280">
        <v>475.46666666666675</v>
      </c>
      <c r="J286" s="280">
        <v>483.73333333333341</v>
      </c>
      <c r="K286" s="278">
        <v>467.2</v>
      </c>
      <c r="L286" s="278">
        <v>451.2</v>
      </c>
      <c r="M286" s="278">
        <v>9.9440000000000001E-2</v>
      </c>
    </row>
    <row r="287" spans="1:13">
      <c r="A287" s="269">
        <v>277</v>
      </c>
      <c r="B287" s="278" t="s">
        <v>443</v>
      </c>
      <c r="C287" s="279">
        <v>191.7</v>
      </c>
      <c r="D287" s="280">
        <v>191.20000000000002</v>
      </c>
      <c r="E287" s="280">
        <v>186.50000000000003</v>
      </c>
      <c r="F287" s="280">
        <v>181.3</v>
      </c>
      <c r="G287" s="280">
        <v>176.60000000000002</v>
      </c>
      <c r="H287" s="280">
        <v>196.40000000000003</v>
      </c>
      <c r="I287" s="280">
        <v>201.10000000000002</v>
      </c>
      <c r="J287" s="280">
        <v>206.30000000000004</v>
      </c>
      <c r="K287" s="278">
        <v>195.9</v>
      </c>
      <c r="L287" s="278">
        <v>186</v>
      </c>
      <c r="M287" s="278">
        <v>3.8851100000000001</v>
      </c>
    </row>
    <row r="288" spans="1:13">
      <c r="A288" s="269">
        <v>278</v>
      </c>
      <c r="B288" s="278" t="s">
        <v>449</v>
      </c>
      <c r="C288" s="279">
        <v>371.3</v>
      </c>
      <c r="D288" s="280">
        <v>376.06666666666666</v>
      </c>
      <c r="E288" s="280">
        <v>363.23333333333335</v>
      </c>
      <c r="F288" s="280">
        <v>355.16666666666669</v>
      </c>
      <c r="G288" s="280">
        <v>342.33333333333337</v>
      </c>
      <c r="H288" s="280">
        <v>384.13333333333333</v>
      </c>
      <c r="I288" s="280">
        <v>396.9666666666667</v>
      </c>
      <c r="J288" s="280">
        <v>405.0333333333333</v>
      </c>
      <c r="K288" s="278">
        <v>388.9</v>
      </c>
      <c r="L288" s="278">
        <v>368</v>
      </c>
      <c r="M288" s="278">
        <v>1.60311</v>
      </c>
    </row>
    <row r="289" spans="1:13">
      <c r="A289" s="269">
        <v>279</v>
      </c>
      <c r="B289" s="278" t="s">
        <v>447</v>
      </c>
      <c r="C289" s="279">
        <v>44.3</v>
      </c>
      <c r="D289" s="280">
        <v>44.366666666666667</v>
      </c>
      <c r="E289" s="280">
        <v>43.333333333333336</v>
      </c>
      <c r="F289" s="280">
        <v>42.366666666666667</v>
      </c>
      <c r="G289" s="280">
        <v>41.333333333333336</v>
      </c>
      <c r="H289" s="280">
        <v>45.333333333333336</v>
      </c>
      <c r="I289" s="280">
        <v>46.366666666666667</v>
      </c>
      <c r="J289" s="280">
        <v>47.333333333333336</v>
      </c>
      <c r="K289" s="278">
        <v>45.4</v>
      </c>
      <c r="L289" s="278">
        <v>43.4</v>
      </c>
      <c r="M289" s="278">
        <v>22.603539999999999</v>
      </c>
    </row>
    <row r="290" spans="1:13">
      <c r="A290" s="269">
        <v>280</v>
      </c>
      <c r="B290" s="278" t="s">
        <v>135</v>
      </c>
      <c r="C290" s="279">
        <v>65.599999999999994</v>
      </c>
      <c r="D290" s="280">
        <v>66.033333333333331</v>
      </c>
      <c r="E290" s="280">
        <v>64.566666666666663</v>
      </c>
      <c r="F290" s="280">
        <v>63.533333333333331</v>
      </c>
      <c r="G290" s="280">
        <v>62.066666666666663</v>
      </c>
      <c r="H290" s="280">
        <v>67.066666666666663</v>
      </c>
      <c r="I290" s="280">
        <v>68.533333333333331</v>
      </c>
      <c r="J290" s="280">
        <v>69.566666666666663</v>
      </c>
      <c r="K290" s="278">
        <v>67.5</v>
      </c>
      <c r="L290" s="278">
        <v>65</v>
      </c>
      <c r="M290" s="278">
        <v>142.99684999999999</v>
      </c>
    </row>
    <row r="291" spans="1:13">
      <c r="A291" s="269">
        <v>281</v>
      </c>
      <c r="B291" s="278" t="s">
        <v>454</v>
      </c>
      <c r="C291" s="279">
        <v>14.75</v>
      </c>
      <c r="D291" s="280">
        <v>14.833333333333334</v>
      </c>
      <c r="E291" s="280">
        <v>14.266666666666667</v>
      </c>
      <c r="F291" s="280">
        <v>13.783333333333333</v>
      </c>
      <c r="G291" s="280">
        <v>13.216666666666667</v>
      </c>
      <c r="H291" s="280">
        <v>15.316666666666668</v>
      </c>
      <c r="I291" s="280">
        <v>15.883333333333335</v>
      </c>
      <c r="J291" s="280">
        <v>16.366666666666667</v>
      </c>
      <c r="K291" s="278">
        <v>15.4</v>
      </c>
      <c r="L291" s="278">
        <v>14.35</v>
      </c>
      <c r="M291" s="278">
        <v>13.9495</v>
      </c>
    </row>
    <row r="292" spans="1:13">
      <c r="A292" s="269">
        <v>282</v>
      </c>
      <c r="B292" s="278" t="s">
        <v>359</v>
      </c>
      <c r="C292" s="279">
        <v>1585.85</v>
      </c>
      <c r="D292" s="280">
        <v>1593.2666666666667</v>
      </c>
      <c r="E292" s="280">
        <v>1569.5833333333333</v>
      </c>
      <c r="F292" s="280">
        <v>1553.3166666666666</v>
      </c>
      <c r="G292" s="280">
        <v>1529.6333333333332</v>
      </c>
      <c r="H292" s="280">
        <v>1609.5333333333333</v>
      </c>
      <c r="I292" s="280">
        <v>1633.2166666666667</v>
      </c>
      <c r="J292" s="280">
        <v>1649.4833333333333</v>
      </c>
      <c r="K292" s="278">
        <v>1616.95</v>
      </c>
      <c r="L292" s="278">
        <v>1577</v>
      </c>
      <c r="M292" s="278">
        <v>1.51139</v>
      </c>
    </row>
    <row r="293" spans="1:13">
      <c r="A293" s="269">
        <v>283</v>
      </c>
      <c r="B293" s="278" t="s">
        <v>455</v>
      </c>
      <c r="C293" s="279">
        <v>512.5</v>
      </c>
      <c r="D293" s="280">
        <v>511.58333333333331</v>
      </c>
      <c r="E293" s="280">
        <v>501.01666666666665</v>
      </c>
      <c r="F293" s="280">
        <v>489.53333333333336</v>
      </c>
      <c r="G293" s="280">
        <v>478.9666666666667</v>
      </c>
      <c r="H293" s="280">
        <v>523.06666666666661</v>
      </c>
      <c r="I293" s="280">
        <v>533.63333333333333</v>
      </c>
      <c r="J293" s="280">
        <v>545.11666666666656</v>
      </c>
      <c r="K293" s="278">
        <v>522.15</v>
      </c>
      <c r="L293" s="278">
        <v>500.1</v>
      </c>
      <c r="M293" s="278">
        <v>16.910270000000001</v>
      </c>
    </row>
    <row r="294" spans="1:13">
      <c r="A294" s="269">
        <v>284</v>
      </c>
      <c r="B294" s="278" t="s">
        <v>453</v>
      </c>
      <c r="C294" s="279">
        <v>2443.4499999999998</v>
      </c>
      <c r="D294" s="280">
        <v>2441.3833333333332</v>
      </c>
      <c r="E294" s="280">
        <v>2382.7666666666664</v>
      </c>
      <c r="F294" s="280">
        <v>2322.083333333333</v>
      </c>
      <c r="G294" s="280">
        <v>2263.4666666666662</v>
      </c>
      <c r="H294" s="280">
        <v>2502.0666666666666</v>
      </c>
      <c r="I294" s="280">
        <v>2560.6833333333334</v>
      </c>
      <c r="J294" s="280">
        <v>2621.3666666666668</v>
      </c>
      <c r="K294" s="278">
        <v>2500</v>
      </c>
      <c r="L294" s="278">
        <v>2380.6999999999998</v>
      </c>
      <c r="M294" s="278">
        <v>8.2869999999999999E-2</v>
      </c>
    </row>
    <row r="295" spans="1:13">
      <c r="A295" s="269">
        <v>285</v>
      </c>
      <c r="B295" s="278" t="s">
        <v>456</v>
      </c>
      <c r="C295" s="279">
        <v>17.600000000000001</v>
      </c>
      <c r="D295" s="280">
        <v>17.716666666666669</v>
      </c>
      <c r="E295" s="280">
        <v>17.383333333333336</v>
      </c>
      <c r="F295" s="280">
        <v>17.166666666666668</v>
      </c>
      <c r="G295" s="280">
        <v>16.833333333333336</v>
      </c>
      <c r="H295" s="280">
        <v>17.933333333333337</v>
      </c>
      <c r="I295" s="280">
        <v>18.266666666666666</v>
      </c>
      <c r="J295" s="280">
        <v>18.483333333333338</v>
      </c>
      <c r="K295" s="278">
        <v>18.05</v>
      </c>
      <c r="L295" s="278">
        <v>17.5</v>
      </c>
      <c r="M295" s="278">
        <v>20.2925</v>
      </c>
    </row>
    <row r="296" spans="1:13">
      <c r="A296" s="269">
        <v>286</v>
      </c>
      <c r="B296" s="278" t="s">
        <v>136</v>
      </c>
      <c r="C296" s="279">
        <v>283.25</v>
      </c>
      <c r="D296" s="280">
        <v>287.13333333333338</v>
      </c>
      <c r="E296" s="280">
        <v>277.41666666666674</v>
      </c>
      <c r="F296" s="280">
        <v>271.58333333333337</v>
      </c>
      <c r="G296" s="280">
        <v>261.86666666666673</v>
      </c>
      <c r="H296" s="280">
        <v>292.96666666666675</v>
      </c>
      <c r="I296" s="280">
        <v>302.68333333333334</v>
      </c>
      <c r="J296" s="280">
        <v>308.51666666666677</v>
      </c>
      <c r="K296" s="278">
        <v>296.85000000000002</v>
      </c>
      <c r="L296" s="278">
        <v>281.3</v>
      </c>
      <c r="M296" s="278">
        <v>70.402000000000001</v>
      </c>
    </row>
    <row r="297" spans="1:13">
      <c r="A297" s="269">
        <v>287</v>
      </c>
      <c r="B297" s="278" t="s">
        <v>457</v>
      </c>
      <c r="C297" s="279">
        <v>541.54999999999995</v>
      </c>
      <c r="D297" s="280">
        <v>545.80000000000007</v>
      </c>
      <c r="E297" s="280">
        <v>521.75000000000011</v>
      </c>
      <c r="F297" s="280">
        <v>501.95000000000005</v>
      </c>
      <c r="G297" s="280">
        <v>477.90000000000009</v>
      </c>
      <c r="H297" s="280">
        <v>565.60000000000014</v>
      </c>
      <c r="I297" s="280">
        <v>589.65000000000009</v>
      </c>
      <c r="J297" s="280">
        <v>609.45000000000016</v>
      </c>
      <c r="K297" s="278">
        <v>569.85</v>
      </c>
      <c r="L297" s="278">
        <v>526</v>
      </c>
      <c r="M297" s="278">
        <v>1.41126</v>
      </c>
    </row>
    <row r="298" spans="1:13">
      <c r="A298" s="269">
        <v>288</v>
      </c>
      <c r="B298" s="278" t="s">
        <v>137</v>
      </c>
      <c r="C298" s="279">
        <v>897.55</v>
      </c>
      <c r="D298" s="280">
        <v>899.48333333333323</v>
      </c>
      <c r="E298" s="280">
        <v>882.16666666666652</v>
      </c>
      <c r="F298" s="280">
        <v>866.7833333333333</v>
      </c>
      <c r="G298" s="280">
        <v>849.46666666666658</v>
      </c>
      <c r="H298" s="280">
        <v>914.86666666666645</v>
      </c>
      <c r="I298" s="280">
        <v>932.18333333333328</v>
      </c>
      <c r="J298" s="280">
        <v>947.56666666666638</v>
      </c>
      <c r="K298" s="278">
        <v>916.8</v>
      </c>
      <c r="L298" s="278">
        <v>884.1</v>
      </c>
      <c r="M298" s="278">
        <v>63.33023</v>
      </c>
    </row>
    <row r="299" spans="1:13">
      <c r="A299" s="269">
        <v>289</v>
      </c>
      <c r="B299" s="278" t="s">
        <v>267</v>
      </c>
      <c r="C299" s="279">
        <v>1592.95</v>
      </c>
      <c r="D299" s="280">
        <v>1574.3166666666666</v>
      </c>
      <c r="E299" s="280">
        <v>1498.6333333333332</v>
      </c>
      <c r="F299" s="280">
        <v>1404.3166666666666</v>
      </c>
      <c r="G299" s="280">
        <v>1328.6333333333332</v>
      </c>
      <c r="H299" s="280">
        <v>1668.6333333333332</v>
      </c>
      <c r="I299" s="280">
        <v>1744.3166666666666</v>
      </c>
      <c r="J299" s="280">
        <v>1838.6333333333332</v>
      </c>
      <c r="K299" s="278">
        <v>1650</v>
      </c>
      <c r="L299" s="278">
        <v>1480</v>
      </c>
      <c r="M299" s="278">
        <v>2.3684699999999999</v>
      </c>
    </row>
    <row r="300" spans="1:13">
      <c r="A300" s="269">
        <v>290</v>
      </c>
      <c r="B300" s="278" t="s">
        <v>266</v>
      </c>
      <c r="C300" s="279">
        <v>1235.25</v>
      </c>
      <c r="D300" s="280">
        <v>1216.6499999999999</v>
      </c>
      <c r="E300" s="280">
        <v>1179.6999999999998</v>
      </c>
      <c r="F300" s="280">
        <v>1124.1499999999999</v>
      </c>
      <c r="G300" s="280">
        <v>1087.1999999999998</v>
      </c>
      <c r="H300" s="280">
        <v>1272.1999999999998</v>
      </c>
      <c r="I300" s="280">
        <v>1309.1500000000001</v>
      </c>
      <c r="J300" s="280">
        <v>1364.6999999999998</v>
      </c>
      <c r="K300" s="278">
        <v>1253.5999999999999</v>
      </c>
      <c r="L300" s="278">
        <v>1161.0999999999999</v>
      </c>
      <c r="M300" s="278">
        <v>3.2764899999999999</v>
      </c>
    </row>
    <row r="301" spans="1:13">
      <c r="A301" s="269">
        <v>291</v>
      </c>
      <c r="B301" s="278" t="s">
        <v>138</v>
      </c>
      <c r="C301" s="279">
        <v>835.3</v>
      </c>
      <c r="D301" s="280">
        <v>841.68333333333339</v>
      </c>
      <c r="E301" s="280">
        <v>805.16666666666674</v>
      </c>
      <c r="F301" s="280">
        <v>775.0333333333333</v>
      </c>
      <c r="G301" s="280">
        <v>738.51666666666665</v>
      </c>
      <c r="H301" s="280">
        <v>871.81666666666683</v>
      </c>
      <c r="I301" s="280">
        <v>908.33333333333348</v>
      </c>
      <c r="J301" s="280">
        <v>938.46666666666692</v>
      </c>
      <c r="K301" s="278">
        <v>878.2</v>
      </c>
      <c r="L301" s="278">
        <v>811.55</v>
      </c>
      <c r="M301" s="278">
        <v>76.433310000000006</v>
      </c>
    </row>
    <row r="302" spans="1:13">
      <c r="A302" s="269">
        <v>292</v>
      </c>
      <c r="B302" s="278" t="s">
        <v>458</v>
      </c>
      <c r="C302" s="279">
        <v>940</v>
      </c>
      <c r="D302" s="280">
        <v>956.58333333333337</v>
      </c>
      <c r="E302" s="280">
        <v>914.36666666666679</v>
      </c>
      <c r="F302" s="280">
        <v>888.73333333333346</v>
      </c>
      <c r="G302" s="280">
        <v>846.51666666666688</v>
      </c>
      <c r="H302" s="280">
        <v>982.2166666666667</v>
      </c>
      <c r="I302" s="280">
        <v>1024.4333333333332</v>
      </c>
      <c r="J302" s="280">
        <v>1050.0666666666666</v>
      </c>
      <c r="K302" s="278">
        <v>998.8</v>
      </c>
      <c r="L302" s="278">
        <v>930.95</v>
      </c>
      <c r="M302" s="278">
        <v>0.79769999999999996</v>
      </c>
    </row>
    <row r="303" spans="1:13">
      <c r="A303" s="269">
        <v>293</v>
      </c>
      <c r="B303" s="278" t="s">
        <v>139</v>
      </c>
      <c r="C303" s="279">
        <v>366.65</v>
      </c>
      <c r="D303" s="280">
        <v>363.2166666666667</v>
      </c>
      <c r="E303" s="280">
        <v>358.43333333333339</v>
      </c>
      <c r="F303" s="280">
        <v>350.2166666666667</v>
      </c>
      <c r="G303" s="280">
        <v>345.43333333333339</v>
      </c>
      <c r="H303" s="280">
        <v>371.43333333333339</v>
      </c>
      <c r="I303" s="280">
        <v>376.2166666666667</v>
      </c>
      <c r="J303" s="280">
        <v>384.43333333333339</v>
      </c>
      <c r="K303" s="278">
        <v>368</v>
      </c>
      <c r="L303" s="278">
        <v>355</v>
      </c>
      <c r="M303" s="278">
        <v>74.228800000000007</v>
      </c>
    </row>
    <row r="304" spans="1:13">
      <c r="A304" s="269">
        <v>294</v>
      </c>
      <c r="B304" s="278" t="s">
        <v>140</v>
      </c>
      <c r="C304" s="279">
        <v>165.95</v>
      </c>
      <c r="D304" s="280">
        <v>164.66666666666666</v>
      </c>
      <c r="E304" s="280">
        <v>161.38333333333333</v>
      </c>
      <c r="F304" s="280">
        <v>156.81666666666666</v>
      </c>
      <c r="G304" s="280">
        <v>153.53333333333333</v>
      </c>
      <c r="H304" s="280">
        <v>169.23333333333332</v>
      </c>
      <c r="I304" s="280">
        <v>172.51666666666668</v>
      </c>
      <c r="J304" s="280">
        <v>177.08333333333331</v>
      </c>
      <c r="K304" s="278">
        <v>167.95</v>
      </c>
      <c r="L304" s="278">
        <v>160.1</v>
      </c>
      <c r="M304" s="278">
        <v>126.39407</v>
      </c>
    </row>
    <row r="305" spans="1:13">
      <c r="A305" s="269">
        <v>295</v>
      </c>
      <c r="B305" s="278" t="s">
        <v>462</v>
      </c>
      <c r="C305" s="279">
        <v>18.75</v>
      </c>
      <c r="D305" s="280">
        <v>18.75</v>
      </c>
      <c r="E305" s="280">
        <v>18.399999999999999</v>
      </c>
      <c r="F305" s="280">
        <v>18.049999999999997</v>
      </c>
      <c r="G305" s="280">
        <v>17.699999999999996</v>
      </c>
      <c r="H305" s="280">
        <v>19.100000000000001</v>
      </c>
      <c r="I305" s="280">
        <v>19.450000000000003</v>
      </c>
      <c r="J305" s="280">
        <v>19.800000000000004</v>
      </c>
      <c r="K305" s="278">
        <v>19.100000000000001</v>
      </c>
      <c r="L305" s="278">
        <v>18.399999999999999</v>
      </c>
      <c r="M305" s="278">
        <v>6.21814</v>
      </c>
    </row>
    <row r="306" spans="1:13">
      <c r="A306" s="269">
        <v>296</v>
      </c>
      <c r="B306" s="278" t="s">
        <v>320</v>
      </c>
      <c r="C306" s="279">
        <v>9.5500000000000007</v>
      </c>
      <c r="D306" s="280">
        <v>9.5666666666666682</v>
      </c>
      <c r="E306" s="280">
        <v>9.4833333333333361</v>
      </c>
      <c r="F306" s="280">
        <v>9.4166666666666679</v>
      </c>
      <c r="G306" s="280">
        <v>9.3333333333333357</v>
      </c>
      <c r="H306" s="280">
        <v>9.6333333333333364</v>
      </c>
      <c r="I306" s="280">
        <v>9.7166666666666686</v>
      </c>
      <c r="J306" s="280">
        <v>9.7833333333333368</v>
      </c>
      <c r="K306" s="278">
        <v>9.65</v>
      </c>
      <c r="L306" s="278">
        <v>9.5</v>
      </c>
      <c r="M306" s="278">
        <v>8.3177199999999996</v>
      </c>
    </row>
    <row r="307" spans="1:13">
      <c r="A307" s="269">
        <v>297</v>
      </c>
      <c r="B307" s="278" t="s">
        <v>465</v>
      </c>
      <c r="C307" s="279">
        <v>95</v>
      </c>
      <c r="D307" s="280">
        <v>95</v>
      </c>
      <c r="E307" s="280">
        <v>95</v>
      </c>
      <c r="F307" s="280">
        <v>95</v>
      </c>
      <c r="G307" s="280">
        <v>95</v>
      </c>
      <c r="H307" s="280">
        <v>95</v>
      </c>
      <c r="I307" s="280">
        <v>95</v>
      </c>
      <c r="J307" s="280">
        <v>95</v>
      </c>
      <c r="K307" s="278">
        <v>95</v>
      </c>
      <c r="L307" s="278">
        <v>95</v>
      </c>
      <c r="M307" s="278">
        <v>0.16234000000000001</v>
      </c>
    </row>
    <row r="308" spans="1:13">
      <c r="A308" s="269">
        <v>298</v>
      </c>
      <c r="B308" s="278" t="s">
        <v>467</v>
      </c>
      <c r="C308" s="279">
        <v>260.8</v>
      </c>
      <c r="D308" s="280">
        <v>261.56666666666666</v>
      </c>
      <c r="E308" s="280">
        <v>257.23333333333335</v>
      </c>
      <c r="F308" s="280">
        <v>253.66666666666669</v>
      </c>
      <c r="G308" s="280">
        <v>249.33333333333337</v>
      </c>
      <c r="H308" s="280">
        <v>265.13333333333333</v>
      </c>
      <c r="I308" s="280">
        <v>269.4666666666667</v>
      </c>
      <c r="J308" s="280">
        <v>273.0333333333333</v>
      </c>
      <c r="K308" s="278">
        <v>265.89999999999998</v>
      </c>
      <c r="L308" s="278">
        <v>258</v>
      </c>
      <c r="M308" s="278">
        <v>2.5344699999999998</v>
      </c>
    </row>
    <row r="309" spans="1:13">
      <c r="A309" s="269">
        <v>299</v>
      </c>
      <c r="B309" s="278" t="s">
        <v>463</v>
      </c>
      <c r="C309" s="279">
        <v>2247.75</v>
      </c>
      <c r="D309" s="280">
        <v>2264.2666666666669</v>
      </c>
      <c r="E309" s="280">
        <v>2213.5333333333338</v>
      </c>
      <c r="F309" s="280">
        <v>2179.3166666666671</v>
      </c>
      <c r="G309" s="280">
        <v>2128.5833333333339</v>
      </c>
      <c r="H309" s="280">
        <v>2298.4833333333336</v>
      </c>
      <c r="I309" s="280">
        <v>2349.2166666666662</v>
      </c>
      <c r="J309" s="280">
        <v>2383.4333333333334</v>
      </c>
      <c r="K309" s="278">
        <v>2315</v>
      </c>
      <c r="L309" s="278">
        <v>2230.0500000000002</v>
      </c>
      <c r="M309" s="278">
        <v>0.12673999999999999</v>
      </c>
    </row>
    <row r="310" spans="1:13">
      <c r="A310" s="269">
        <v>300</v>
      </c>
      <c r="B310" s="278" t="s">
        <v>464</v>
      </c>
      <c r="C310" s="279">
        <v>222.85</v>
      </c>
      <c r="D310" s="280">
        <v>216.66666666666666</v>
      </c>
      <c r="E310" s="280">
        <v>204.68333333333331</v>
      </c>
      <c r="F310" s="280">
        <v>186.51666666666665</v>
      </c>
      <c r="G310" s="280">
        <v>174.5333333333333</v>
      </c>
      <c r="H310" s="280">
        <v>234.83333333333331</v>
      </c>
      <c r="I310" s="280">
        <v>246.81666666666666</v>
      </c>
      <c r="J310" s="280">
        <v>264.98333333333335</v>
      </c>
      <c r="K310" s="278">
        <v>228.65</v>
      </c>
      <c r="L310" s="278">
        <v>198.5</v>
      </c>
      <c r="M310" s="278">
        <v>16.28463</v>
      </c>
    </row>
    <row r="311" spans="1:13">
      <c r="A311" s="269">
        <v>301</v>
      </c>
      <c r="B311" s="278" t="s">
        <v>141</v>
      </c>
      <c r="C311" s="279">
        <v>134.15</v>
      </c>
      <c r="D311" s="280">
        <v>132.01666666666668</v>
      </c>
      <c r="E311" s="280">
        <v>128.73333333333335</v>
      </c>
      <c r="F311" s="280">
        <v>123.31666666666666</v>
      </c>
      <c r="G311" s="280">
        <v>120.03333333333333</v>
      </c>
      <c r="H311" s="280">
        <v>137.43333333333337</v>
      </c>
      <c r="I311" s="280">
        <v>140.71666666666673</v>
      </c>
      <c r="J311" s="280">
        <v>146.13333333333338</v>
      </c>
      <c r="K311" s="278">
        <v>135.30000000000001</v>
      </c>
      <c r="L311" s="278">
        <v>126.6</v>
      </c>
      <c r="M311" s="278">
        <v>196.68651</v>
      </c>
    </row>
    <row r="312" spans="1:13">
      <c r="A312" s="269">
        <v>302</v>
      </c>
      <c r="B312" s="278" t="s">
        <v>142</v>
      </c>
      <c r="C312" s="279">
        <v>287</v>
      </c>
      <c r="D312" s="280">
        <v>288.38333333333333</v>
      </c>
      <c r="E312" s="280">
        <v>281.76666666666665</v>
      </c>
      <c r="F312" s="280">
        <v>276.5333333333333</v>
      </c>
      <c r="G312" s="280">
        <v>269.91666666666663</v>
      </c>
      <c r="H312" s="280">
        <v>293.61666666666667</v>
      </c>
      <c r="I312" s="280">
        <v>300.23333333333335</v>
      </c>
      <c r="J312" s="280">
        <v>305.4666666666667</v>
      </c>
      <c r="K312" s="278">
        <v>295</v>
      </c>
      <c r="L312" s="278">
        <v>283.14999999999998</v>
      </c>
      <c r="M312" s="278">
        <v>45.954839999999997</v>
      </c>
    </row>
    <row r="313" spans="1:13">
      <c r="A313" s="269">
        <v>303</v>
      </c>
      <c r="B313" s="278" t="s">
        <v>143</v>
      </c>
      <c r="C313" s="279">
        <v>5358.8</v>
      </c>
      <c r="D313" s="280">
        <v>5301.9333333333334</v>
      </c>
      <c r="E313" s="280">
        <v>5178.8666666666668</v>
      </c>
      <c r="F313" s="280">
        <v>4998.9333333333334</v>
      </c>
      <c r="G313" s="280">
        <v>4875.8666666666668</v>
      </c>
      <c r="H313" s="280">
        <v>5481.8666666666668</v>
      </c>
      <c r="I313" s="280">
        <v>5604.9333333333343</v>
      </c>
      <c r="J313" s="280">
        <v>5784.8666666666668</v>
      </c>
      <c r="K313" s="278">
        <v>5425</v>
      </c>
      <c r="L313" s="278">
        <v>5122</v>
      </c>
      <c r="M313" s="278">
        <v>23.414000000000001</v>
      </c>
    </row>
    <row r="314" spans="1:13">
      <c r="A314" s="269">
        <v>304</v>
      </c>
      <c r="B314" s="278" t="s">
        <v>459</v>
      </c>
      <c r="C314" s="279">
        <v>621.6</v>
      </c>
      <c r="D314" s="280">
        <v>614.58333333333337</v>
      </c>
      <c r="E314" s="280">
        <v>591.16666666666674</v>
      </c>
      <c r="F314" s="280">
        <v>560.73333333333335</v>
      </c>
      <c r="G314" s="280">
        <v>537.31666666666672</v>
      </c>
      <c r="H314" s="280">
        <v>645.01666666666677</v>
      </c>
      <c r="I314" s="280">
        <v>668.43333333333351</v>
      </c>
      <c r="J314" s="280">
        <v>698.86666666666679</v>
      </c>
      <c r="K314" s="278">
        <v>638</v>
      </c>
      <c r="L314" s="278">
        <v>584.15</v>
      </c>
      <c r="M314" s="278">
        <v>0.12792000000000001</v>
      </c>
    </row>
    <row r="315" spans="1:13">
      <c r="A315" s="269">
        <v>305</v>
      </c>
      <c r="B315" s="278" t="s">
        <v>144</v>
      </c>
      <c r="C315" s="279">
        <v>536.65</v>
      </c>
      <c r="D315" s="280">
        <v>536.41666666666663</v>
      </c>
      <c r="E315" s="280">
        <v>527.33333333333326</v>
      </c>
      <c r="F315" s="280">
        <v>518.01666666666665</v>
      </c>
      <c r="G315" s="280">
        <v>508.93333333333328</v>
      </c>
      <c r="H315" s="280">
        <v>545.73333333333323</v>
      </c>
      <c r="I315" s="280">
        <v>554.81666666666649</v>
      </c>
      <c r="J315" s="280">
        <v>564.13333333333321</v>
      </c>
      <c r="K315" s="278">
        <v>545.5</v>
      </c>
      <c r="L315" s="278">
        <v>527.1</v>
      </c>
      <c r="M315" s="278">
        <v>30.497319999999998</v>
      </c>
    </row>
    <row r="316" spans="1:13">
      <c r="A316" s="269">
        <v>306</v>
      </c>
      <c r="B316" s="278" t="s">
        <v>473</v>
      </c>
      <c r="C316" s="279">
        <v>1067.5999999999999</v>
      </c>
      <c r="D316" s="280">
        <v>1083.0166666666667</v>
      </c>
      <c r="E316" s="280">
        <v>1041.0333333333333</v>
      </c>
      <c r="F316" s="280">
        <v>1014.4666666666667</v>
      </c>
      <c r="G316" s="280">
        <v>972.48333333333335</v>
      </c>
      <c r="H316" s="280">
        <v>1109.5833333333333</v>
      </c>
      <c r="I316" s="280">
        <v>1151.5666666666664</v>
      </c>
      <c r="J316" s="280">
        <v>1178.1333333333332</v>
      </c>
      <c r="K316" s="278">
        <v>1125</v>
      </c>
      <c r="L316" s="278">
        <v>1056.45</v>
      </c>
      <c r="M316" s="278">
        <v>7.29312</v>
      </c>
    </row>
    <row r="317" spans="1:13">
      <c r="A317" s="269">
        <v>307</v>
      </c>
      <c r="B317" s="278" t="s">
        <v>469</v>
      </c>
      <c r="C317" s="279">
        <v>1262.6500000000001</v>
      </c>
      <c r="D317" s="280">
        <v>1268.6166666666668</v>
      </c>
      <c r="E317" s="280">
        <v>1236.3333333333335</v>
      </c>
      <c r="F317" s="280">
        <v>1210.0166666666667</v>
      </c>
      <c r="G317" s="280">
        <v>1177.7333333333333</v>
      </c>
      <c r="H317" s="280">
        <v>1294.9333333333336</v>
      </c>
      <c r="I317" s="280">
        <v>1327.2166666666669</v>
      </c>
      <c r="J317" s="280">
        <v>1353.5333333333338</v>
      </c>
      <c r="K317" s="278">
        <v>1300.9000000000001</v>
      </c>
      <c r="L317" s="278">
        <v>1242.3</v>
      </c>
      <c r="M317" s="278">
        <v>1.8617600000000001</v>
      </c>
    </row>
    <row r="318" spans="1:13">
      <c r="A318" s="269">
        <v>308</v>
      </c>
      <c r="B318" s="278" t="s">
        <v>145</v>
      </c>
      <c r="C318" s="279">
        <v>469.8</v>
      </c>
      <c r="D318" s="280">
        <v>473.3</v>
      </c>
      <c r="E318" s="280">
        <v>456.75</v>
      </c>
      <c r="F318" s="280">
        <v>443.7</v>
      </c>
      <c r="G318" s="280">
        <v>427.15</v>
      </c>
      <c r="H318" s="280">
        <v>486.35</v>
      </c>
      <c r="I318" s="280">
        <v>502.90000000000009</v>
      </c>
      <c r="J318" s="280">
        <v>515.95000000000005</v>
      </c>
      <c r="K318" s="278">
        <v>489.85</v>
      </c>
      <c r="L318" s="278">
        <v>460.25</v>
      </c>
      <c r="M318" s="278">
        <v>20.81814</v>
      </c>
    </row>
    <row r="319" spans="1:13">
      <c r="A319" s="269">
        <v>309</v>
      </c>
      <c r="B319" s="278" t="s">
        <v>146</v>
      </c>
      <c r="C319" s="279">
        <v>972.75</v>
      </c>
      <c r="D319" s="280">
        <v>968.61666666666667</v>
      </c>
      <c r="E319" s="280">
        <v>959.13333333333333</v>
      </c>
      <c r="F319" s="280">
        <v>945.51666666666665</v>
      </c>
      <c r="G319" s="280">
        <v>936.0333333333333</v>
      </c>
      <c r="H319" s="280">
        <v>982.23333333333335</v>
      </c>
      <c r="I319" s="280">
        <v>991.7166666666667</v>
      </c>
      <c r="J319" s="280">
        <v>1005.3333333333334</v>
      </c>
      <c r="K319" s="278">
        <v>978.1</v>
      </c>
      <c r="L319" s="278">
        <v>955</v>
      </c>
      <c r="M319" s="278">
        <v>7.4778000000000002</v>
      </c>
    </row>
    <row r="320" spans="1:13">
      <c r="A320" s="269">
        <v>310</v>
      </c>
      <c r="B320" s="278" t="s">
        <v>466</v>
      </c>
      <c r="C320" s="279">
        <v>131.6</v>
      </c>
      <c r="D320" s="280">
        <v>132.79999999999998</v>
      </c>
      <c r="E320" s="280">
        <v>129.89999999999998</v>
      </c>
      <c r="F320" s="280">
        <v>128.19999999999999</v>
      </c>
      <c r="G320" s="280">
        <v>125.29999999999998</v>
      </c>
      <c r="H320" s="280">
        <v>134.49999999999997</v>
      </c>
      <c r="I320" s="280">
        <v>137.4</v>
      </c>
      <c r="J320" s="280">
        <v>139.09999999999997</v>
      </c>
      <c r="K320" s="278">
        <v>135.69999999999999</v>
      </c>
      <c r="L320" s="278">
        <v>131.1</v>
      </c>
      <c r="M320" s="278">
        <v>0.32506000000000002</v>
      </c>
    </row>
    <row r="321" spans="1:13">
      <c r="A321" s="269">
        <v>311</v>
      </c>
      <c r="B321" s="278" t="s">
        <v>1977</v>
      </c>
      <c r="C321" s="279">
        <v>215.05</v>
      </c>
      <c r="D321" s="280">
        <v>218.31666666666669</v>
      </c>
      <c r="E321" s="280">
        <v>209.83333333333337</v>
      </c>
      <c r="F321" s="280">
        <v>204.61666666666667</v>
      </c>
      <c r="G321" s="280">
        <v>196.13333333333335</v>
      </c>
      <c r="H321" s="280">
        <v>223.53333333333339</v>
      </c>
      <c r="I321" s="280">
        <v>232.01666666666668</v>
      </c>
      <c r="J321" s="280">
        <v>237.23333333333341</v>
      </c>
      <c r="K321" s="278">
        <v>226.8</v>
      </c>
      <c r="L321" s="278">
        <v>213.1</v>
      </c>
      <c r="M321" s="278">
        <v>19.976240000000001</v>
      </c>
    </row>
    <row r="322" spans="1:13">
      <c r="A322" s="269">
        <v>312</v>
      </c>
      <c r="B322" s="278" t="s">
        <v>470</v>
      </c>
      <c r="C322" s="279">
        <v>68.75</v>
      </c>
      <c r="D322" s="280">
        <v>69.216666666666669</v>
      </c>
      <c r="E322" s="280">
        <v>67.933333333333337</v>
      </c>
      <c r="F322" s="280">
        <v>67.116666666666674</v>
      </c>
      <c r="G322" s="280">
        <v>65.833333333333343</v>
      </c>
      <c r="H322" s="280">
        <v>70.033333333333331</v>
      </c>
      <c r="I322" s="280">
        <v>71.316666666666663</v>
      </c>
      <c r="J322" s="280">
        <v>72.133333333333326</v>
      </c>
      <c r="K322" s="278">
        <v>70.5</v>
      </c>
      <c r="L322" s="278">
        <v>68.400000000000006</v>
      </c>
      <c r="M322" s="278">
        <v>10.79236</v>
      </c>
    </row>
    <row r="323" spans="1:13">
      <c r="A323" s="269">
        <v>313</v>
      </c>
      <c r="B323" s="278" t="s">
        <v>471</v>
      </c>
      <c r="C323" s="279">
        <v>298.64999999999998</v>
      </c>
      <c r="D323" s="280">
        <v>297.84999999999997</v>
      </c>
      <c r="E323" s="280">
        <v>290.79999999999995</v>
      </c>
      <c r="F323" s="280">
        <v>282.95</v>
      </c>
      <c r="G323" s="280">
        <v>275.89999999999998</v>
      </c>
      <c r="H323" s="280">
        <v>305.69999999999993</v>
      </c>
      <c r="I323" s="280">
        <v>312.75</v>
      </c>
      <c r="J323" s="280">
        <v>320.59999999999991</v>
      </c>
      <c r="K323" s="278">
        <v>304.89999999999998</v>
      </c>
      <c r="L323" s="278">
        <v>290</v>
      </c>
      <c r="M323" s="278">
        <v>6.4383800000000004</v>
      </c>
    </row>
    <row r="324" spans="1:13">
      <c r="A324" s="269">
        <v>314</v>
      </c>
      <c r="B324" s="278" t="s">
        <v>147</v>
      </c>
      <c r="C324" s="279">
        <v>915.95</v>
      </c>
      <c r="D324" s="280">
        <v>906.91666666666663</v>
      </c>
      <c r="E324" s="280">
        <v>892.0333333333333</v>
      </c>
      <c r="F324" s="280">
        <v>868.11666666666667</v>
      </c>
      <c r="G324" s="280">
        <v>853.23333333333335</v>
      </c>
      <c r="H324" s="280">
        <v>930.83333333333326</v>
      </c>
      <c r="I324" s="280">
        <v>945.7166666666667</v>
      </c>
      <c r="J324" s="280">
        <v>969.63333333333321</v>
      </c>
      <c r="K324" s="278">
        <v>921.8</v>
      </c>
      <c r="L324" s="278">
        <v>883</v>
      </c>
      <c r="M324" s="278">
        <v>16.424029999999998</v>
      </c>
    </row>
    <row r="325" spans="1:13">
      <c r="A325" s="269">
        <v>315</v>
      </c>
      <c r="B325" s="278" t="s">
        <v>460</v>
      </c>
      <c r="C325" s="279">
        <v>14.7</v>
      </c>
      <c r="D325" s="280">
        <v>14.833333333333334</v>
      </c>
      <c r="E325" s="280">
        <v>14.466666666666669</v>
      </c>
      <c r="F325" s="280">
        <v>14.233333333333334</v>
      </c>
      <c r="G325" s="280">
        <v>13.866666666666669</v>
      </c>
      <c r="H325" s="280">
        <v>15.066666666666668</v>
      </c>
      <c r="I325" s="280">
        <v>15.433333333333332</v>
      </c>
      <c r="J325" s="280">
        <v>15.666666666666668</v>
      </c>
      <c r="K325" s="278">
        <v>15.2</v>
      </c>
      <c r="L325" s="278">
        <v>14.6</v>
      </c>
      <c r="M325" s="278">
        <v>7.9428900000000002</v>
      </c>
    </row>
    <row r="326" spans="1:13">
      <c r="A326" s="269">
        <v>316</v>
      </c>
      <c r="B326" s="278" t="s">
        <v>461</v>
      </c>
      <c r="C326" s="279">
        <v>129.5</v>
      </c>
      <c r="D326" s="280">
        <v>132</v>
      </c>
      <c r="E326" s="280">
        <v>126.4</v>
      </c>
      <c r="F326" s="280">
        <v>123.30000000000001</v>
      </c>
      <c r="G326" s="280">
        <v>117.70000000000002</v>
      </c>
      <c r="H326" s="280">
        <v>135.1</v>
      </c>
      <c r="I326" s="280">
        <v>140.70000000000002</v>
      </c>
      <c r="J326" s="280">
        <v>143.79999999999998</v>
      </c>
      <c r="K326" s="278">
        <v>137.6</v>
      </c>
      <c r="L326" s="278">
        <v>128.9</v>
      </c>
      <c r="M326" s="278">
        <v>7.22682</v>
      </c>
    </row>
    <row r="327" spans="1:13">
      <c r="A327" s="269">
        <v>317</v>
      </c>
      <c r="B327" s="278" t="s">
        <v>148</v>
      </c>
      <c r="C327" s="279">
        <v>87.55</v>
      </c>
      <c r="D327" s="280">
        <v>88.283333333333346</v>
      </c>
      <c r="E327" s="280">
        <v>84.566666666666691</v>
      </c>
      <c r="F327" s="280">
        <v>81.583333333333343</v>
      </c>
      <c r="G327" s="280">
        <v>77.866666666666688</v>
      </c>
      <c r="H327" s="280">
        <v>91.266666666666694</v>
      </c>
      <c r="I327" s="280">
        <v>94.983333333333363</v>
      </c>
      <c r="J327" s="280">
        <v>97.966666666666697</v>
      </c>
      <c r="K327" s="278">
        <v>92</v>
      </c>
      <c r="L327" s="278">
        <v>85.3</v>
      </c>
      <c r="M327" s="278">
        <v>548.41389000000004</v>
      </c>
    </row>
    <row r="328" spans="1:13">
      <c r="A328" s="269">
        <v>318</v>
      </c>
      <c r="B328" s="278" t="s">
        <v>472</v>
      </c>
      <c r="C328" s="279">
        <v>506.4</v>
      </c>
      <c r="D328" s="280">
        <v>501.43333333333334</v>
      </c>
      <c r="E328" s="280">
        <v>479.91666666666663</v>
      </c>
      <c r="F328" s="280">
        <v>453.43333333333328</v>
      </c>
      <c r="G328" s="280">
        <v>431.91666666666657</v>
      </c>
      <c r="H328" s="280">
        <v>527.91666666666674</v>
      </c>
      <c r="I328" s="280">
        <v>549.43333333333339</v>
      </c>
      <c r="J328" s="280">
        <v>575.91666666666674</v>
      </c>
      <c r="K328" s="278">
        <v>522.95000000000005</v>
      </c>
      <c r="L328" s="278">
        <v>474.95</v>
      </c>
      <c r="M328" s="278">
        <v>4.4877200000000004</v>
      </c>
    </row>
    <row r="329" spans="1:13">
      <c r="A329" s="269">
        <v>319</v>
      </c>
      <c r="B329" s="278" t="s">
        <v>269</v>
      </c>
      <c r="C329" s="279">
        <v>728.65</v>
      </c>
      <c r="D329" s="280">
        <v>730.33333333333337</v>
      </c>
      <c r="E329" s="280">
        <v>710.31666666666672</v>
      </c>
      <c r="F329" s="280">
        <v>691.98333333333335</v>
      </c>
      <c r="G329" s="280">
        <v>671.9666666666667</v>
      </c>
      <c r="H329" s="280">
        <v>748.66666666666674</v>
      </c>
      <c r="I329" s="280">
        <v>768.68333333333339</v>
      </c>
      <c r="J329" s="280">
        <v>787.01666666666677</v>
      </c>
      <c r="K329" s="278">
        <v>750.35</v>
      </c>
      <c r="L329" s="278">
        <v>712</v>
      </c>
      <c r="M329" s="278">
        <v>3.0708000000000002</v>
      </c>
    </row>
    <row r="330" spans="1:13">
      <c r="A330" s="269">
        <v>320</v>
      </c>
      <c r="B330" s="278" t="s">
        <v>149</v>
      </c>
      <c r="C330" s="279">
        <v>60510.65</v>
      </c>
      <c r="D330" s="280">
        <v>60603.533333333326</v>
      </c>
      <c r="E330" s="280">
        <v>59407.066666666651</v>
      </c>
      <c r="F330" s="280">
        <v>58303.483333333323</v>
      </c>
      <c r="G330" s="280">
        <v>57107.016666666648</v>
      </c>
      <c r="H330" s="280">
        <v>61707.116666666654</v>
      </c>
      <c r="I330" s="280">
        <v>62903.583333333328</v>
      </c>
      <c r="J330" s="280">
        <v>64007.166666666657</v>
      </c>
      <c r="K330" s="278">
        <v>61800</v>
      </c>
      <c r="L330" s="278">
        <v>59499.95</v>
      </c>
      <c r="M330" s="278">
        <v>0.188</v>
      </c>
    </row>
    <row r="331" spans="1:13">
      <c r="A331" s="269">
        <v>321</v>
      </c>
      <c r="B331" s="278" t="s">
        <v>268</v>
      </c>
      <c r="C331" s="279">
        <v>32.450000000000003</v>
      </c>
      <c r="D331" s="280">
        <v>32.449999999999996</v>
      </c>
      <c r="E331" s="280">
        <v>31.999999999999993</v>
      </c>
      <c r="F331" s="280">
        <v>31.549999999999997</v>
      </c>
      <c r="G331" s="280">
        <v>31.099999999999994</v>
      </c>
      <c r="H331" s="280">
        <v>32.899999999999991</v>
      </c>
      <c r="I331" s="280">
        <v>33.349999999999994</v>
      </c>
      <c r="J331" s="280">
        <v>33.79999999999999</v>
      </c>
      <c r="K331" s="278">
        <v>32.9</v>
      </c>
      <c r="L331" s="278">
        <v>32</v>
      </c>
      <c r="M331" s="278">
        <v>5.8239400000000003</v>
      </c>
    </row>
    <row r="332" spans="1:13">
      <c r="A332" s="269">
        <v>322</v>
      </c>
      <c r="B332" s="278" t="s">
        <v>150</v>
      </c>
      <c r="C332" s="279">
        <v>862.7</v>
      </c>
      <c r="D332" s="280">
        <v>853.65</v>
      </c>
      <c r="E332" s="280">
        <v>832.3</v>
      </c>
      <c r="F332" s="280">
        <v>801.9</v>
      </c>
      <c r="G332" s="280">
        <v>780.55</v>
      </c>
      <c r="H332" s="280">
        <v>884.05</v>
      </c>
      <c r="I332" s="280">
        <v>905.40000000000009</v>
      </c>
      <c r="J332" s="280">
        <v>935.8</v>
      </c>
      <c r="K332" s="278">
        <v>875</v>
      </c>
      <c r="L332" s="278">
        <v>823.25</v>
      </c>
      <c r="M332" s="278">
        <v>31.623930000000001</v>
      </c>
    </row>
    <row r="333" spans="1:13">
      <c r="A333" s="269">
        <v>323</v>
      </c>
      <c r="B333" s="278" t="s">
        <v>3163</v>
      </c>
      <c r="C333" s="279">
        <v>246.75</v>
      </c>
      <c r="D333" s="280">
        <v>246.53333333333333</v>
      </c>
      <c r="E333" s="280">
        <v>240.76666666666665</v>
      </c>
      <c r="F333" s="280">
        <v>234.78333333333333</v>
      </c>
      <c r="G333" s="280">
        <v>229.01666666666665</v>
      </c>
      <c r="H333" s="280">
        <v>252.51666666666665</v>
      </c>
      <c r="I333" s="280">
        <v>258.28333333333336</v>
      </c>
      <c r="J333" s="280">
        <v>264.26666666666665</v>
      </c>
      <c r="K333" s="278">
        <v>252.3</v>
      </c>
      <c r="L333" s="278">
        <v>240.55</v>
      </c>
      <c r="M333" s="278">
        <v>30.168369999999999</v>
      </c>
    </row>
    <row r="334" spans="1:13">
      <c r="A334" s="269">
        <v>324</v>
      </c>
      <c r="B334" s="278" t="s">
        <v>270</v>
      </c>
      <c r="C334" s="279">
        <v>610.70000000000005</v>
      </c>
      <c r="D334" s="280">
        <v>612.56666666666672</v>
      </c>
      <c r="E334" s="280">
        <v>595.13333333333344</v>
      </c>
      <c r="F334" s="280">
        <v>579.56666666666672</v>
      </c>
      <c r="G334" s="280">
        <v>562.13333333333344</v>
      </c>
      <c r="H334" s="280">
        <v>628.13333333333344</v>
      </c>
      <c r="I334" s="280">
        <v>645.56666666666661</v>
      </c>
      <c r="J334" s="280">
        <v>661.13333333333344</v>
      </c>
      <c r="K334" s="278">
        <v>630</v>
      </c>
      <c r="L334" s="278">
        <v>597</v>
      </c>
      <c r="M334" s="278">
        <v>3.5394199999999998</v>
      </c>
    </row>
    <row r="335" spans="1:13">
      <c r="A335" s="269">
        <v>325</v>
      </c>
      <c r="B335" s="278" t="s">
        <v>151</v>
      </c>
      <c r="C335" s="279">
        <v>31.8</v>
      </c>
      <c r="D335" s="280">
        <v>31.733333333333334</v>
      </c>
      <c r="E335" s="280">
        <v>31.266666666666666</v>
      </c>
      <c r="F335" s="280">
        <v>30.733333333333331</v>
      </c>
      <c r="G335" s="280">
        <v>30.266666666666662</v>
      </c>
      <c r="H335" s="280">
        <v>32.266666666666666</v>
      </c>
      <c r="I335" s="280">
        <v>32.733333333333334</v>
      </c>
      <c r="J335" s="280">
        <v>33.266666666666673</v>
      </c>
      <c r="K335" s="278">
        <v>32.200000000000003</v>
      </c>
      <c r="L335" s="278">
        <v>31.2</v>
      </c>
      <c r="M335" s="278">
        <v>146.46460999999999</v>
      </c>
    </row>
    <row r="336" spans="1:13">
      <c r="A336" s="269">
        <v>326</v>
      </c>
      <c r="B336" s="278" t="s">
        <v>262</v>
      </c>
      <c r="C336" s="279">
        <v>2547.6</v>
      </c>
      <c r="D336" s="280">
        <v>2514.7000000000003</v>
      </c>
      <c r="E336" s="280">
        <v>2451.9000000000005</v>
      </c>
      <c r="F336" s="280">
        <v>2356.2000000000003</v>
      </c>
      <c r="G336" s="280">
        <v>2293.4000000000005</v>
      </c>
      <c r="H336" s="280">
        <v>2610.4000000000005</v>
      </c>
      <c r="I336" s="280">
        <v>2673.2000000000007</v>
      </c>
      <c r="J336" s="280">
        <v>2768.9000000000005</v>
      </c>
      <c r="K336" s="278">
        <v>2577.5</v>
      </c>
      <c r="L336" s="278">
        <v>2419</v>
      </c>
      <c r="M336" s="278">
        <v>3.34287</v>
      </c>
    </row>
    <row r="337" spans="1:13">
      <c r="A337" s="269">
        <v>327</v>
      </c>
      <c r="B337" s="278" t="s">
        <v>479</v>
      </c>
      <c r="C337" s="279">
        <v>1573.2</v>
      </c>
      <c r="D337" s="280">
        <v>1584.0666666666666</v>
      </c>
      <c r="E337" s="280">
        <v>1540.1333333333332</v>
      </c>
      <c r="F337" s="280">
        <v>1507.0666666666666</v>
      </c>
      <c r="G337" s="280">
        <v>1463.1333333333332</v>
      </c>
      <c r="H337" s="280">
        <v>1617.1333333333332</v>
      </c>
      <c r="I337" s="280">
        <v>1661.0666666666666</v>
      </c>
      <c r="J337" s="280">
        <v>1694.1333333333332</v>
      </c>
      <c r="K337" s="278">
        <v>1628</v>
      </c>
      <c r="L337" s="278">
        <v>1551</v>
      </c>
      <c r="M337" s="278">
        <v>1.5898000000000001</v>
      </c>
    </row>
    <row r="338" spans="1:13">
      <c r="A338" s="269">
        <v>328</v>
      </c>
      <c r="B338" s="278" t="s">
        <v>152</v>
      </c>
      <c r="C338" s="279">
        <v>19.8</v>
      </c>
      <c r="D338" s="280">
        <v>20.05</v>
      </c>
      <c r="E338" s="280">
        <v>19.450000000000003</v>
      </c>
      <c r="F338" s="280">
        <v>19.100000000000001</v>
      </c>
      <c r="G338" s="280">
        <v>18.500000000000004</v>
      </c>
      <c r="H338" s="280">
        <v>20.400000000000002</v>
      </c>
      <c r="I338" s="280">
        <v>21.000000000000004</v>
      </c>
      <c r="J338" s="280">
        <v>21.35</v>
      </c>
      <c r="K338" s="278">
        <v>20.65</v>
      </c>
      <c r="L338" s="278">
        <v>19.7</v>
      </c>
      <c r="M338" s="278">
        <v>72.410259999999994</v>
      </c>
    </row>
    <row r="339" spans="1:13">
      <c r="A339" s="269">
        <v>329</v>
      </c>
      <c r="B339" s="278" t="s">
        <v>478</v>
      </c>
      <c r="C339" s="279">
        <v>37.799999999999997</v>
      </c>
      <c r="D339" s="280">
        <v>38.116666666666667</v>
      </c>
      <c r="E339" s="280">
        <v>37.333333333333336</v>
      </c>
      <c r="F339" s="280">
        <v>36.866666666666667</v>
      </c>
      <c r="G339" s="280">
        <v>36.083333333333336</v>
      </c>
      <c r="H339" s="280">
        <v>38.583333333333336</v>
      </c>
      <c r="I339" s="280">
        <v>39.366666666666667</v>
      </c>
      <c r="J339" s="280">
        <v>39.833333333333336</v>
      </c>
      <c r="K339" s="278">
        <v>38.9</v>
      </c>
      <c r="L339" s="278">
        <v>37.65</v>
      </c>
      <c r="M339" s="278">
        <v>1.3819300000000001</v>
      </c>
    </row>
    <row r="340" spans="1:13">
      <c r="A340" s="269">
        <v>330</v>
      </c>
      <c r="B340" s="278" t="s">
        <v>153</v>
      </c>
      <c r="C340" s="279">
        <v>26</v>
      </c>
      <c r="D340" s="280">
        <v>26.366666666666664</v>
      </c>
      <c r="E340" s="280">
        <v>25.433333333333326</v>
      </c>
      <c r="F340" s="280">
        <v>24.866666666666664</v>
      </c>
      <c r="G340" s="280">
        <v>23.933333333333326</v>
      </c>
      <c r="H340" s="280">
        <v>26.933333333333326</v>
      </c>
      <c r="I340" s="280">
        <v>27.866666666666664</v>
      </c>
      <c r="J340" s="280">
        <v>28.433333333333326</v>
      </c>
      <c r="K340" s="278">
        <v>27.3</v>
      </c>
      <c r="L340" s="278">
        <v>25.8</v>
      </c>
      <c r="M340" s="278">
        <v>301.85602999999998</v>
      </c>
    </row>
    <row r="341" spans="1:13">
      <c r="A341" s="269">
        <v>331</v>
      </c>
      <c r="B341" s="278" t="s">
        <v>474</v>
      </c>
      <c r="C341" s="279">
        <v>450.8</v>
      </c>
      <c r="D341" s="280">
        <v>455.95</v>
      </c>
      <c r="E341" s="280">
        <v>441.95</v>
      </c>
      <c r="F341" s="280">
        <v>433.1</v>
      </c>
      <c r="G341" s="280">
        <v>419.1</v>
      </c>
      <c r="H341" s="280">
        <v>464.79999999999995</v>
      </c>
      <c r="I341" s="280">
        <v>478.79999999999995</v>
      </c>
      <c r="J341" s="280">
        <v>487.64999999999992</v>
      </c>
      <c r="K341" s="278">
        <v>469.95</v>
      </c>
      <c r="L341" s="278">
        <v>447.1</v>
      </c>
      <c r="M341" s="278">
        <v>1.01355</v>
      </c>
    </row>
    <row r="342" spans="1:13">
      <c r="A342" s="269">
        <v>332</v>
      </c>
      <c r="B342" s="278" t="s">
        <v>154</v>
      </c>
      <c r="C342" s="279">
        <v>17924.650000000001</v>
      </c>
      <c r="D342" s="280">
        <v>17812.216666666667</v>
      </c>
      <c r="E342" s="280">
        <v>17624.433333333334</v>
      </c>
      <c r="F342" s="280">
        <v>17324.216666666667</v>
      </c>
      <c r="G342" s="280">
        <v>17136.433333333334</v>
      </c>
      <c r="H342" s="280">
        <v>18112.433333333334</v>
      </c>
      <c r="I342" s="280">
        <v>18300.216666666667</v>
      </c>
      <c r="J342" s="280">
        <v>18600.433333333334</v>
      </c>
      <c r="K342" s="278">
        <v>18000</v>
      </c>
      <c r="L342" s="278">
        <v>17512</v>
      </c>
      <c r="M342" s="278">
        <v>1.5837000000000001</v>
      </c>
    </row>
    <row r="343" spans="1:13">
      <c r="A343" s="269">
        <v>333</v>
      </c>
      <c r="B343" s="278" t="s">
        <v>3183</v>
      </c>
      <c r="C343" s="279">
        <v>22.55</v>
      </c>
      <c r="D343" s="280">
        <v>22.716666666666669</v>
      </c>
      <c r="E343" s="280">
        <v>22.333333333333336</v>
      </c>
      <c r="F343" s="280">
        <v>22.116666666666667</v>
      </c>
      <c r="G343" s="280">
        <v>21.733333333333334</v>
      </c>
      <c r="H343" s="280">
        <v>22.933333333333337</v>
      </c>
      <c r="I343" s="280">
        <v>23.31666666666667</v>
      </c>
      <c r="J343" s="280">
        <v>23.533333333333339</v>
      </c>
      <c r="K343" s="278">
        <v>23.1</v>
      </c>
      <c r="L343" s="278">
        <v>22.5</v>
      </c>
      <c r="M343" s="278">
        <v>6.6039700000000003</v>
      </c>
    </row>
    <row r="344" spans="1:13">
      <c r="A344" s="269">
        <v>334</v>
      </c>
      <c r="B344" s="278" t="s">
        <v>477</v>
      </c>
      <c r="C344" s="279">
        <v>25.3</v>
      </c>
      <c r="D344" s="280">
        <v>25.450000000000003</v>
      </c>
      <c r="E344" s="280">
        <v>25.050000000000004</v>
      </c>
      <c r="F344" s="280">
        <v>24.8</v>
      </c>
      <c r="G344" s="280">
        <v>24.400000000000002</v>
      </c>
      <c r="H344" s="280">
        <v>25.700000000000006</v>
      </c>
      <c r="I344" s="280">
        <v>26.100000000000005</v>
      </c>
      <c r="J344" s="280">
        <v>26.350000000000009</v>
      </c>
      <c r="K344" s="278">
        <v>25.85</v>
      </c>
      <c r="L344" s="278">
        <v>25.2</v>
      </c>
      <c r="M344" s="278">
        <v>7.4589100000000004</v>
      </c>
    </row>
    <row r="345" spans="1:13">
      <c r="A345" s="269">
        <v>335</v>
      </c>
      <c r="B345" s="278" t="s">
        <v>476</v>
      </c>
      <c r="C345" s="279">
        <v>279.60000000000002</v>
      </c>
      <c r="D345" s="280">
        <v>278.39999999999998</v>
      </c>
      <c r="E345" s="280">
        <v>272.84999999999997</v>
      </c>
      <c r="F345" s="280">
        <v>266.09999999999997</v>
      </c>
      <c r="G345" s="280">
        <v>260.54999999999995</v>
      </c>
      <c r="H345" s="280">
        <v>285.14999999999998</v>
      </c>
      <c r="I345" s="280">
        <v>290.69999999999993</v>
      </c>
      <c r="J345" s="280">
        <v>297.45</v>
      </c>
      <c r="K345" s="278">
        <v>283.95</v>
      </c>
      <c r="L345" s="278">
        <v>271.64999999999998</v>
      </c>
      <c r="M345" s="278">
        <v>2.0848900000000001</v>
      </c>
    </row>
    <row r="346" spans="1:13">
      <c r="A346" s="269">
        <v>336</v>
      </c>
      <c r="B346" s="278" t="s">
        <v>271</v>
      </c>
      <c r="C346" s="279">
        <v>20.8</v>
      </c>
      <c r="D346" s="280">
        <v>20.95</v>
      </c>
      <c r="E346" s="280">
        <v>20.45</v>
      </c>
      <c r="F346" s="280">
        <v>20.100000000000001</v>
      </c>
      <c r="G346" s="280">
        <v>19.600000000000001</v>
      </c>
      <c r="H346" s="280">
        <v>21.299999999999997</v>
      </c>
      <c r="I346" s="280">
        <v>21.799999999999997</v>
      </c>
      <c r="J346" s="280">
        <v>22.149999999999995</v>
      </c>
      <c r="K346" s="278">
        <v>21.45</v>
      </c>
      <c r="L346" s="278">
        <v>20.6</v>
      </c>
      <c r="M346" s="278">
        <v>47.242060000000002</v>
      </c>
    </row>
    <row r="347" spans="1:13">
      <c r="A347" s="269">
        <v>337</v>
      </c>
      <c r="B347" s="278" t="s">
        <v>284</v>
      </c>
      <c r="C347" s="279">
        <v>119.85</v>
      </c>
      <c r="D347" s="280">
        <v>120.71666666666665</v>
      </c>
      <c r="E347" s="280">
        <v>118.23333333333331</v>
      </c>
      <c r="F347" s="280">
        <v>116.61666666666665</v>
      </c>
      <c r="G347" s="280">
        <v>114.1333333333333</v>
      </c>
      <c r="H347" s="280">
        <v>122.33333333333331</v>
      </c>
      <c r="I347" s="280">
        <v>124.81666666666666</v>
      </c>
      <c r="J347" s="280">
        <v>126.43333333333332</v>
      </c>
      <c r="K347" s="278">
        <v>123.2</v>
      </c>
      <c r="L347" s="278">
        <v>119.1</v>
      </c>
      <c r="M347" s="278">
        <v>2.02766</v>
      </c>
    </row>
    <row r="348" spans="1:13">
      <c r="A348" s="269">
        <v>338</v>
      </c>
      <c r="B348" s="278" t="s">
        <v>155</v>
      </c>
      <c r="C348" s="279">
        <v>1203.45</v>
      </c>
      <c r="D348" s="280">
        <v>1213.9333333333334</v>
      </c>
      <c r="E348" s="280">
        <v>1182.4166666666667</v>
      </c>
      <c r="F348" s="280">
        <v>1161.3833333333334</v>
      </c>
      <c r="G348" s="280">
        <v>1129.8666666666668</v>
      </c>
      <c r="H348" s="280">
        <v>1234.9666666666667</v>
      </c>
      <c r="I348" s="280">
        <v>1266.4833333333331</v>
      </c>
      <c r="J348" s="280">
        <v>1287.5166666666667</v>
      </c>
      <c r="K348" s="278">
        <v>1245.45</v>
      </c>
      <c r="L348" s="278">
        <v>1192.9000000000001</v>
      </c>
      <c r="M348" s="278">
        <v>6.5772599999999999</v>
      </c>
    </row>
    <row r="349" spans="1:13">
      <c r="A349" s="269">
        <v>339</v>
      </c>
      <c r="B349" s="278" t="s">
        <v>480</v>
      </c>
      <c r="C349" s="279">
        <v>1079.4000000000001</v>
      </c>
      <c r="D349" s="280">
        <v>1092.9166666666667</v>
      </c>
      <c r="E349" s="280">
        <v>1057.4833333333336</v>
      </c>
      <c r="F349" s="280">
        <v>1035.5666666666668</v>
      </c>
      <c r="G349" s="280">
        <v>1000.1333333333337</v>
      </c>
      <c r="H349" s="280">
        <v>1114.8333333333335</v>
      </c>
      <c r="I349" s="280">
        <v>1150.2666666666664</v>
      </c>
      <c r="J349" s="280">
        <v>1172.1833333333334</v>
      </c>
      <c r="K349" s="278">
        <v>1128.3499999999999</v>
      </c>
      <c r="L349" s="278">
        <v>1071</v>
      </c>
      <c r="M349" s="278">
        <v>0.16089000000000001</v>
      </c>
    </row>
    <row r="350" spans="1:13">
      <c r="A350" s="269">
        <v>340</v>
      </c>
      <c r="B350" s="278" t="s">
        <v>475</v>
      </c>
      <c r="C350" s="279">
        <v>45.25</v>
      </c>
      <c r="D350" s="280">
        <v>45.416666666666664</v>
      </c>
      <c r="E350" s="280">
        <v>44.833333333333329</v>
      </c>
      <c r="F350" s="280">
        <v>44.416666666666664</v>
      </c>
      <c r="G350" s="280">
        <v>43.833333333333329</v>
      </c>
      <c r="H350" s="280">
        <v>45.833333333333329</v>
      </c>
      <c r="I350" s="280">
        <v>46.416666666666657</v>
      </c>
      <c r="J350" s="280">
        <v>46.833333333333329</v>
      </c>
      <c r="K350" s="278">
        <v>46</v>
      </c>
      <c r="L350" s="278">
        <v>45</v>
      </c>
      <c r="M350" s="278">
        <v>4.81318</v>
      </c>
    </row>
    <row r="351" spans="1:13">
      <c r="A351" s="269">
        <v>341</v>
      </c>
      <c r="B351" s="278" t="s">
        <v>156</v>
      </c>
      <c r="C351" s="279">
        <v>80.55</v>
      </c>
      <c r="D351" s="280">
        <v>79.350000000000009</v>
      </c>
      <c r="E351" s="280">
        <v>77.15000000000002</v>
      </c>
      <c r="F351" s="280">
        <v>73.750000000000014</v>
      </c>
      <c r="G351" s="280">
        <v>71.550000000000026</v>
      </c>
      <c r="H351" s="280">
        <v>82.750000000000014</v>
      </c>
      <c r="I351" s="280">
        <v>84.95</v>
      </c>
      <c r="J351" s="280">
        <v>88.350000000000009</v>
      </c>
      <c r="K351" s="278">
        <v>81.55</v>
      </c>
      <c r="L351" s="278">
        <v>75.95</v>
      </c>
      <c r="M351" s="278">
        <v>65.117159999999998</v>
      </c>
    </row>
    <row r="352" spans="1:13">
      <c r="A352" s="269">
        <v>342</v>
      </c>
      <c r="B352" s="278" t="s">
        <v>157</v>
      </c>
      <c r="C352" s="279">
        <v>95.05</v>
      </c>
      <c r="D352" s="280">
        <v>94.15000000000002</v>
      </c>
      <c r="E352" s="280">
        <v>91.30000000000004</v>
      </c>
      <c r="F352" s="280">
        <v>87.550000000000026</v>
      </c>
      <c r="G352" s="280">
        <v>84.700000000000045</v>
      </c>
      <c r="H352" s="280">
        <v>97.900000000000034</v>
      </c>
      <c r="I352" s="280">
        <v>100.75000000000003</v>
      </c>
      <c r="J352" s="280">
        <v>104.50000000000003</v>
      </c>
      <c r="K352" s="278">
        <v>97</v>
      </c>
      <c r="L352" s="278">
        <v>90.4</v>
      </c>
      <c r="M352" s="278">
        <v>151.51439999999999</v>
      </c>
    </row>
    <row r="353" spans="1:13">
      <c r="A353" s="269">
        <v>343</v>
      </c>
      <c r="B353" s="278" t="s">
        <v>272</v>
      </c>
      <c r="C353" s="279">
        <v>344.5</v>
      </c>
      <c r="D353" s="280">
        <v>343.93333333333334</v>
      </c>
      <c r="E353" s="280">
        <v>333.06666666666666</v>
      </c>
      <c r="F353" s="280">
        <v>321.63333333333333</v>
      </c>
      <c r="G353" s="280">
        <v>310.76666666666665</v>
      </c>
      <c r="H353" s="280">
        <v>355.36666666666667</v>
      </c>
      <c r="I353" s="280">
        <v>366.23333333333335</v>
      </c>
      <c r="J353" s="280">
        <v>377.66666666666669</v>
      </c>
      <c r="K353" s="278">
        <v>354.8</v>
      </c>
      <c r="L353" s="278">
        <v>332.5</v>
      </c>
      <c r="M353" s="278">
        <v>10.209910000000001</v>
      </c>
    </row>
    <row r="354" spans="1:13">
      <c r="A354" s="269">
        <v>344</v>
      </c>
      <c r="B354" s="278" t="s">
        <v>273</v>
      </c>
      <c r="C354" s="279">
        <v>2346.85</v>
      </c>
      <c r="D354" s="280">
        <v>2372.3333333333335</v>
      </c>
      <c r="E354" s="280">
        <v>2294.666666666667</v>
      </c>
      <c r="F354" s="280">
        <v>2242.4833333333336</v>
      </c>
      <c r="G354" s="280">
        <v>2164.8166666666671</v>
      </c>
      <c r="H354" s="280">
        <v>2424.5166666666669</v>
      </c>
      <c r="I354" s="280">
        <v>2502.1833333333338</v>
      </c>
      <c r="J354" s="280">
        <v>2554.3666666666668</v>
      </c>
      <c r="K354" s="278">
        <v>2450</v>
      </c>
      <c r="L354" s="278">
        <v>2320.15</v>
      </c>
      <c r="M354" s="278">
        <v>0.41818</v>
      </c>
    </row>
    <row r="355" spans="1:13">
      <c r="A355" s="269">
        <v>345</v>
      </c>
      <c r="B355" s="278" t="s">
        <v>158</v>
      </c>
      <c r="C355" s="279">
        <v>98.8</v>
      </c>
      <c r="D355" s="280">
        <v>97.100000000000009</v>
      </c>
      <c r="E355" s="280">
        <v>93.700000000000017</v>
      </c>
      <c r="F355" s="280">
        <v>88.600000000000009</v>
      </c>
      <c r="G355" s="280">
        <v>85.200000000000017</v>
      </c>
      <c r="H355" s="280">
        <v>102.20000000000002</v>
      </c>
      <c r="I355" s="280">
        <v>105.60000000000002</v>
      </c>
      <c r="J355" s="280">
        <v>110.70000000000002</v>
      </c>
      <c r="K355" s="278">
        <v>100.5</v>
      </c>
      <c r="L355" s="278">
        <v>92</v>
      </c>
      <c r="M355" s="278">
        <v>38.742319999999999</v>
      </c>
    </row>
    <row r="356" spans="1:13">
      <c r="A356" s="269">
        <v>346</v>
      </c>
      <c r="B356" s="278" t="s">
        <v>481</v>
      </c>
      <c r="C356" s="279">
        <v>152</v>
      </c>
      <c r="D356" s="280">
        <v>153.33333333333334</v>
      </c>
      <c r="E356" s="280">
        <v>149.26666666666668</v>
      </c>
      <c r="F356" s="280">
        <v>146.53333333333333</v>
      </c>
      <c r="G356" s="280">
        <v>142.46666666666667</v>
      </c>
      <c r="H356" s="280">
        <v>156.06666666666669</v>
      </c>
      <c r="I356" s="280">
        <v>160.13333333333335</v>
      </c>
      <c r="J356" s="280">
        <v>162.8666666666667</v>
      </c>
      <c r="K356" s="278">
        <v>157.4</v>
      </c>
      <c r="L356" s="278">
        <v>150.6</v>
      </c>
      <c r="M356" s="278">
        <v>1.4464600000000001</v>
      </c>
    </row>
    <row r="357" spans="1:13">
      <c r="A357" s="269">
        <v>347</v>
      </c>
      <c r="B357" s="278" t="s">
        <v>159</v>
      </c>
      <c r="C357" s="279">
        <v>79.900000000000006</v>
      </c>
      <c r="D357" s="280">
        <v>77.483333333333334</v>
      </c>
      <c r="E357" s="280">
        <v>73.916666666666671</v>
      </c>
      <c r="F357" s="280">
        <v>67.933333333333337</v>
      </c>
      <c r="G357" s="280">
        <v>64.366666666666674</v>
      </c>
      <c r="H357" s="280">
        <v>83.466666666666669</v>
      </c>
      <c r="I357" s="280">
        <v>87.033333333333331</v>
      </c>
      <c r="J357" s="280">
        <v>93.016666666666666</v>
      </c>
      <c r="K357" s="278">
        <v>81.05</v>
      </c>
      <c r="L357" s="278">
        <v>71.5</v>
      </c>
      <c r="M357" s="278">
        <v>542.95138999999995</v>
      </c>
    </row>
    <row r="358" spans="1:13">
      <c r="A358" s="269">
        <v>348</v>
      </c>
      <c r="B358" s="278" t="s">
        <v>482</v>
      </c>
      <c r="C358" s="279">
        <v>40.85</v>
      </c>
      <c r="D358" s="280">
        <v>41.133333333333333</v>
      </c>
      <c r="E358" s="280">
        <v>40.316666666666663</v>
      </c>
      <c r="F358" s="280">
        <v>39.783333333333331</v>
      </c>
      <c r="G358" s="280">
        <v>38.966666666666661</v>
      </c>
      <c r="H358" s="280">
        <v>41.666666666666664</v>
      </c>
      <c r="I358" s="280">
        <v>42.483333333333341</v>
      </c>
      <c r="J358" s="280">
        <v>43.016666666666666</v>
      </c>
      <c r="K358" s="278">
        <v>41.95</v>
      </c>
      <c r="L358" s="278">
        <v>40.6</v>
      </c>
      <c r="M358" s="278">
        <v>4.5103400000000002</v>
      </c>
    </row>
    <row r="359" spans="1:13">
      <c r="A359" s="269">
        <v>349</v>
      </c>
      <c r="B359" s="278" t="s">
        <v>483</v>
      </c>
      <c r="C359" s="279">
        <v>184.45</v>
      </c>
      <c r="D359" s="280">
        <v>183.38333333333333</v>
      </c>
      <c r="E359" s="280">
        <v>181.06666666666666</v>
      </c>
      <c r="F359" s="280">
        <v>177.68333333333334</v>
      </c>
      <c r="G359" s="280">
        <v>175.36666666666667</v>
      </c>
      <c r="H359" s="280">
        <v>186.76666666666665</v>
      </c>
      <c r="I359" s="280">
        <v>189.08333333333331</v>
      </c>
      <c r="J359" s="280">
        <v>192.46666666666664</v>
      </c>
      <c r="K359" s="278">
        <v>185.7</v>
      </c>
      <c r="L359" s="278">
        <v>180</v>
      </c>
      <c r="M359" s="278">
        <v>2.6415099999999998</v>
      </c>
    </row>
    <row r="360" spans="1:13">
      <c r="A360" s="269">
        <v>350</v>
      </c>
      <c r="B360" s="278" t="s">
        <v>484</v>
      </c>
      <c r="C360" s="279">
        <v>148</v>
      </c>
      <c r="D360" s="280">
        <v>148.66666666666666</v>
      </c>
      <c r="E360" s="280">
        <v>144.33333333333331</v>
      </c>
      <c r="F360" s="280">
        <v>140.66666666666666</v>
      </c>
      <c r="G360" s="280">
        <v>136.33333333333331</v>
      </c>
      <c r="H360" s="280">
        <v>152.33333333333331</v>
      </c>
      <c r="I360" s="280">
        <v>156.66666666666663</v>
      </c>
      <c r="J360" s="280">
        <v>160.33333333333331</v>
      </c>
      <c r="K360" s="278">
        <v>153</v>
      </c>
      <c r="L360" s="278">
        <v>145</v>
      </c>
      <c r="M360" s="278">
        <v>0.28240999999999999</v>
      </c>
    </row>
    <row r="361" spans="1:13">
      <c r="A361" s="269">
        <v>351</v>
      </c>
      <c r="B361" s="278" t="s">
        <v>160</v>
      </c>
      <c r="C361" s="279">
        <v>18194.349999999999</v>
      </c>
      <c r="D361" s="280">
        <v>18264.016666666666</v>
      </c>
      <c r="E361" s="280">
        <v>17895.433333333334</v>
      </c>
      <c r="F361" s="280">
        <v>17596.516666666666</v>
      </c>
      <c r="G361" s="280">
        <v>17227.933333333334</v>
      </c>
      <c r="H361" s="280">
        <v>18562.933333333334</v>
      </c>
      <c r="I361" s="280">
        <v>18931.51666666667</v>
      </c>
      <c r="J361" s="280">
        <v>19230.433333333334</v>
      </c>
      <c r="K361" s="278">
        <v>18632.599999999999</v>
      </c>
      <c r="L361" s="278">
        <v>17965.099999999999</v>
      </c>
      <c r="M361" s="278">
        <v>0.49883</v>
      </c>
    </row>
    <row r="362" spans="1:13">
      <c r="A362" s="269">
        <v>352</v>
      </c>
      <c r="B362" s="278" t="s">
        <v>488</v>
      </c>
      <c r="C362" s="279">
        <v>90.95</v>
      </c>
      <c r="D362" s="280">
        <v>92.016666666666652</v>
      </c>
      <c r="E362" s="280">
        <v>89.033333333333303</v>
      </c>
      <c r="F362" s="280">
        <v>87.116666666666646</v>
      </c>
      <c r="G362" s="280">
        <v>84.133333333333297</v>
      </c>
      <c r="H362" s="280">
        <v>93.933333333333309</v>
      </c>
      <c r="I362" s="280">
        <v>96.916666666666657</v>
      </c>
      <c r="J362" s="280">
        <v>98.833333333333314</v>
      </c>
      <c r="K362" s="278">
        <v>95</v>
      </c>
      <c r="L362" s="278">
        <v>90.1</v>
      </c>
      <c r="M362" s="278">
        <v>2.9988999999999999</v>
      </c>
    </row>
    <row r="363" spans="1:13">
      <c r="A363" s="269">
        <v>353</v>
      </c>
      <c r="B363" s="278" t="s">
        <v>485</v>
      </c>
      <c r="C363" s="279">
        <v>11.95</v>
      </c>
      <c r="D363" s="280">
        <v>12.016666666666666</v>
      </c>
      <c r="E363" s="280">
        <v>11.833333333333332</v>
      </c>
      <c r="F363" s="280">
        <v>11.716666666666667</v>
      </c>
      <c r="G363" s="280">
        <v>11.533333333333333</v>
      </c>
      <c r="H363" s="280">
        <v>12.133333333333331</v>
      </c>
      <c r="I363" s="280">
        <v>12.316666666666665</v>
      </c>
      <c r="J363" s="280">
        <v>12.43333333333333</v>
      </c>
      <c r="K363" s="278">
        <v>12.2</v>
      </c>
      <c r="L363" s="278">
        <v>11.9</v>
      </c>
      <c r="M363" s="278">
        <v>6.9603000000000002</v>
      </c>
    </row>
    <row r="364" spans="1:13">
      <c r="A364" s="269">
        <v>354</v>
      </c>
      <c r="B364" s="278" t="s">
        <v>161</v>
      </c>
      <c r="C364" s="279">
        <v>988.75</v>
      </c>
      <c r="D364" s="280">
        <v>982.2833333333333</v>
      </c>
      <c r="E364" s="280">
        <v>967.06666666666661</v>
      </c>
      <c r="F364" s="280">
        <v>945.38333333333333</v>
      </c>
      <c r="G364" s="280">
        <v>930.16666666666663</v>
      </c>
      <c r="H364" s="280">
        <v>1003.9666666666666</v>
      </c>
      <c r="I364" s="280">
        <v>1019.1833333333333</v>
      </c>
      <c r="J364" s="280">
        <v>1040.8666666666666</v>
      </c>
      <c r="K364" s="278">
        <v>997.5</v>
      </c>
      <c r="L364" s="278">
        <v>960.6</v>
      </c>
      <c r="M364" s="278">
        <v>19.380210000000002</v>
      </c>
    </row>
    <row r="365" spans="1:13">
      <c r="A365" s="269">
        <v>355</v>
      </c>
      <c r="B365" s="278" t="s">
        <v>489</v>
      </c>
      <c r="C365" s="279">
        <v>474.5</v>
      </c>
      <c r="D365" s="280">
        <v>479.5</v>
      </c>
      <c r="E365" s="280">
        <v>465</v>
      </c>
      <c r="F365" s="280">
        <v>455.5</v>
      </c>
      <c r="G365" s="280">
        <v>441</v>
      </c>
      <c r="H365" s="280">
        <v>489</v>
      </c>
      <c r="I365" s="280">
        <v>503.5</v>
      </c>
      <c r="J365" s="280">
        <v>513</v>
      </c>
      <c r="K365" s="278">
        <v>494</v>
      </c>
      <c r="L365" s="278">
        <v>470</v>
      </c>
      <c r="M365" s="278">
        <v>3.2263700000000002</v>
      </c>
    </row>
    <row r="366" spans="1:13">
      <c r="A366" s="269">
        <v>356</v>
      </c>
      <c r="B366" s="278" t="s">
        <v>162</v>
      </c>
      <c r="C366" s="279">
        <v>243</v>
      </c>
      <c r="D366" s="280">
        <v>241.33333333333334</v>
      </c>
      <c r="E366" s="280">
        <v>237.66666666666669</v>
      </c>
      <c r="F366" s="280">
        <v>232.33333333333334</v>
      </c>
      <c r="G366" s="280">
        <v>228.66666666666669</v>
      </c>
      <c r="H366" s="280">
        <v>246.66666666666669</v>
      </c>
      <c r="I366" s="280">
        <v>250.33333333333337</v>
      </c>
      <c r="J366" s="280">
        <v>255.66666666666669</v>
      </c>
      <c r="K366" s="278">
        <v>245</v>
      </c>
      <c r="L366" s="278">
        <v>236</v>
      </c>
      <c r="M366" s="278">
        <v>34.757800000000003</v>
      </c>
    </row>
    <row r="367" spans="1:13">
      <c r="A367" s="269">
        <v>357</v>
      </c>
      <c r="B367" s="278" t="s">
        <v>163</v>
      </c>
      <c r="C367" s="279">
        <v>95.4</v>
      </c>
      <c r="D367" s="280">
        <v>95.033333333333346</v>
      </c>
      <c r="E367" s="280">
        <v>93.466666666666697</v>
      </c>
      <c r="F367" s="280">
        <v>91.533333333333346</v>
      </c>
      <c r="G367" s="280">
        <v>89.966666666666697</v>
      </c>
      <c r="H367" s="280">
        <v>96.966666666666697</v>
      </c>
      <c r="I367" s="280">
        <v>98.533333333333331</v>
      </c>
      <c r="J367" s="280">
        <v>100.4666666666667</v>
      </c>
      <c r="K367" s="278">
        <v>96.6</v>
      </c>
      <c r="L367" s="278">
        <v>93.1</v>
      </c>
      <c r="M367" s="278">
        <v>70.034719999999993</v>
      </c>
    </row>
    <row r="368" spans="1:13">
      <c r="A368" s="269">
        <v>358</v>
      </c>
      <c r="B368" s="278" t="s">
        <v>276</v>
      </c>
      <c r="C368" s="279">
        <v>4901.95</v>
      </c>
      <c r="D368" s="280">
        <v>4942.4833333333336</v>
      </c>
      <c r="E368" s="280">
        <v>4844.9666666666672</v>
      </c>
      <c r="F368" s="280">
        <v>4787.9833333333336</v>
      </c>
      <c r="G368" s="280">
        <v>4690.4666666666672</v>
      </c>
      <c r="H368" s="280">
        <v>4999.4666666666672</v>
      </c>
      <c r="I368" s="280">
        <v>5096.9833333333336</v>
      </c>
      <c r="J368" s="280">
        <v>5153.9666666666672</v>
      </c>
      <c r="K368" s="278">
        <v>5040</v>
      </c>
      <c r="L368" s="278">
        <v>4885.5</v>
      </c>
      <c r="M368" s="278">
        <v>1.0605899999999999</v>
      </c>
    </row>
    <row r="369" spans="1:13">
      <c r="A369" s="269">
        <v>359</v>
      </c>
      <c r="B369" s="278" t="s">
        <v>278</v>
      </c>
      <c r="C369" s="279">
        <v>10556.2</v>
      </c>
      <c r="D369" s="280">
        <v>10518.066666666668</v>
      </c>
      <c r="E369" s="280">
        <v>10396.133333333335</v>
      </c>
      <c r="F369" s="280">
        <v>10236.066666666668</v>
      </c>
      <c r="G369" s="280">
        <v>10114.133333333335</v>
      </c>
      <c r="H369" s="280">
        <v>10678.133333333335</v>
      </c>
      <c r="I369" s="280">
        <v>10800.066666666666</v>
      </c>
      <c r="J369" s="280">
        <v>10960.133333333335</v>
      </c>
      <c r="K369" s="278">
        <v>10640</v>
      </c>
      <c r="L369" s="278">
        <v>10358</v>
      </c>
      <c r="M369" s="278">
        <v>0.16813</v>
      </c>
    </row>
    <row r="370" spans="1:13">
      <c r="A370" s="269">
        <v>360</v>
      </c>
      <c r="B370" s="278" t="s">
        <v>495</v>
      </c>
      <c r="C370" s="279">
        <v>4315.8500000000004</v>
      </c>
      <c r="D370" s="280">
        <v>4348.55</v>
      </c>
      <c r="E370" s="280">
        <v>4272.1000000000004</v>
      </c>
      <c r="F370" s="280">
        <v>4228.3500000000004</v>
      </c>
      <c r="G370" s="280">
        <v>4151.9000000000005</v>
      </c>
      <c r="H370" s="280">
        <v>4392.3</v>
      </c>
      <c r="I370" s="280">
        <v>4468.7499999999991</v>
      </c>
      <c r="J370" s="280">
        <v>4512.5</v>
      </c>
      <c r="K370" s="278">
        <v>4425</v>
      </c>
      <c r="L370" s="278">
        <v>4304.8</v>
      </c>
      <c r="M370" s="278">
        <v>0.14598</v>
      </c>
    </row>
    <row r="371" spans="1:13">
      <c r="A371" s="269">
        <v>361</v>
      </c>
      <c r="B371" s="278" t="s">
        <v>490</v>
      </c>
      <c r="C371" s="279">
        <v>79.7</v>
      </c>
      <c r="D371" s="280">
        <v>80.7</v>
      </c>
      <c r="E371" s="280">
        <v>78.5</v>
      </c>
      <c r="F371" s="280">
        <v>77.3</v>
      </c>
      <c r="G371" s="280">
        <v>75.099999999999994</v>
      </c>
      <c r="H371" s="280">
        <v>81.900000000000006</v>
      </c>
      <c r="I371" s="280">
        <v>84.100000000000023</v>
      </c>
      <c r="J371" s="280">
        <v>85.300000000000011</v>
      </c>
      <c r="K371" s="278">
        <v>82.9</v>
      </c>
      <c r="L371" s="278">
        <v>79.5</v>
      </c>
      <c r="M371" s="278">
        <v>4.0230699999999997</v>
      </c>
    </row>
    <row r="372" spans="1:13">
      <c r="A372" s="269">
        <v>362</v>
      </c>
      <c r="B372" s="278" t="s">
        <v>491</v>
      </c>
      <c r="C372" s="279">
        <v>542</v>
      </c>
      <c r="D372" s="280">
        <v>543.75</v>
      </c>
      <c r="E372" s="280">
        <v>533.79999999999995</v>
      </c>
      <c r="F372" s="280">
        <v>525.59999999999991</v>
      </c>
      <c r="G372" s="280">
        <v>515.64999999999986</v>
      </c>
      <c r="H372" s="280">
        <v>551.95000000000005</v>
      </c>
      <c r="I372" s="280">
        <v>561.90000000000009</v>
      </c>
      <c r="J372" s="280">
        <v>570.10000000000014</v>
      </c>
      <c r="K372" s="278">
        <v>553.70000000000005</v>
      </c>
      <c r="L372" s="278">
        <v>535.54999999999995</v>
      </c>
      <c r="M372" s="278">
        <v>1.1509199999999999</v>
      </c>
    </row>
    <row r="373" spans="1:13">
      <c r="A373" s="269">
        <v>363</v>
      </c>
      <c r="B373" s="278" t="s">
        <v>164</v>
      </c>
      <c r="C373" s="279">
        <v>1527</v>
      </c>
      <c r="D373" s="280">
        <v>1525.3666666666668</v>
      </c>
      <c r="E373" s="280">
        <v>1508.0833333333335</v>
      </c>
      <c r="F373" s="280">
        <v>1489.1666666666667</v>
      </c>
      <c r="G373" s="280">
        <v>1471.8833333333334</v>
      </c>
      <c r="H373" s="280">
        <v>1544.2833333333335</v>
      </c>
      <c r="I373" s="280">
        <v>1561.5666666666668</v>
      </c>
      <c r="J373" s="280">
        <v>1580.4833333333336</v>
      </c>
      <c r="K373" s="278">
        <v>1542.65</v>
      </c>
      <c r="L373" s="278">
        <v>1506.45</v>
      </c>
      <c r="M373" s="278">
        <v>8.1481899999999996</v>
      </c>
    </row>
    <row r="374" spans="1:13">
      <c r="A374" s="269">
        <v>364</v>
      </c>
      <c r="B374" s="278" t="s">
        <v>274</v>
      </c>
      <c r="C374" s="279">
        <v>1589.55</v>
      </c>
      <c r="D374" s="280">
        <v>1575.6499999999999</v>
      </c>
      <c r="E374" s="280">
        <v>1546.5999999999997</v>
      </c>
      <c r="F374" s="280">
        <v>1503.6499999999999</v>
      </c>
      <c r="G374" s="280">
        <v>1474.5999999999997</v>
      </c>
      <c r="H374" s="280">
        <v>1618.5999999999997</v>
      </c>
      <c r="I374" s="280">
        <v>1647.6499999999999</v>
      </c>
      <c r="J374" s="280">
        <v>1690.5999999999997</v>
      </c>
      <c r="K374" s="278">
        <v>1604.7</v>
      </c>
      <c r="L374" s="278">
        <v>1532.7</v>
      </c>
      <c r="M374" s="278">
        <v>4.1414200000000001</v>
      </c>
    </row>
    <row r="375" spans="1:13">
      <c r="A375" s="269">
        <v>365</v>
      </c>
      <c r="B375" s="278" t="s">
        <v>165</v>
      </c>
      <c r="C375" s="279">
        <v>32.299999999999997</v>
      </c>
      <c r="D375" s="280">
        <v>32.699999999999996</v>
      </c>
      <c r="E375" s="280">
        <v>31.699999999999989</v>
      </c>
      <c r="F375" s="280">
        <v>31.099999999999994</v>
      </c>
      <c r="G375" s="280">
        <v>30.099999999999987</v>
      </c>
      <c r="H375" s="280">
        <v>33.29999999999999</v>
      </c>
      <c r="I375" s="280">
        <v>34.300000000000004</v>
      </c>
      <c r="J375" s="280">
        <v>34.899999999999991</v>
      </c>
      <c r="K375" s="278">
        <v>33.700000000000003</v>
      </c>
      <c r="L375" s="278">
        <v>32.1</v>
      </c>
      <c r="M375" s="278">
        <v>314.67000999999999</v>
      </c>
    </row>
    <row r="376" spans="1:13">
      <c r="A376" s="269">
        <v>366</v>
      </c>
      <c r="B376" s="278" t="s">
        <v>275</v>
      </c>
      <c r="C376" s="279">
        <v>197.85</v>
      </c>
      <c r="D376" s="280">
        <v>200.6</v>
      </c>
      <c r="E376" s="280">
        <v>194.25</v>
      </c>
      <c r="F376" s="280">
        <v>190.65</v>
      </c>
      <c r="G376" s="280">
        <v>184.3</v>
      </c>
      <c r="H376" s="280">
        <v>204.2</v>
      </c>
      <c r="I376" s="280">
        <v>210.54999999999995</v>
      </c>
      <c r="J376" s="280">
        <v>214.14999999999998</v>
      </c>
      <c r="K376" s="278">
        <v>206.95</v>
      </c>
      <c r="L376" s="278">
        <v>197</v>
      </c>
      <c r="M376" s="278">
        <v>7.0329499999999996</v>
      </c>
    </row>
    <row r="377" spans="1:13">
      <c r="A377" s="269">
        <v>367</v>
      </c>
      <c r="B377" s="278" t="s">
        <v>486</v>
      </c>
      <c r="C377" s="279">
        <v>127.65</v>
      </c>
      <c r="D377" s="280">
        <v>127.38333333333334</v>
      </c>
      <c r="E377" s="280">
        <v>125.06666666666669</v>
      </c>
      <c r="F377" s="280">
        <v>122.48333333333335</v>
      </c>
      <c r="G377" s="280">
        <v>120.1666666666667</v>
      </c>
      <c r="H377" s="280">
        <v>129.9666666666667</v>
      </c>
      <c r="I377" s="280">
        <v>132.2833333333333</v>
      </c>
      <c r="J377" s="280">
        <v>134.86666666666667</v>
      </c>
      <c r="K377" s="278">
        <v>129.69999999999999</v>
      </c>
      <c r="L377" s="278">
        <v>124.8</v>
      </c>
      <c r="M377" s="278">
        <v>2.58955</v>
      </c>
    </row>
    <row r="378" spans="1:13">
      <c r="A378" s="269">
        <v>368</v>
      </c>
      <c r="B378" s="278" t="s">
        <v>492</v>
      </c>
      <c r="C378" s="279">
        <v>723.6</v>
      </c>
      <c r="D378" s="280">
        <v>719.69999999999993</v>
      </c>
      <c r="E378" s="280">
        <v>714.89999999999986</v>
      </c>
      <c r="F378" s="280">
        <v>706.19999999999993</v>
      </c>
      <c r="G378" s="280">
        <v>701.39999999999986</v>
      </c>
      <c r="H378" s="280">
        <v>728.39999999999986</v>
      </c>
      <c r="I378" s="280">
        <v>733.19999999999982</v>
      </c>
      <c r="J378" s="280">
        <v>741.89999999999986</v>
      </c>
      <c r="K378" s="278">
        <v>724.5</v>
      </c>
      <c r="L378" s="278">
        <v>711</v>
      </c>
      <c r="M378" s="278">
        <v>4.1897700000000002</v>
      </c>
    </row>
    <row r="379" spans="1:13">
      <c r="A379" s="269">
        <v>369</v>
      </c>
      <c r="B379" s="278" t="s">
        <v>166</v>
      </c>
      <c r="C379" s="279">
        <v>162.05000000000001</v>
      </c>
      <c r="D379" s="280">
        <v>160.9</v>
      </c>
      <c r="E379" s="280">
        <v>158.35000000000002</v>
      </c>
      <c r="F379" s="280">
        <v>154.65</v>
      </c>
      <c r="G379" s="280">
        <v>152.10000000000002</v>
      </c>
      <c r="H379" s="280">
        <v>164.60000000000002</v>
      </c>
      <c r="I379" s="280">
        <v>167.15000000000003</v>
      </c>
      <c r="J379" s="280">
        <v>170.85000000000002</v>
      </c>
      <c r="K379" s="278">
        <v>163.44999999999999</v>
      </c>
      <c r="L379" s="278">
        <v>157.19999999999999</v>
      </c>
      <c r="M379" s="278">
        <v>105.20617</v>
      </c>
    </row>
    <row r="380" spans="1:13">
      <c r="A380" s="269">
        <v>370</v>
      </c>
      <c r="B380" s="278" t="s">
        <v>493</v>
      </c>
      <c r="C380" s="279">
        <v>61.35</v>
      </c>
      <c r="D380" s="280">
        <v>62.233333333333341</v>
      </c>
      <c r="E380" s="280">
        <v>60.26666666666668</v>
      </c>
      <c r="F380" s="280">
        <v>59.183333333333337</v>
      </c>
      <c r="G380" s="280">
        <v>57.216666666666676</v>
      </c>
      <c r="H380" s="280">
        <v>63.316666666666684</v>
      </c>
      <c r="I380" s="280">
        <v>65.283333333333331</v>
      </c>
      <c r="J380" s="280">
        <v>66.366666666666688</v>
      </c>
      <c r="K380" s="278">
        <v>64.2</v>
      </c>
      <c r="L380" s="278">
        <v>61.15</v>
      </c>
      <c r="M380" s="278">
        <v>17.5914</v>
      </c>
    </row>
    <row r="381" spans="1:13">
      <c r="A381" s="269">
        <v>371</v>
      </c>
      <c r="B381" s="278" t="s">
        <v>277</v>
      </c>
      <c r="C381" s="279">
        <v>173.95</v>
      </c>
      <c r="D381" s="280">
        <v>174</v>
      </c>
      <c r="E381" s="280">
        <v>172.2</v>
      </c>
      <c r="F381" s="280">
        <v>170.45</v>
      </c>
      <c r="G381" s="280">
        <v>168.64999999999998</v>
      </c>
      <c r="H381" s="280">
        <v>175.75</v>
      </c>
      <c r="I381" s="280">
        <v>177.55</v>
      </c>
      <c r="J381" s="280">
        <v>179.3</v>
      </c>
      <c r="K381" s="278">
        <v>175.8</v>
      </c>
      <c r="L381" s="278">
        <v>172.25</v>
      </c>
      <c r="M381" s="278">
        <v>9.1120400000000004</v>
      </c>
    </row>
    <row r="382" spans="1:13">
      <c r="A382" s="269">
        <v>372</v>
      </c>
      <c r="B382" s="278" t="s">
        <v>494</v>
      </c>
      <c r="C382" s="279">
        <v>38.25</v>
      </c>
      <c r="D382" s="280">
        <v>38.366666666666667</v>
      </c>
      <c r="E382" s="280">
        <v>37.383333333333333</v>
      </c>
      <c r="F382" s="280">
        <v>36.516666666666666</v>
      </c>
      <c r="G382" s="280">
        <v>35.533333333333331</v>
      </c>
      <c r="H382" s="280">
        <v>39.233333333333334</v>
      </c>
      <c r="I382" s="280">
        <v>40.216666666666669</v>
      </c>
      <c r="J382" s="280">
        <v>41.083333333333336</v>
      </c>
      <c r="K382" s="278">
        <v>39.35</v>
      </c>
      <c r="L382" s="278">
        <v>37.5</v>
      </c>
      <c r="M382" s="278">
        <v>5.8187300000000004</v>
      </c>
    </row>
    <row r="383" spans="1:13">
      <c r="A383" s="269">
        <v>373</v>
      </c>
      <c r="B383" s="278" t="s">
        <v>487</v>
      </c>
      <c r="C383" s="279">
        <v>39.950000000000003</v>
      </c>
      <c r="D383" s="280">
        <v>40.18333333333333</v>
      </c>
      <c r="E383" s="280">
        <v>39.566666666666663</v>
      </c>
      <c r="F383" s="280">
        <v>39.18333333333333</v>
      </c>
      <c r="G383" s="280">
        <v>38.566666666666663</v>
      </c>
      <c r="H383" s="280">
        <v>40.566666666666663</v>
      </c>
      <c r="I383" s="280">
        <v>41.183333333333323</v>
      </c>
      <c r="J383" s="280">
        <v>41.566666666666663</v>
      </c>
      <c r="K383" s="278">
        <v>40.799999999999997</v>
      </c>
      <c r="L383" s="278">
        <v>39.799999999999997</v>
      </c>
      <c r="M383" s="278">
        <v>8.6934500000000003</v>
      </c>
    </row>
    <row r="384" spans="1:13">
      <c r="A384" s="269">
        <v>374</v>
      </c>
      <c r="B384" s="278" t="s">
        <v>167</v>
      </c>
      <c r="C384" s="279">
        <v>1012.85</v>
      </c>
      <c r="D384" s="280">
        <v>1024.45</v>
      </c>
      <c r="E384" s="280">
        <v>988.95</v>
      </c>
      <c r="F384" s="280">
        <v>965.05</v>
      </c>
      <c r="G384" s="280">
        <v>929.55</v>
      </c>
      <c r="H384" s="280">
        <v>1048.3500000000001</v>
      </c>
      <c r="I384" s="280">
        <v>1083.8500000000001</v>
      </c>
      <c r="J384" s="280">
        <v>1107.7500000000002</v>
      </c>
      <c r="K384" s="278">
        <v>1059.95</v>
      </c>
      <c r="L384" s="278">
        <v>1000.55</v>
      </c>
      <c r="M384" s="278">
        <v>16.442350000000001</v>
      </c>
    </row>
    <row r="385" spans="1:13">
      <c r="A385" s="269">
        <v>375</v>
      </c>
      <c r="B385" s="278" t="s">
        <v>279</v>
      </c>
      <c r="C385" s="279">
        <v>207.15</v>
      </c>
      <c r="D385" s="280">
        <v>204.31666666666669</v>
      </c>
      <c r="E385" s="280">
        <v>196.83333333333337</v>
      </c>
      <c r="F385" s="280">
        <v>186.51666666666668</v>
      </c>
      <c r="G385" s="280">
        <v>179.03333333333336</v>
      </c>
      <c r="H385" s="280">
        <v>214.63333333333338</v>
      </c>
      <c r="I385" s="280">
        <v>222.11666666666667</v>
      </c>
      <c r="J385" s="280">
        <v>232.43333333333339</v>
      </c>
      <c r="K385" s="278">
        <v>211.8</v>
      </c>
      <c r="L385" s="278">
        <v>194</v>
      </c>
      <c r="M385" s="278">
        <v>11.040229999999999</v>
      </c>
    </row>
    <row r="386" spans="1:13">
      <c r="A386" s="269">
        <v>376</v>
      </c>
      <c r="B386" s="278" t="s">
        <v>497</v>
      </c>
      <c r="C386" s="279">
        <v>294.10000000000002</v>
      </c>
      <c r="D386" s="280">
        <v>297.5333333333333</v>
      </c>
      <c r="E386" s="280">
        <v>289.11666666666662</v>
      </c>
      <c r="F386" s="280">
        <v>284.13333333333333</v>
      </c>
      <c r="G386" s="280">
        <v>275.71666666666664</v>
      </c>
      <c r="H386" s="280">
        <v>302.51666666666659</v>
      </c>
      <c r="I386" s="280">
        <v>310.93333333333334</v>
      </c>
      <c r="J386" s="280">
        <v>315.91666666666657</v>
      </c>
      <c r="K386" s="278">
        <v>305.95</v>
      </c>
      <c r="L386" s="278">
        <v>292.55</v>
      </c>
      <c r="M386" s="278">
        <v>7.22065</v>
      </c>
    </row>
    <row r="387" spans="1:13">
      <c r="A387" s="269">
        <v>377</v>
      </c>
      <c r="B387" s="278" t="s">
        <v>499</v>
      </c>
      <c r="C387" s="279">
        <v>70.849999999999994</v>
      </c>
      <c r="D387" s="280">
        <v>72.11666666666666</v>
      </c>
      <c r="E387" s="280">
        <v>69.23333333333332</v>
      </c>
      <c r="F387" s="280">
        <v>67.61666666666666</v>
      </c>
      <c r="G387" s="280">
        <v>64.73333333333332</v>
      </c>
      <c r="H387" s="280">
        <v>73.73333333333332</v>
      </c>
      <c r="I387" s="280">
        <v>76.616666666666674</v>
      </c>
      <c r="J387" s="280">
        <v>78.23333333333332</v>
      </c>
      <c r="K387" s="278">
        <v>75</v>
      </c>
      <c r="L387" s="278">
        <v>70.5</v>
      </c>
      <c r="M387" s="278">
        <v>14.646990000000001</v>
      </c>
    </row>
    <row r="388" spans="1:13">
      <c r="A388" s="269">
        <v>378</v>
      </c>
      <c r="B388" s="278" t="s">
        <v>280</v>
      </c>
      <c r="C388" s="279">
        <v>618.79999999999995</v>
      </c>
      <c r="D388" s="280">
        <v>618.35</v>
      </c>
      <c r="E388" s="280">
        <v>607.75</v>
      </c>
      <c r="F388" s="280">
        <v>596.69999999999993</v>
      </c>
      <c r="G388" s="280">
        <v>586.09999999999991</v>
      </c>
      <c r="H388" s="280">
        <v>629.40000000000009</v>
      </c>
      <c r="I388" s="280">
        <v>640.00000000000023</v>
      </c>
      <c r="J388" s="280">
        <v>651.05000000000018</v>
      </c>
      <c r="K388" s="278">
        <v>628.95000000000005</v>
      </c>
      <c r="L388" s="278">
        <v>607.29999999999995</v>
      </c>
      <c r="M388" s="278">
        <v>1.56823</v>
      </c>
    </row>
    <row r="389" spans="1:13">
      <c r="A389" s="269">
        <v>379</v>
      </c>
      <c r="B389" s="278" t="s">
        <v>500</v>
      </c>
      <c r="C389" s="279">
        <v>213.7</v>
      </c>
      <c r="D389" s="280">
        <v>211.91666666666666</v>
      </c>
      <c r="E389" s="280">
        <v>207.83333333333331</v>
      </c>
      <c r="F389" s="280">
        <v>201.96666666666667</v>
      </c>
      <c r="G389" s="280">
        <v>197.88333333333333</v>
      </c>
      <c r="H389" s="280">
        <v>217.7833333333333</v>
      </c>
      <c r="I389" s="280">
        <v>221.86666666666662</v>
      </c>
      <c r="J389" s="280">
        <v>227.73333333333329</v>
      </c>
      <c r="K389" s="278">
        <v>216</v>
      </c>
      <c r="L389" s="278">
        <v>206.05</v>
      </c>
      <c r="M389" s="278">
        <v>11.79504</v>
      </c>
    </row>
    <row r="390" spans="1:13">
      <c r="A390" s="269">
        <v>380</v>
      </c>
      <c r="B390" s="278" t="s">
        <v>168</v>
      </c>
      <c r="C390" s="279">
        <v>552.70000000000005</v>
      </c>
      <c r="D390" s="280">
        <v>558.91666666666663</v>
      </c>
      <c r="E390" s="280">
        <v>540.5333333333333</v>
      </c>
      <c r="F390" s="280">
        <v>528.36666666666667</v>
      </c>
      <c r="G390" s="280">
        <v>509.98333333333335</v>
      </c>
      <c r="H390" s="280">
        <v>571.08333333333326</v>
      </c>
      <c r="I390" s="280">
        <v>589.4666666666667</v>
      </c>
      <c r="J390" s="280">
        <v>601.63333333333321</v>
      </c>
      <c r="K390" s="278">
        <v>577.29999999999995</v>
      </c>
      <c r="L390" s="278">
        <v>546.75</v>
      </c>
      <c r="M390" s="278">
        <v>6.0437200000000004</v>
      </c>
    </row>
    <row r="391" spans="1:13">
      <c r="A391" s="269">
        <v>381</v>
      </c>
      <c r="B391" s="278" t="s">
        <v>502</v>
      </c>
      <c r="C391" s="279">
        <v>908.65</v>
      </c>
      <c r="D391" s="280">
        <v>908.95000000000016</v>
      </c>
      <c r="E391" s="280">
        <v>899.90000000000032</v>
      </c>
      <c r="F391" s="280">
        <v>891.1500000000002</v>
      </c>
      <c r="G391" s="280">
        <v>882.10000000000036</v>
      </c>
      <c r="H391" s="280">
        <v>917.70000000000027</v>
      </c>
      <c r="I391" s="280">
        <v>926.75000000000023</v>
      </c>
      <c r="J391" s="280">
        <v>935.50000000000023</v>
      </c>
      <c r="K391" s="278">
        <v>918</v>
      </c>
      <c r="L391" s="278">
        <v>900.2</v>
      </c>
      <c r="M391" s="278">
        <v>0.17924999999999999</v>
      </c>
    </row>
    <row r="392" spans="1:13">
      <c r="A392" s="269">
        <v>382</v>
      </c>
      <c r="B392" s="278" t="s">
        <v>503</v>
      </c>
      <c r="C392" s="279">
        <v>241.25</v>
      </c>
      <c r="D392" s="280">
        <v>243.36666666666667</v>
      </c>
      <c r="E392" s="280">
        <v>238.23333333333335</v>
      </c>
      <c r="F392" s="280">
        <v>235.21666666666667</v>
      </c>
      <c r="G392" s="280">
        <v>230.08333333333334</v>
      </c>
      <c r="H392" s="280">
        <v>246.38333333333335</v>
      </c>
      <c r="I392" s="280">
        <v>251.51666666666668</v>
      </c>
      <c r="J392" s="280">
        <v>254.53333333333336</v>
      </c>
      <c r="K392" s="278">
        <v>248.5</v>
      </c>
      <c r="L392" s="278">
        <v>240.35</v>
      </c>
      <c r="M392" s="278">
        <v>3.8583799999999999</v>
      </c>
    </row>
    <row r="393" spans="1:13">
      <c r="A393" s="269">
        <v>383</v>
      </c>
      <c r="B393" s="278" t="s">
        <v>169</v>
      </c>
      <c r="C393" s="279">
        <v>132.15</v>
      </c>
      <c r="D393" s="280">
        <v>132.88333333333333</v>
      </c>
      <c r="E393" s="280">
        <v>129.26666666666665</v>
      </c>
      <c r="F393" s="280">
        <v>126.38333333333333</v>
      </c>
      <c r="G393" s="280">
        <v>122.76666666666665</v>
      </c>
      <c r="H393" s="280">
        <v>135.76666666666665</v>
      </c>
      <c r="I393" s="280">
        <v>139.38333333333333</v>
      </c>
      <c r="J393" s="280">
        <v>142.26666666666665</v>
      </c>
      <c r="K393" s="278">
        <v>136.5</v>
      </c>
      <c r="L393" s="278">
        <v>130</v>
      </c>
      <c r="M393" s="278">
        <v>408.09289999999999</v>
      </c>
    </row>
    <row r="394" spans="1:13">
      <c r="A394" s="269">
        <v>384</v>
      </c>
      <c r="B394" s="278" t="s">
        <v>501</v>
      </c>
      <c r="C394" s="279">
        <v>39.4</v>
      </c>
      <c r="D394" s="280">
        <v>40</v>
      </c>
      <c r="E394" s="280">
        <v>38.6</v>
      </c>
      <c r="F394" s="280">
        <v>37.800000000000004</v>
      </c>
      <c r="G394" s="280">
        <v>36.400000000000006</v>
      </c>
      <c r="H394" s="280">
        <v>40.799999999999997</v>
      </c>
      <c r="I394" s="280">
        <v>42.2</v>
      </c>
      <c r="J394" s="280">
        <v>42.999999999999993</v>
      </c>
      <c r="K394" s="278">
        <v>41.4</v>
      </c>
      <c r="L394" s="278">
        <v>39.200000000000003</v>
      </c>
      <c r="M394" s="278">
        <v>28.264520000000001</v>
      </c>
    </row>
    <row r="395" spans="1:13">
      <c r="A395" s="269">
        <v>385</v>
      </c>
      <c r="B395" s="278" t="s">
        <v>170</v>
      </c>
      <c r="C395" s="279">
        <v>95.55</v>
      </c>
      <c r="D395" s="280">
        <v>95.016666666666666</v>
      </c>
      <c r="E395" s="280">
        <v>93.783333333333331</v>
      </c>
      <c r="F395" s="280">
        <v>92.016666666666666</v>
      </c>
      <c r="G395" s="280">
        <v>90.783333333333331</v>
      </c>
      <c r="H395" s="280">
        <v>96.783333333333331</v>
      </c>
      <c r="I395" s="280">
        <v>98.016666666666652</v>
      </c>
      <c r="J395" s="280">
        <v>99.783333333333331</v>
      </c>
      <c r="K395" s="278">
        <v>96.25</v>
      </c>
      <c r="L395" s="278">
        <v>93.25</v>
      </c>
      <c r="M395" s="278">
        <v>86.382360000000006</v>
      </c>
    </row>
    <row r="396" spans="1:13">
      <c r="A396" s="269">
        <v>386</v>
      </c>
      <c r="B396" s="278" t="s">
        <v>504</v>
      </c>
      <c r="C396" s="279">
        <v>74.25</v>
      </c>
      <c r="D396" s="280">
        <v>74.649999999999991</v>
      </c>
      <c r="E396" s="280">
        <v>73.09999999999998</v>
      </c>
      <c r="F396" s="280">
        <v>71.949999999999989</v>
      </c>
      <c r="G396" s="280">
        <v>70.399999999999977</v>
      </c>
      <c r="H396" s="280">
        <v>75.799999999999983</v>
      </c>
      <c r="I396" s="280">
        <v>77.349999999999994</v>
      </c>
      <c r="J396" s="280">
        <v>78.499999999999986</v>
      </c>
      <c r="K396" s="278">
        <v>76.2</v>
      </c>
      <c r="L396" s="278">
        <v>73.5</v>
      </c>
      <c r="M396" s="278">
        <v>5.2538299999999998</v>
      </c>
    </row>
    <row r="397" spans="1:13">
      <c r="A397" s="269">
        <v>387</v>
      </c>
      <c r="B397" s="278" t="s">
        <v>505</v>
      </c>
      <c r="C397" s="279">
        <v>635.79999999999995</v>
      </c>
      <c r="D397" s="280">
        <v>634.93333333333328</v>
      </c>
      <c r="E397" s="280">
        <v>620.86666666666656</v>
      </c>
      <c r="F397" s="280">
        <v>605.93333333333328</v>
      </c>
      <c r="G397" s="280">
        <v>591.86666666666656</v>
      </c>
      <c r="H397" s="280">
        <v>649.86666666666656</v>
      </c>
      <c r="I397" s="280">
        <v>663.93333333333339</v>
      </c>
      <c r="J397" s="280">
        <v>678.86666666666656</v>
      </c>
      <c r="K397" s="278">
        <v>649</v>
      </c>
      <c r="L397" s="278">
        <v>620</v>
      </c>
      <c r="M397" s="278">
        <v>5.8582299999999998</v>
      </c>
    </row>
    <row r="398" spans="1:13">
      <c r="A398" s="269">
        <v>388</v>
      </c>
      <c r="B398" s="278" t="s">
        <v>506</v>
      </c>
      <c r="C398" s="279">
        <v>8.25</v>
      </c>
      <c r="D398" s="280">
        <v>8.0166666666666675</v>
      </c>
      <c r="E398" s="280">
        <v>7.783333333333335</v>
      </c>
      <c r="F398" s="280">
        <v>7.3166666666666673</v>
      </c>
      <c r="G398" s="280">
        <v>7.0833333333333348</v>
      </c>
      <c r="H398" s="280">
        <v>8.4833333333333343</v>
      </c>
      <c r="I398" s="280">
        <v>8.716666666666665</v>
      </c>
      <c r="J398" s="280">
        <v>9.1833333333333353</v>
      </c>
      <c r="K398" s="278">
        <v>8.25</v>
      </c>
      <c r="L398" s="278">
        <v>7.55</v>
      </c>
      <c r="M398" s="278">
        <v>247.01813999999999</v>
      </c>
    </row>
    <row r="399" spans="1:13">
      <c r="A399" s="269">
        <v>389</v>
      </c>
      <c r="B399" s="278" t="s">
        <v>171</v>
      </c>
      <c r="C399" s="279">
        <v>1466</v>
      </c>
      <c r="D399" s="280">
        <v>1466.3333333333333</v>
      </c>
      <c r="E399" s="280">
        <v>1437.7166666666665</v>
      </c>
      <c r="F399" s="280">
        <v>1409.4333333333332</v>
      </c>
      <c r="G399" s="280">
        <v>1380.8166666666664</v>
      </c>
      <c r="H399" s="280">
        <v>1494.6166666666666</v>
      </c>
      <c r="I399" s="280">
        <v>1523.2333333333333</v>
      </c>
      <c r="J399" s="280">
        <v>1551.5166666666667</v>
      </c>
      <c r="K399" s="278">
        <v>1494.95</v>
      </c>
      <c r="L399" s="278">
        <v>1438.05</v>
      </c>
      <c r="M399" s="278">
        <v>326.17901000000001</v>
      </c>
    </row>
    <row r="400" spans="1:13">
      <c r="A400" s="269">
        <v>390</v>
      </c>
      <c r="B400" s="278" t="s">
        <v>507</v>
      </c>
      <c r="C400" s="279">
        <v>22.25</v>
      </c>
      <c r="D400" s="280">
        <v>22.55</v>
      </c>
      <c r="E400" s="280">
        <v>21.3</v>
      </c>
      <c r="F400" s="280">
        <v>20.350000000000001</v>
      </c>
      <c r="G400" s="280">
        <v>19.100000000000001</v>
      </c>
      <c r="H400" s="280">
        <v>23.5</v>
      </c>
      <c r="I400" s="280">
        <v>24.75</v>
      </c>
      <c r="J400" s="280">
        <v>25.7</v>
      </c>
      <c r="K400" s="278">
        <v>23.8</v>
      </c>
      <c r="L400" s="278">
        <v>21.6</v>
      </c>
      <c r="M400" s="278">
        <v>60.47692</v>
      </c>
    </row>
    <row r="401" spans="1:13">
      <c r="A401" s="269">
        <v>391</v>
      </c>
      <c r="B401" s="278" t="s">
        <v>520</v>
      </c>
      <c r="C401" s="279">
        <v>5.35</v>
      </c>
      <c r="D401" s="280">
        <v>5.3500000000000005</v>
      </c>
      <c r="E401" s="280">
        <v>5.3000000000000007</v>
      </c>
      <c r="F401" s="280">
        <v>5.25</v>
      </c>
      <c r="G401" s="280">
        <v>5.2</v>
      </c>
      <c r="H401" s="280">
        <v>5.4000000000000012</v>
      </c>
      <c r="I401" s="280">
        <v>5.45</v>
      </c>
      <c r="J401" s="280">
        <v>5.5000000000000018</v>
      </c>
      <c r="K401" s="278">
        <v>5.4</v>
      </c>
      <c r="L401" s="278">
        <v>5.3</v>
      </c>
      <c r="M401" s="278">
        <v>6.0305299999999997</v>
      </c>
    </row>
    <row r="402" spans="1:13">
      <c r="A402" s="269">
        <v>392</v>
      </c>
      <c r="B402" s="278" t="s">
        <v>509</v>
      </c>
      <c r="C402" s="279">
        <v>127.85</v>
      </c>
      <c r="D402" s="280">
        <v>126.06666666666666</v>
      </c>
      <c r="E402" s="280">
        <v>124.28333333333333</v>
      </c>
      <c r="F402" s="280">
        <v>120.71666666666667</v>
      </c>
      <c r="G402" s="280">
        <v>118.93333333333334</v>
      </c>
      <c r="H402" s="280">
        <v>129.63333333333333</v>
      </c>
      <c r="I402" s="280">
        <v>131.41666666666666</v>
      </c>
      <c r="J402" s="280">
        <v>134.98333333333332</v>
      </c>
      <c r="K402" s="278">
        <v>127.85</v>
      </c>
      <c r="L402" s="278">
        <v>122.5</v>
      </c>
      <c r="M402" s="278">
        <v>1.85023</v>
      </c>
    </row>
    <row r="403" spans="1:13">
      <c r="A403" s="269">
        <v>393</v>
      </c>
      <c r="B403" s="278" t="s">
        <v>2317</v>
      </c>
      <c r="C403" s="279">
        <v>81.5</v>
      </c>
      <c r="D403" s="280">
        <v>81.899999999999991</v>
      </c>
      <c r="E403" s="280">
        <v>80.649999999999977</v>
      </c>
      <c r="F403" s="280">
        <v>79.799999999999983</v>
      </c>
      <c r="G403" s="280">
        <v>78.549999999999969</v>
      </c>
      <c r="H403" s="280">
        <v>82.749999999999986</v>
      </c>
      <c r="I403" s="280">
        <v>84.000000000000014</v>
      </c>
      <c r="J403" s="280">
        <v>84.85</v>
      </c>
      <c r="K403" s="278">
        <v>83.15</v>
      </c>
      <c r="L403" s="278">
        <v>81.05</v>
      </c>
      <c r="M403" s="278">
        <v>1.0635699999999999</v>
      </c>
    </row>
    <row r="404" spans="1:13">
      <c r="A404" s="269">
        <v>394</v>
      </c>
      <c r="B404" s="278" t="s">
        <v>496</v>
      </c>
      <c r="C404" s="279">
        <v>230.55</v>
      </c>
      <c r="D404" s="280">
        <v>232.41666666666666</v>
      </c>
      <c r="E404" s="280">
        <v>227.2833333333333</v>
      </c>
      <c r="F404" s="280">
        <v>224.01666666666665</v>
      </c>
      <c r="G404" s="280">
        <v>218.8833333333333</v>
      </c>
      <c r="H404" s="280">
        <v>235.68333333333331</v>
      </c>
      <c r="I404" s="280">
        <v>240.81666666666669</v>
      </c>
      <c r="J404" s="280">
        <v>244.08333333333331</v>
      </c>
      <c r="K404" s="278">
        <v>237.55</v>
      </c>
      <c r="L404" s="278">
        <v>229.15</v>
      </c>
      <c r="M404" s="278">
        <v>16.880410000000001</v>
      </c>
    </row>
    <row r="405" spans="1:13">
      <c r="A405" s="269">
        <v>395</v>
      </c>
      <c r="B405" s="278" t="s">
        <v>508</v>
      </c>
      <c r="C405" s="279">
        <v>2.2999999999999998</v>
      </c>
      <c r="D405" s="280">
        <v>2.25</v>
      </c>
      <c r="E405" s="280">
        <v>2.2000000000000002</v>
      </c>
      <c r="F405" s="280">
        <v>2.1</v>
      </c>
      <c r="G405" s="280">
        <v>2.0500000000000003</v>
      </c>
      <c r="H405" s="280">
        <v>2.35</v>
      </c>
      <c r="I405" s="280">
        <v>2.4</v>
      </c>
      <c r="J405" s="280">
        <v>2.5</v>
      </c>
      <c r="K405" s="278">
        <v>2.2999999999999998</v>
      </c>
      <c r="L405" s="278">
        <v>2.15</v>
      </c>
      <c r="M405" s="278">
        <v>373.79633000000001</v>
      </c>
    </row>
    <row r="406" spans="1:13">
      <c r="A406" s="269">
        <v>396</v>
      </c>
      <c r="B406" s="278" t="s">
        <v>498</v>
      </c>
      <c r="C406" s="279">
        <v>17.05</v>
      </c>
      <c r="D406" s="280">
        <v>17.166666666666668</v>
      </c>
      <c r="E406" s="280">
        <v>16.883333333333336</v>
      </c>
      <c r="F406" s="280">
        <v>16.716666666666669</v>
      </c>
      <c r="G406" s="280">
        <v>16.433333333333337</v>
      </c>
      <c r="H406" s="280">
        <v>17.333333333333336</v>
      </c>
      <c r="I406" s="280">
        <v>17.616666666666667</v>
      </c>
      <c r="J406" s="280">
        <v>17.783333333333335</v>
      </c>
      <c r="K406" s="278">
        <v>17.45</v>
      </c>
      <c r="L406" s="278">
        <v>17</v>
      </c>
      <c r="M406" s="278">
        <v>28.708780000000001</v>
      </c>
    </row>
    <row r="407" spans="1:13">
      <c r="A407" s="269">
        <v>397</v>
      </c>
      <c r="B407" s="278" t="s">
        <v>513</v>
      </c>
      <c r="C407" s="279">
        <v>46.8</v>
      </c>
      <c r="D407" s="280">
        <v>46.79999999999999</v>
      </c>
      <c r="E407" s="280">
        <v>46.799999999999983</v>
      </c>
      <c r="F407" s="280">
        <v>46.79999999999999</v>
      </c>
      <c r="G407" s="280">
        <v>46.799999999999983</v>
      </c>
      <c r="H407" s="280">
        <v>46.799999999999983</v>
      </c>
      <c r="I407" s="280">
        <v>46.8</v>
      </c>
      <c r="J407" s="280">
        <v>46.799999999999983</v>
      </c>
      <c r="K407" s="278">
        <v>46.8</v>
      </c>
      <c r="L407" s="278">
        <v>46.8</v>
      </c>
      <c r="M407" s="278">
        <v>0.35217999999999999</v>
      </c>
    </row>
    <row r="408" spans="1:13">
      <c r="A408" s="269">
        <v>398</v>
      </c>
      <c r="B408" s="278" t="s">
        <v>172</v>
      </c>
      <c r="C408" s="279">
        <v>31.85</v>
      </c>
      <c r="D408" s="280">
        <v>31.566666666666663</v>
      </c>
      <c r="E408" s="280">
        <v>30.883333333333326</v>
      </c>
      <c r="F408" s="280">
        <v>29.916666666666664</v>
      </c>
      <c r="G408" s="280">
        <v>29.233333333333327</v>
      </c>
      <c r="H408" s="280">
        <v>32.533333333333324</v>
      </c>
      <c r="I408" s="280">
        <v>33.216666666666661</v>
      </c>
      <c r="J408" s="280">
        <v>34.183333333333323</v>
      </c>
      <c r="K408" s="278">
        <v>32.25</v>
      </c>
      <c r="L408" s="278">
        <v>30.6</v>
      </c>
      <c r="M408" s="278">
        <v>357.23601000000002</v>
      </c>
    </row>
    <row r="409" spans="1:13">
      <c r="A409" s="269">
        <v>399</v>
      </c>
      <c r="B409" s="278" t="s">
        <v>514</v>
      </c>
      <c r="C409" s="279">
        <v>7778.3</v>
      </c>
      <c r="D409" s="280">
        <v>7841.7666666666664</v>
      </c>
      <c r="E409" s="280">
        <v>7687.5333333333328</v>
      </c>
      <c r="F409" s="280">
        <v>7596.7666666666664</v>
      </c>
      <c r="G409" s="280">
        <v>7442.5333333333328</v>
      </c>
      <c r="H409" s="280">
        <v>7932.5333333333328</v>
      </c>
      <c r="I409" s="280">
        <v>8086.7666666666664</v>
      </c>
      <c r="J409" s="280">
        <v>8177.5333333333328</v>
      </c>
      <c r="K409" s="278">
        <v>7996</v>
      </c>
      <c r="L409" s="278">
        <v>7751</v>
      </c>
      <c r="M409" s="278">
        <v>0.51868000000000003</v>
      </c>
    </row>
    <row r="410" spans="1:13">
      <c r="A410" s="269">
        <v>400</v>
      </c>
      <c r="B410" s="278" t="s">
        <v>281</v>
      </c>
      <c r="C410" s="279">
        <v>726.85</v>
      </c>
      <c r="D410" s="280">
        <v>728.23333333333323</v>
      </c>
      <c r="E410" s="280">
        <v>715.46666666666647</v>
      </c>
      <c r="F410" s="280">
        <v>704.08333333333326</v>
      </c>
      <c r="G410" s="280">
        <v>691.31666666666649</v>
      </c>
      <c r="H410" s="280">
        <v>739.61666666666645</v>
      </c>
      <c r="I410" s="280">
        <v>752.3833333333331</v>
      </c>
      <c r="J410" s="280">
        <v>763.76666666666642</v>
      </c>
      <c r="K410" s="278">
        <v>741</v>
      </c>
      <c r="L410" s="278">
        <v>716.85</v>
      </c>
      <c r="M410" s="278">
        <v>19.25414</v>
      </c>
    </row>
    <row r="411" spans="1:13">
      <c r="A411" s="269">
        <v>401</v>
      </c>
      <c r="B411" s="278" t="s">
        <v>173</v>
      </c>
      <c r="C411" s="279">
        <v>190.5</v>
      </c>
      <c r="D411" s="280">
        <v>192.0333333333333</v>
      </c>
      <c r="E411" s="280">
        <v>188.1666666666666</v>
      </c>
      <c r="F411" s="280">
        <v>185.83333333333329</v>
      </c>
      <c r="G411" s="280">
        <v>181.96666666666658</v>
      </c>
      <c r="H411" s="280">
        <v>194.36666666666662</v>
      </c>
      <c r="I411" s="280">
        <v>198.23333333333329</v>
      </c>
      <c r="J411" s="280">
        <v>200.56666666666663</v>
      </c>
      <c r="K411" s="278">
        <v>195.9</v>
      </c>
      <c r="L411" s="278">
        <v>189.7</v>
      </c>
      <c r="M411" s="278">
        <v>630.69460000000004</v>
      </c>
    </row>
    <row r="412" spans="1:13">
      <c r="A412" s="269">
        <v>402</v>
      </c>
      <c r="B412" s="278" t="s">
        <v>515</v>
      </c>
      <c r="C412" s="279">
        <v>3444.3</v>
      </c>
      <c r="D412" s="280">
        <v>3425.5333333333333</v>
      </c>
      <c r="E412" s="280">
        <v>3351.0666666666666</v>
      </c>
      <c r="F412" s="280">
        <v>3257.8333333333335</v>
      </c>
      <c r="G412" s="280">
        <v>3183.3666666666668</v>
      </c>
      <c r="H412" s="280">
        <v>3518.7666666666664</v>
      </c>
      <c r="I412" s="280">
        <v>3593.2333333333327</v>
      </c>
      <c r="J412" s="280">
        <v>3686.4666666666662</v>
      </c>
      <c r="K412" s="278">
        <v>3500</v>
      </c>
      <c r="L412" s="278">
        <v>3332.3</v>
      </c>
      <c r="M412" s="278">
        <v>7.5009999999999993E-2</v>
      </c>
    </row>
    <row r="413" spans="1:13">
      <c r="A413" s="269">
        <v>403</v>
      </c>
      <c r="B413" s="278" t="s">
        <v>517</v>
      </c>
      <c r="C413" s="279">
        <v>1467</v>
      </c>
      <c r="D413" s="280">
        <v>1463.6833333333334</v>
      </c>
      <c r="E413" s="280">
        <v>1328.3666666666668</v>
      </c>
      <c r="F413" s="280">
        <v>1189.7333333333333</v>
      </c>
      <c r="G413" s="280">
        <v>1054.4166666666667</v>
      </c>
      <c r="H413" s="280">
        <v>1602.3166666666668</v>
      </c>
      <c r="I413" s="280">
        <v>1737.6333333333334</v>
      </c>
      <c r="J413" s="280">
        <v>1876.2666666666669</v>
      </c>
      <c r="K413" s="278">
        <v>1599</v>
      </c>
      <c r="L413" s="278">
        <v>1325.05</v>
      </c>
      <c r="M413" s="278">
        <v>0.15361</v>
      </c>
    </row>
    <row r="414" spans="1:13">
      <c r="A414" s="269">
        <v>404</v>
      </c>
      <c r="B414" s="278" t="s">
        <v>518</v>
      </c>
      <c r="C414" s="279">
        <v>364</v>
      </c>
      <c r="D414" s="280">
        <v>369.11666666666662</v>
      </c>
      <c r="E414" s="280">
        <v>353.23333333333323</v>
      </c>
      <c r="F414" s="280">
        <v>342.46666666666664</v>
      </c>
      <c r="G414" s="280">
        <v>326.58333333333326</v>
      </c>
      <c r="H414" s="280">
        <v>379.88333333333321</v>
      </c>
      <c r="I414" s="280">
        <v>395.76666666666654</v>
      </c>
      <c r="J414" s="280">
        <v>406.53333333333319</v>
      </c>
      <c r="K414" s="278">
        <v>385</v>
      </c>
      <c r="L414" s="278">
        <v>358.35</v>
      </c>
      <c r="M414" s="278">
        <v>0.61148000000000002</v>
      </c>
    </row>
    <row r="415" spans="1:13">
      <c r="A415" s="269">
        <v>405</v>
      </c>
      <c r="B415" s="278" t="s">
        <v>510</v>
      </c>
      <c r="C415" s="279">
        <v>65.3</v>
      </c>
      <c r="D415" s="280">
        <v>66.233333333333334</v>
      </c>
      <c r="E415" s="280">
        <v>64.066666666666663</v>
      </c>
      <c r="F415" s="280">
        <v>62.833333333333329</v>
      </c>
      <c r="G415" s="280">
        <v>60.666666666666657</v>
      </c>
      <c r="H415" s="280">
        <v>67.466666666666669</v>
      </c>
      <c r="I415" s="280">
        <v>69.633333333333326</v>
      </c>
      <c r="J415" s="280">
        <v>70.866666666666674</v>
      </c>
      <c r="K415" s="278">
        <v>68.400000000000006</v>
      </c>
      <c r="L415" s="278">
        <v>65</v>
      </c>
      <c r="M415" s="278">
        <v>10.99602</v>
      </c>
    </row>
    <row r="416" spans="1:13">
      <c r="A416" s="269">
        <v>406</v>
      </c>
      <c r="B416" s="278" t="s">
        <v>519</v>
      </c>
      <c r="C416" s="279">
        <v>187</v>
      </c>
      <c r="D416" s="280">
        <v>190.66666666666666</v>
      </c>
      <c r="E416" s="280">
        <v>178.33333333333331</v>
      </c>
      <c r="F416" s="280">
        <v>169.66666666666666</v>
      </c>
      <c r="G416" s="280">
        <v>157.33333333333331</v>
      </c>
      <c r="H416" s="280">
        <v>199.33333333333331</v>
      </c>
      <c r="I416" s="280">
        <v>211.66666666666663</v>
      </c>
      <c r="J416" s="280">
        <v>220.33333333333331</v>
      </c>
      <c r="K416" s="278">
        <v>203</v>
      </c>
      <c r="L416" s="278">
        <v>182</v>
      </c>
      <c r="M416" s="278">
        <v>1.9470400000000001</v>
      </c>
    </row>
    <row r="417" spans="1:13">
      <c r="A417" s="269">
        <v>407</v>
      </c>
      <c r="B417" s="278" t="s">
        <v>174</v>
      </c>
      <c r="C417" s="279">
        <v>19767.900000000001</v>
      </c>
      <c r="D417" s="280">
        <v>19592.116666666669</v>
      </c>
      <c r="E417" s="280">
        <v>19294.233333333337</v>
      </c>
      <c r="F417" s="280">
        <v>18820.566666666669</v>
      </c>
      <c r="G417" s="280">
        <v>18522.683333333338</v>
      </c>
      <c r="H417" s="280">
        <v>20065.783333333336</v>
      </c>
      <c r="I417" s="280">
        <v>20363.666666666668</v>
      </c>
      <c r="J417" s="280">
        <v>20837.333333333336</v>
      </c>
      <c r="K417" s="278">
        <v>19890</v>
      </c>
      <c r="L417" s="278">
        <v>19118.45</v>
      </c>
      <c r="M417" s="278">
        <v>0.53649000000000002</v>
      </c>
    </row>
    <row r="418" spans="1:13">
      <c r="A418" s="269">
        <v>408</v>
      </c>
      <c r="B418" s="278" t="s">
        <v>521</v>
      </c>
      <c r="C418" s="279">
        <v>732.7</v>
      </c>
      <c r="D418" s="280">
        <v>740.43333333333339</v>
      </c>
      <c r="E418" s="280">
        <v>721.91666666666674</v>
      </c>
      <c r="F418" s="280">
        <v>711.13333333333333</v>
      </c>
      <c r="G418" s="280">
        <v>692.61666666666667</v>
      </c>
      <c r="H418" s="280">
        <v>751.21666666666681</v>
      </c>
      <c r="I418" s="280">
        <v>769.73333333333346</v>
      </c>
      <c r="J418" s="280">
        <v>780.51666666666688</v>
      </c>
      <c r="K418" s="278">
        <v>758.95</v>
      </c>
      <c r="L418" s="278">
        <v>729.65</v>
      </c>
      <c r="M418" s="278">
        <v>0.24651000000000001</v>
      </c>
    </row>
    <row r="419" spans="1:13">
      <c r="A419" s="269">
        <v>409</v>
      </c>
      <c r="B419" s="278" t="s">
        <v>175</v>
      </c>
      <c r="C419" s="279">
        <v>1139.75</v>
      </c>
      <c r="D419" s="280">
        <v>1150.5666666666666</v>
      </c>
      <c r="E419" s="280">
        <v>1122.1333333333332</v>
      </c>
      <c r="F419" s="280">
        <v>1104.5166666666667</v>
      </c>
      <c r="G419" s="280">
        <v>1076.0833333333333</v>
      </c>
      <c r="H419" s="280">
        <v>1168.1833333333332</v>
      </c>
      <c r="I419" s="280">
        <v>1196.6166666666666</v>
      </c>
      <c r="J419" s="280">
        <v>1214.2333333333331</v>
      </c>
      <c r="K419" s="278">
        <v>1179</v>
      </c>
      <c r="L419" s="278">
        <v>1132.95</v>
      </c>
      <c r="M419" s="278">
        <v>6.0993300000000001</v>
      </c>
    </row>
    <row r="420" spans="1:13">
      <c r="A420" s="269">
        <v>410</v>
      </c>
      <c r="B420" s="278" t="s">
        <v>516</v>
      </c>
      <c r="C420" s="279">
        <v>419.3</v>
      </c>
      <c r="D420" s="280">
        <v>421.38333333333338</v>
      </c>
      <c r="E420" s="280">
        <v>413.76666666666677</v>
      </c>
      <c r="F420" s="280">
        <v>408.23333333333341</v>
      </c>
      <c r="G420" s="280">
        <v>400.61666666666679</v>
      </c>
      <c r="H420" s="280">
        <v>426.91666666666674</v>
      </c>
      <c r="I420" s="280">
        <v>434.53333333333342</v>
      </c>
      <c r="J420" s="280">
        <v>440.06666666666672</v>
      </c>
      <c r="K420" s="278">
        <v>429</v>
      </c>
      <c r="L420" s="278">
        <v>415.85</v>
      </c>
      <c r="M420" s="278">
        <v>0.91008999999999995</v>
      </c>
    </row>
    <row r="421" spans="1:13">
      <c r="A421" s="269">
        <v>411</v>
      </c>
      <c r="B421" s="278" t="s">
        <v>511</v>
      </c>
      <c r="C421" s="279">
        <v>21.15</v>
      </c>
      <c r="D421" s="280">
        <v>21.216666666666665</v>
      </c>
      <c r="E421" s="280">
        <v>20.983333333333331</v>
      </c>
      <c r="F421" s="280">
        <v>20.816666666666666</v>
      </c>
      <c r="G421" s="280">
        <v>20.583333333333332</v>
      </c>
      <c r="H421" s="280">
        <v>21.383333333333329</v>
      </c>
      <c r="I421" s="280">
        <v>21.616666666666664</v>
      </c>
      <c r="J421" s="280">
        <v>21.783333333333328</v>
      </c>
      <c r="K421" s="278">
        <v>21.45</v>
      </c>
      <c r="L421" s="278">
        <v>21.05</v>
      </c>
      <c r="M421" s="278">
        <v>12.71729</v>
      </c>
    </row>
    <row r="422" spans="1:13">
      <c r="A422" s="269">
        <v>412</v>
      </c>
      <c r="B422" s="278" t="s">
        <v>512</v>
      </c>
      <c r="C422" s="279">
        <v>1483.65</v>
      </c>
      <c r="D422" s="280">
        <v>1477.8833333333332</v>
      </c>
      <c r="E422" s="280">
        <v>1455.7666666666664</v>
      </c>
      <c r="F422" s="280">
        <v>1427.8833333333332</v>
      </c>
      <c r="G422" s="280">
        <v>1405.7666666666664</v>
      </c>
      <c r="H422" s="280">
        <v>1505.7666666666664</v>
      </c>
      <c r="I422" s="280">
        <v>1527.8833333333332</v>
      </c>
      <c r="J422" s="280">
        <v>1555.7666666666664</v>
      </c>
      <c r="K422" s="278">
        <v>1500</v>
      </c>
      <c r="L422" s="278">
        <v>1450</v>
      </c>
      <c r="M422" s="278">
        <v>0.52278999999999998</v>
      </c>
    </row>
    <row r="423" spans="1:13">
      <c r="A423" s="269">
        <v>413</v>
      </c>
      <c r="B423" s="278" t="s">
        <v>522</v>
      </c>
      <c r="C423" s="279">
        <v>200.6</v>
      </c>
      <c r="D423" s="280">
        <v>204.86666666666667</v>
      </c>
      <c r="E423" s="280">
        <v>195.73333333333335</v>
      </c>
      <c r="F423" s="280">
        <v>190.86666666666667</v>
      </c>
      <c r="G423" s="280">
        <v>181.73333333333335</v>
      </c>
      <c r="H423" s="280">
        <v>209.73333333333335</v>
      </c>
      <c r="I423" s="280">
        <v>218.86666666666667</v>
      </c>
      <c r="J423" s="280">
        <v>223.73333333333335</v>
      </c>
      <c r="K423" s="278">
        <v>214</v>
      </c>
      <c r="L423" s="278">
        <v>200</v>
      </c>
      <c r="M423" s="278">
        <v>3.7655599999999998</v>
      </c>
    </row>
    <row r="424" spans="1:13">
      <c r="A424" s="269">
        <v>414</v>
      </c>
      <c r="B424" s="278" t="s">
        <v>523</v>
      </c>
      <c r="C424" s="279">
        <v>885.5</v>
      </c>
      <c r="D424" s="280">
        <v>881.48333333333323</v>
      </c>
      <c r="E424" s="280">
        <v>864.01666666666642</v>
      </c>
      <c r="F424" s="280">
        <v>842.53333333333319</v>
      </c>
      <c r="G424" s="280">
        <v>825.06666666666638</v>
      </c>
      <c r="H424" s="280">
        <v>902.96666666666647</v>
      </c>
      <c r="I424" s="280">
        <v>920.43333333333339</v>
      </c>
      <c r="J424" s="280">
        <v>941.91666666666652</v>
      </c>
      <c r="K424" s="278">
        <v>898.95</v>
      </c>
      <c r="L424" s="278">
        <v>860</v>
      </c>
      <c r="M424" s="278">
        <v>0.124</v>
      </c>
    </row>
    <row r="425" spans="1:13">
      <c r="A425" s="269">
        <v>415</v>
      </c>
      <c r="B425" s="278" t="s">
        <v>524</v>
      </c>
      <c r="C425" s="279">
        <v>211.8</v>
      </c>
      <c r="D425" s="280">
        <v>214.43333333333331</v>
      </c>
      <c r="E425" s="280">
        <v>207.86666666666662</v>
      </c>
      <c r="F425" s="280">
        <v>203.93333333333331</v>
      </c>
      <c r="G425" s="280">
        <v>197.36666666666662</v>
      </c>
      <c r="H425" s="280">
        <v>218.36666666666662</v>
      </c>
      <c r="I425" s="280">
        <v>224.93333333333328</v>
      </c>
      <c r="J425" s="280">
        <v>228.86666666666662</v>
      </c>
      <c r="K425" s="278">
        <v>221</v>
      </c>
      <c r="L425" s="278">
        <v>210.5</v>
      </c>
      <c r="M425" s="278">
        <v>2.7558400000000001</v>
      </c>
    </row>
    <row r="426" spans="1:13">
      <c r="A426" s="269">
        <v>416</v>
      </c>
      <c r="B426" s="278" t="s">
        <v>525</v>
      </c>
      <c r="C426" s="279">
        <v>5.9</v>
      </c>
      <c r="D426" s="280">
        <v>5.916666666666667</v>
      </c>
      <c r="E426" s="280">
        <v>5.8333333333333339</v>
      </c>
      <c r="F426" s="280">
        <v>5.7666666666666666</v>
      </c>
      <c r="G426" s="280">
        <v>5.6833333333333336</v>
      </c>
      <c r="H426" s="280">
        <v>5.9833333333333343</v>
      </c>
      <c r="I426" s="280">
        <v>6.0666666666666682</v>
      </c>
      <c r="J426" s="280">
        <v>6.1333333333333346</v>
      </c>
      <c r="K426" s="278">
        <v>6</v>
      </c>
      <c r="L426" s="278">
        <v>5.85</v>
      </c>
      <c r="M426" s="278">
        <v>154.89941999999999</v>
      </c>
    </row>
    <row r="427" spans="1:13">
      <c r="A427" s="269">
        <v>417</v>
      </c>
      <c r="B427" s="278" t="s">
        <v>2518</v>
      </c>
      <c r="C427" s="279">
        <v>454</v>
      </c>
      <c r="D427" s="280">
        <v>454</v>
      </c>
      <c r="E427" s="280">
        <v>454</v>
      </c>
      <c r="F427" s="280">
        <v>454</v>
      </c>
      <c r="G427" s="280">
        <v>454</v>
      </c>
      <c r="H427" s="280">
        <v>454</v>
      </c>
      <c r="I427" s="280">
        <v>454</v>
      </c>
      <c r="J427" s="280">
        <v>454</v>
      </c>
      <c r="K427" s="278">
        <v>454</v>
      </c>
      <c r="L427" s="278">
        <v>454</v>
      </c>
      <c r="M427" s="278">
        <v>0.19671</v>
      </c>
    </row>
    <row r="428" spans="1:13">
      <c r="A428" s="269">
        <v>418</v>
      </c>
      <c r="B428" s="278" t="s">
        <v>528</v>
      </c>
      <c r="C428" s="279">
        <v>131.65</v>
      </c>
      <c r="D428" s="280">
        <v>134.28333333333333</v>
      </c>
      <c r="E428" s="280">
        <v>128.16666666666666</v>
      </c>
      <c r="F428" s="280">
        <v>124.68333333333334</v>
      </c>
      <c r="G428" s="280">
        <v>118.56666666666666</v>
      </c>
      <c r="H428" s="280">
        <v>137.76666666666665</v>
      </c>
      <c r="I428" s="280">
        <v>143.88333333333333</v>
      </c>
      <c r="J428" s="280">
        <v>147.36666666666665</v>
      </c>
      <c r="K428" s="278">
        <v>140.4</v>
      </c>
      <c r="L428" s="278">
        <v>130.80000000000001</v>
      </c>
      <c r="M428" s="278">
        <v>10.06861</v>
      </c>
    </row>
    <row r="429" spans="1:13">
      <c r="A429" s="269">
        <v>419</v>
      </c>
      <c r="B429" s="278" t="s">
        <v>2527</v>
      </c>
      <c r="C429" s="279">
        <v>44.8</v>
      </c>
      <c r="D429" s="280">
        <v>43.816666666666663</v>
      </c>
      <c r="E429" s="280">
        <v>42.483333333333327</v>
      </c>
      <c r="F429" s="280">
        <v>40.166666666666664</v>
      </c>
      <c r="G429" s="280">
        <v>38.833333333333329</v>
      </c>
      <c r="H429" s="280">
        <v>46.133333333333326</v>
      </c>
      <c r="I429" s="280">
        <v>47.466666666666669</v>
      </c>
      <c r="J429" s="280">
        <v>49.783333333333324</v>
      </c>
      <c r="K429" s="278">
        <v>45.15</v>
      </c>
      <c r="L429" s="278">
        <v>41.5</v>
      </c>
      <c r="M429" s="278">
        <v>71.023200000000003</v>
      </c>
    </row>
    <row r="430" spans="1:13">
      <c r="A430" s="269">
        <v>420</v>
      </c>
      <c r="B430" s="278" t="s">
        <v>176</v>
      </c>
      <c r="C430" s="279">
        <v>3718.75</v>
      </c>
      <c r="D430" s="280">
        <v>3725.8333333333335</v>
      </c>
      <c r="E430" s="280">
        <v>3679.666666666667</v>
      </c>
      <c r="F430" s="280">
        <v>3640.5833333333335</v>
      </c>
      <c r="G430" s="280">
        <v>3594.416666666667</v>
      </c>
      <c r="H430" s="280">
        <v>3764.916666666667</v>
      </c>
      <c r="I430" s="280">
        <v>3811.0833333333339</v>
      </c>
      <c r="J430" s="280">
        <v>3850.166666666667</v>
      </c>
      <c r="K430" s="278">
        <v>3772</v>
      </c>
      <c r="L430" s="278">
        <v>3686.75</v>
      </c>
      <c r="M430" s="278">
        <v>2.0739200000000002</v>
      </c>
    </row>
    <row r="431" spans="1:13">
      <c r="A431" s="269">
        <v>421</v>
      </c>
      <c r="B431" s="278" t="s">
        <v>177</v>
      </c>
      <c r="C431" s="279">
        <v>781</v>
      </c>
      <c r="D431" s="280">
        <v>763.51666666666677</v>
      </c>
      <c r="E431" s="280">
        <v>727.48333333333358</v>
      </c>
      <c r="F431" s="280">
        <v>673.96666666666681</v>
      </c>
      <c r="G431" s="280">
        <v>637.93333333333362</v>
      </c>
      <c r="H431" s="280">
        <v>817.03333333333353</v>
      </c>
      <c r="I431" s="280">
        <v>853.06666666666661</v>
      </c>
      <c r="J431" s="280">
        <v>906.58333333333348</v>
      </c>
      <c r="K431" s="278">
        <v>799.55</v>
      </c>
      <c r="L431" s="278">
        <v>710</v>
      </c>
      <c r="M431" s="278">
        <v>67.77</v>
      </c>
    </row>
    <row r="432" spans="1:13">
      <c r="A432" s="269">
        <v>422</v>
      </c>
      <c r="B432" s="278" t="s">
        <v>178</v>
      </c>
      <c r="C432" s="287">
        <v>442.45</v>
      </c>
      <c r="D432" s="288">
        <v>461.25</v>
      </c>
      <c r="E432" s="288">
        <v>416.2</v>
      </c>
      <c r="F432" s="288">
        <v>389.95</v>
      </c>
      <c r="G432" s="288">
        <v>344.9</v>
      </c>
      <c r="H432" s="288">
        <v>487.5</v>
      </c>
      <c r="I432" s="288">
        <v>532.54999999999995</v>
      </c>
      <c r="J432" s="288">
        <v>558.79999999999995</v>
      </c>
      <c r="K432" s="289">
        <v>506.3</v>
      </c>
      <c r="L432" s="289">
        <v>435</v>
      </c>
      <c r="M432" s="289">
        <v>51.540520000000001</v>
      </c>
    </row>
    <row r="433" spans="1:13">
      <c r="A433" s="269">
        <v>423</v>
      </c>
      <c r="B433" s="278" t="s">
        <v>526</v>
      </c>
      <c r="C433" s="278">
        <v>78.8</v>
      </c>
      <c r="D433" s="280">
        <v>79.5</v>
      </c>
      <c r="E433" s="280">
        <v>77.099999999999994</v>
      </c>
      <c r="F433" s="280">
        <v>75.399999999999991</v>
      </c>
      <c r="G433" s="280">
        <v>72.999999999999986</v>
      </c>
      <c r="H433" s="280">
        <v>81.2</v>
      </c>
      <c r="I433" s="280">
        <v>83.600000000000009</v>
      </c>
      <c r="J433" s="280">
        <v>85.300000000000011</v>
      </c>
      <c r="K433" s="278">
        <v>81.900000000000006</v>
      </c>
      <c r="L433" s="278">
        <v>77.8</v>
      </c>
      <c r="M433" s="278">
        <v>1.1968000000000001</v>
      </c>
    </row>
    <row r="434" spans="1:13">
      <c r="A434" s="269">
        <v>424</v>
      </c>
      <c r="B434" s="278" t="s">
        <v>282</v>
      </c>
      <c r="C434" s="278">
        <v>89.55</v>
      </c>
      <c r="D434" s="280">
        <v>90.633333333333326</v>
      </c>
      <c r="E434" s="280">
        <v>87.666666666666657</v>
      </c>
      <c r="F434" s="280">
        <v>85.783333333333331</v>
      </c>
      <c r="G434" s="280">
        <v>82.816666666666663</v>
      </c>
      <c r="H434" s="280">
        <v>92.516666666666652</v>
      </c>
      <c r="I434" s="280">
        <v>95.48333333333332</v>
      </c>
      <c r="J434" s="280">
        <v>97.366666666666646</v>
      </c>
      <c r="K434" s="278">
        <v>93.6</v>
      </c>
      <c r="L434" s="278">
        <v>88.75</v>
      </c>
      <c r="M434" s="278">
        <v>14.33733</v>
      </c>
    </row>
    <row r="435" spans="1:13">
      <c r="A435" s="269">
        <v>425</v>
      </c>
      <c r="B435" s="278" t="s">
        <v>527</v>
      </c>
      <c r="C435" s="278">
        <v>410.25</v>
      </c>
      <c r="D435" s="280">
        <v>414.75</v>
      </c>
      <c r="E435" s="280">
        <v>404.7</v>
      </c>
      <c r="F435" s="280">
        <v>399.15</v>
      </c>
      <c r="G435" s="280">
        <v>389.09999999999997</v>
      </c>
      <c r="H435" s="280">
        <v>420.3</v>
      </c>
      <c r="I435" s="280">
        <v>430.34999999999997</v>
      </c>
      <c r="J435" s="280">
        <v>435.90000000000003</v>
      </c>
      <c r="K435" s="278">
        <v>424.8</v>
      </c>
      <c r="L435" s="278">
        <v>409.2</v>
      </c>
      <c r="M435" s="278">
        <v>2.0798299999999998</v>
      </c>
    </row>
    <row r="436" spans="1:13">
      <c r="A436" s="269">
        <v>426</v>
      </c>
      <c r="B436" s="278" t="s">
        <v>529</v>
      </c>
      <c r="C436" s="278">
        <v>1437.5</v>
      </c>
      <c r="D436" s="280">
        <v>1437.1666666666667</v>
      </c>
      <c r="E436" s="280">
        <v>1424.3333333333335</v>
      </c>
      <c r="F436" s="280">
        <v>1411.1666666666667</v>
      </c>
      <c r="G436" s="280">
        <v>1398.3333333333335</v>
      </c>
      <c r="H436" s="280">
        <v>1450.3333333333335</v>
      </c>
      <c r="I436" s="280">
        <v>1463.166666666667</v>
      </c>
      <c r="J436" s="280">
        <v>1476.3333333333335</v>
      </c>
      <c r="K436" s="278">
        <v>1450</v>
      </c>
      <c r="L436" s="278">
        <v>1424</v>
      </c>
      <c r="M436" s="278">
        <v>1.866E-2</v>
      </c>
    </row>
    <row r="437" spans="1:13">
      <c r="A437" s="269">
        <v>427</v>
      </c>
      <c r="B437" s="278" t="s">
        <v>530</v>
      </c>
      <c r="C437" s="278">
        <v>1261.95</v>
      </c>
      <c r="D437" s="280">
        <v>1264.0833333333333</v>
      </c>
      <c r="E437" s="280">
        <v>1227.8666666666666</v>
      </c>
      <c r="F437" s="280">
        <v>1193.7833333333333</v>
      </c>
      <c r="G437" s="280">
        <v>1157.5666666666666</v>
      </c>
      <c r="H437" s="280">
        <v>1298.1666666666665</v>
      </c>
      <c r="I437" s="280">
        <v>1334.3833333333332</v>
      </c>
      <c r="J437" s="280">
        <v>1368.4666666666665</v>
      </c>
      <c r="K437" s="278">
        <v>1300.3</v>
      </c>
      <c r="L437" s="278">
        <v>1230</v>
      </c>
      <c r="M437" s="278">
        <v>0.71484999999999999</v>
      </c>
    </row>
    <row r="438" spans="1:13">
      <c r="A438" s="269">
        <v>428</v>
      </c>
      <c r="B438" s="278" t="s">
        <v>531</v>
      </c>
      <c r="C438" s="278">
        <v>332.25</v>
      </c>
      <c r="D438" s="280">
        <v>330.38333333333338</v>
      </c>
      <c r="E438" s="280">
        <v>314.81666666666678</v>
      </c>
      <c r="F438" s="280">
        <v>297.38333333333338</v>
      </c>
      <c r="G438" s="280">
        <v>281.81666666666678</v>
      </c>
      <c r="H438" s="280">
        <v>347.81666666666678</v>
      </c>
      <c r="I438" s="280">
        <v>363.38333333333338</v>
      </c>
      <c r="J438" s="280">
        <v>380.81666666666678</v>
      </c>
      <c r="K438" s="278">
        <v>345.95</v>
      </c>
      <c r="L438" s="278">
        <v>312.95</v>
      </c>
      <c r="M438" s="278">
        <v>3.4254600000000002</v>
      </c>
    </row>
    <row r="439" spans="1:13">
      <c r="A439" s="269">
        <v>429</v>
      </c>
      <c r="B439" s="278" t="s">
        <v>179</v>
      </c>
      <c r="C439" s="278">
        <v>464.45</v>
      </c>
      <c r="D439" s="280">
        <v>469.2833333333333</v>
      </c>
      <c r="E439" s="280">
        <v>453.56666666666661</v>
      </c>
      <c r="F439" s="280">
        <v>442.68333333333328</v>
      </c>
      <c r="G439" s="280">
        <v>426.96666666666658</v>
      </c>
      <c r="H439" s="280">
        <v>480.16666666666663</v>
      </c>
      <c r="I439" s="280">
        <v>495.88333333333333</v>
      </c>
      <c r="J439" s="280">
        <v>506.76666666666665</v>
      </c>
      <c r="K439" s="278">
        <v>485</v>
      </c>
      <c r="L439" s="278">
        <v>458.4</v>
      </c>
      <c r="M439" s="278">
        <v>184.71937</v>
      </c>
    </row>
    <row r="440" spans="1:13">
      <c r="A440" s="269">
        <v>430</v>
      </c>
      <c r="B440" s="278" t="s">
        <v>532</v>
      </c>
      <c r="C440" s="278">
        <v>197.65</v>
      </c>
      <c r="D440" s="280">
        <v>198.81666666666669</v>
      </c>
      <c r="E440" s="280">
        <v>190.03333333333339</v>
      </c>
      <c r="F440" s="280">
        <v>182.41666666666669</v>
      </c>
      <c r="G440" s="280">
        <v>173.63333333333338</v>
      </c>
      <c r="H440" s="280">
        <v>206.43333333333339</v>
      </c>
      <c r="I440" s="280">
        <v>215.2166666666667</v>
      </c>
      <c r="J440" s="280">
        <v>222.8333333333334</v>
      </c>
      <c r="K440" s="278">
        <v>207.6</v>
      </c>
      <c r="L440" s="278">
        <v>191.2</v>
      </c>
      <c r="M440" s="278">
        <v>5.39215</v>
      </c>
    </row>
    <row r="441" spans="1:13">
      <c r="A441" s="269">
        <v>431</v>
      </c>
      <c r="B441" s="278" t="s">
        <v>180</v>
      </c>
      <c r="C441" s="278">
        <v>384.1</v>
      </c>
      <c r="D441" s="280">
        <v>389.31666666666666</v>
      </c>
      <c r="E441" s="280">
        <v>376.7833333333333</v>
      </c>
      <c r="F441" s="280">
        <v>369.46666666666664</v>
      </c>
      <c r="G441" s="280">
        <v>356.93333333333328</v>
      </c>
      <c r="H441" s="280">
        <v>396.63333333333333</v>
      </c>
      <c r="I441" s="280">
        <v>409.16666666666674</v>
      </c>
      <c r="J441" s="280">
        <v>416.48333333333335</v>
      </c>
      <c r="K441" s="278">
        <v>401.85</v>
      </c>
      <c r="L441" s="278">
        <v>382</v>
      </c>
      <c r="M441" s="278">
        <v>24.176449999999999</v>
      </c>
    </row>
    <row r="442" spans="1:13">
      <c r="A442" s="269">
        <v>432</v>
      </c>
      <c r="B442" s="278" t="s">
        <v>533</v>
      </c>
      <c r="C442" s="278">
        <v>122.45</v>
      </c>
      <c r="D442" s="280">
        <v>122.14999999999999</v>
      </c>
      <c r="E442" s="280">
        <v>120.29999999999998</v>
      </c>
      <c r="F442" s="280">
        <v>118.14999999999999</v>
      </c>
      <c r="G442" s="280">
        <v>116.29999999999998</v>
      </c>
      <c r="H442" s="280">
        <v>124.29999999999998</v>
      </c>
      <c r="I442" s="280">
        <v>126.14999999999998</v>
      </c>
      <c r="J442" s="280">
        <v>128.29999999999998</v>
      </c>
      <c r="K442" s="278">
        <v>124</v>
      </c>
      <c r="L442" s="278">
        <v>120</v>
      </c>
      <c r="M442" s="278">
        <v>2.3501599999999998</v>
      </c>
    </row>
    <row r="443" spans="1:13">
      <c r="A443" s="269">
        <v>433</v>
      </c>
      <c r="B443" s="278" t="s">
        <v>534</v>
      </c>
      <c r="C443" s="278">
        <v>1094.55</v>
      </c>
      <c r="D443" s="280">
        <v>1091.5</v>
      </c>
      <c r="E443" s="280">
        <v>1072</v>
      </c>
      <c r="F443" s="280">
        <v>1049.45</v>
      </c>
      <c r="G443" s="280">
        <v>1029.95</v>
      </c>
      <c r="H443" s="280">
        <v>1114.05</v>
      </c>
      <c r="I443" s="280">
        <v>1133.55</v>
      </c>
      <c r="J443" s="280">
        <v>1156.0999999999999</v>
      </c>
      <c r="K443" s="278">
        <v>1111</v>
      </c>
      <c r="L443" s="278">
        <v>1068.95</v>
      </c>
      <c r="M443" s="278">
        <v>1.0999399999999999</v>
      </c>
    </row>
    <row r="444" spans="1:13">
      <c r="A444" s="269">
        <v>434</v>
      </c>
      <c r="B444" s="278" t="s">
        <v>535</v>
      </c>
      <c r="C444" s="278">
        <v>2.6</v>
      </c>
      <c r="D444" s="280">
        <v>2.6333333333333333</v>
      </c>
      <c r="E444" s="280">
        <v>2.5666666666666664</v>
      </c>
      <c r="F444" s="280">
        <v>2.5333333333333332</v>
      </c>
      <c r="G444" s="280">
        <v>2.4666666666666663</v>
      </c>
      <c r="H444" s="280">
        <v>2.6666666666666665</v>
      </c>
      <c r="I444" s="280">
        <v>2.7333333333333338</v>
      </c>
      <c r="J444" s="280">
        <v>2.7666666666666666</v>
      </c>
      <c r="K444" s="278">
        <v>2.7</v>
      </c>
      <c r="L444" s="278">
        <v>2.6</v>
      </c>
      <c r="M444" s="278">
        <v>126.97078</v>
      </c>
    </row>
    <row r="445" spans="1:13">
      <c r="A445" s="269">
        <v>435</v>
      </c>
      <c r="B445" s="278" t="s">
        <v>536</v>
      </c>
      <c r="C445" s="278">
        <v>100.15</v>
      </c>
      <c r="D445" s="280">
        <v>100.91666666666667</v>
      </c>
      <c r="E445" s="280">
        <v>99.233333333333348</v>
      </c>
      <c r="F445" s="280">
        <v>98.316666666666677</v>
      </c>
      <c r="G445" s="280">
        <v>96.633333333333354</v>
      </c>
      <c r="H445" s="280">
        <v>101.83333333333334</v>
      </c>
      <c r="I445" s="280">
        <v>103.51666666666665</v>
      </c>
      <c r="J445" s="280">
        <v>104.43333333333334</v>
      </c>
      <c r="K445" s="278">
        <v>102.6</v>
      </c>
      <c r="L445" s="278">
        <v>100</v>
      </c>
      <c r="M445" s="278">
        <v>1.3816999999999999</v>
      </c>
    </row>
    <row r="446" spans="1:13">
      <c r="A446" s="269">
        <v>436</v>
      </c>
      <c r="B446" s="278" t="s">
        <v>537</v>
      </c>
      <c r="C446" s="278">
        <v>922.5</v>
      </c>
      <c r="D446" s="280">
        <v>928.38333333333333</v>
      </c>
      <c r="E446" s="280">
        <v>909.11666666666667</v>
      </c>
      <c r="F446" s="280">
        <v>895.73333333333335</v>
      </c>
      <c r="G446" s="280">
        <v>876.4666666666667</v>
      </c>
      <c r="H446" s="280">
        <v>941.76666666666665</v>
      </c>
      <c r="I446" s="280">
        <v>961.0333333333333</v>
      </c>
      <c r="J446" s="280">
        <v>974.41666666666663</v>
      </c>
      <c r="K446" s="278">
        <v>947.65</v>
      </c>
      <c r="L446" s="278">
        <v>915</v>
      </c>
      <c r="M446" s="278">
        <v>0.29277999999999998</v>
      </c>
    </row>
    <row r="447" spans="1:13">
      <c r="A447" s="269">
        <v>437</v>
      </c>
      <c r="B447" s="278" t="s">
        <v>283</v>
      </c>
      <c r="C447" s="278">
        <v>322.10000000000002</v>
      </c>
      <c r="D447" s="280">
        <v>317.13333333333333</v>
      </c>
      <c r="E447" s="280">
        <v>306.36666666666667</v>
      </c>
      <c r="F447" s="280">
        <v>290.63333333333333</v>
      </c>
      <c r="G447" s="280">
        <v>279.86666666666667</v>
      </c>
      <c r="H447" s="280">
        <v>332.86666666666667</v>
      </c>
      <c r="I447" s="280">
        <v>343.63333333333333</v>
      </c>
      <c r="J447" s="280">
        <v>359.36666666666667</v>
      </c>
      <c r="K447" s="278">
        <v>327.9</v>
      </c>
      <c r="L447" s="278">
        <v>301.39999999999998</v>
      </c>
      <c r="M447" s="278">
        <v>12.90286</v>
      </c>
    </row>
    <row r="448" spans="1:13">
      <c r="A448" s="269">
        <v>438</v>
      </c>
      <c r="B448" s="278" t="s">
        <v>543</v>
      </c>
      <c r="C448" s="278">
        <v>58.15</v>
      </c>
      <c r="D448" s="280">
        <v>59.449999999999996</v>
      </c>
      <c r="E448" s="280">
        <v>56.199999999999989</v>
      </c>
      <c r="F448" s="280">
        <v>54.249999999999993</v>
      </c>
      <c r="G448" s="280">
        <v>50.999999999999986</v>
      </c>
      <c r="H448" s="280">
        <v>61.399999999999991</v>
      </c>
      <c r="I448" s="280">
        <v>64.650000000000006</v>
      </c>
      <c r="J448" s="280">
        <v>66.599999999999994</v>
      </c>
      <c r="K448" s="278">
        <v>62.7</v>
      </c>
      <c r="L448" s="278">
        <v>57.5</v>
      </c>
      <c r="M448" s="278">
        <v>0.95399</v>
      </c>
    </row>
    <row r="449" spans="1:13">
      <c r="A449" s="269">
        <v>439</v>
      </c>
      <c r="B449" s="278" t="s">
        <v>2610</v>
      </c>
      <c r="C449" s="278">
        <v>10447.799999999999</v>
      </c>
      <c r="D449" s="280">
        <v>10589.949999999999</v>
      </c>
      <c r="E449" s="280">
        <v>10179.899999999998</v>
      </c>
      <c r="F449" s="280">
        <v>9911.9999999999982</v>
      </c>
      <c r="G449" s="280">
        <v>9501.9499999999971</v>
      </c>
      <c r="H449" s="280">
        <v>10857.849999999999</v>
      </c>
      <c r="I449" s="280">
        <v>11267.899999999998</v>
      </c>
      <c r="J449" s="280">
        <v>11535.8</v>
      </c>
      <c r="K449" s="278">
        <v>11000</v>
      </c>
      <c r="L449" s="278">
        <v>10322.049999999999</v>
      </c>
      <c r="M449" s="278">
        <v>1.703E-2</v>
      </c>
    </row>
    <row r="450" spans="1:13">
      <c r="A450" s="269">
        <v>440</v>
      </c>
      <c r="B450" s="278" t="s">
        <v>183</v>
      </c>
      <c r="C450" s="278">
        <v>802.85</v>
      </c>
      <c r="D450" s="280">
        <v>812.94999999999993</v>
      </c>
      <c r="E450" s="280">
        <v>787.89999999999986</v>
      </c>
      <c r="F450" s="280">
        <v>772.94999999999993</v>
      </c>
      <c r="G450" s="280">
        <v>747.89999999999986</v>
      </c>
      <c r="H450" s="280">
        <v>827.89999999999986</v>
      </c>
      <c r="I450" s="280">
        <v>852.94999999999982</v>
      </c>
      <c r="J450" s="280">
        <v>867.89999999999986</v>
      </c>
      <c r="K450" s="278">
        <v>838</v>
      </c>
      <c r="L450" s="278">
        <v>798</v>
      </c>
      <c r="M450" s="278">
        <v>5.0561999999999996</v>
      </c>
    </row>
    <row r="451" spans="1:13">
      <c r="A451" s="269">
        <v>441</v>
      </c>
      <c r="B451" s="278" t="s">
        <v>3467</v>
      </c>
      <c r="C451" s="278">
        <v>351.6</v>
      </c>
      <c r="D451" s="280">
        <v>354.2833333333333</v>
      </c>
      <c r="E451" s="280">
        <v>347.16666666666663</v>
      </c>
      <c r="F451" s="280">
        <v>342.73333333333335</v>
      </c>
      <c r="G451" s="280">
        <v>335.61666666666667</v>
      </c>
      <c r="H451" s="280">
        <v>358.71666666666658</v>
      </c>
      <c r="I451" s="280">
        <v>365.83333333333326</v>
      </c>
      <c r="J451" s="280">
        <v>370.26666666666654</v>
      </c>
      <c r="K451" s="278">
        <v>361.4</v>
      </c>
      <c r="L451" s="278">
        <v>349.85</v>
      </c>
      <c r="M451" s="278">
        <v>47.602350000000001</v>
      </c>
    </row>
    <row r="452" spans="1:13">
      <c r="A452" s="269">
        <v>442</v>
      </c>
      <c r="B452" s="278" t="s">
        <v>544</v>
      </c>
      <c r="C452" s="278">
        <v>743.1</v>
      </c>
      <c r="D452" s="280">
        <v>748.86666666666667</v>
      </c>
      <c r="E452" s="280">
        <v>734.23333333333335</v>
      </c>
      <c r="F452" s="280">
        <v>725.36666666666667</v>
      </c>
      <c r="G452" s="280">
        <v>710.73333333333335</v>
      </c>
      <c r="H452" s="280">
        <v>757.73333333333335</v>
      </c>
      <c r="I452" s="280">
        <v>772.36666666666679</v>
      </c>
      <c r="J452" s="280">
        <v>781.23333333333335</v>
      </c>
      <c r="K452" s="278">
        <v>763.5</v>
      </c>
      <c r="L452" s="278">
        <v>740</v>
      </c>
      <c r="M452" s="278">
        <v>0.32185999999999998</v>
      </c>
    </row>
    <row r="453" spans="1:13">
      <c r="A453" s="269">
        <v>443</v>
      </c>
      <c r="B453" s="278" t="s">
        <v>184</v>
      </c>
      <c r="C453" s="278">
        <v>93.25</v>
      </c>
      <c r="D453" s="280">
        <v>90.983333333333334</v>
      </c>
      <c r="E453" s="280">
        <v>88.216666666666669</v>
      </c>
      <c r="F453" s="280">
        <v>83.183333333333337</v>
      </c>
      <c r="G453" s="280">
        <v>80.416666666666671</v>
      </c>
      <c r="H453" s="280">
        <v>96.016666666666666</v>
      </c>
      <c r="I453" s="280">
        <v>98.783333333333346</v>
      </c>
      <c r="J453" s="280">
        <v>103.81666666666666</v>
      </c>
      <c r="K453" s="278">
        <v>93.75</v>
      </c>
      <c r="L453" s="278">
        <v>85.95</v>
      </c>
      <c r="M453" s="278">
        <v>1706.45234</v>
      </c>
    </row>
    <row r="454" spans="1:13">
      <c r="A454" s="269">
        <v>444</v>
      </c>
      <c r="B454" s="278" t="s">
        <v>185</v>
      </c>
      <c r="C454" s="278">
        <v>39.75</v>
      </c>
      <c r="D454" s="280">
        <v>39.483333333333334</v>
      </c>
      <c r="E454" s="280">
        <v>38.016666666666666</v>
      </c>
      <c r="F454" s="280">
        <v>36.283333333333331</v>
      </c>
      <c r="G454" s="280">
        <v>34.816666666666663</v>
      </c>
      <c r="H454" s="280">
        <v>41.216666666666669</v>
      </c>
      <c r="I454" s="280">
        <v>42.683333333333337</v>
      </c>
      <c r="J454" s="280">
        <v>44.416666666666671</v>
      </c>
      <c r="K454" s="278">
        <v>40.950000000000003</v>
      </c>
      <c r="L454" s="278">
        <v>37.75</v>
      </c>
      <c r="M454" s="278">
        <v>195.26871</v>
      </c>
    </row>
    <row r="455" spans="1:13">
      <c r="A455" s="269">
        <v>445</v>
      </c>
      <c r="B455" s="278" t="s">
        <v>186</v>
      </c>
      <c r="C455" s="278">
        <v>31.7</v>
      </c>
      <c r="D455" s="280">
        <v>31.633333333333329</v>
      </c>
      <c r="E455" s="280">
        <v>31.11666666666666</v>
      </c>
      <c r="F455" s="280">
        <v>30.533333333333331</v>
      </c>
      <c r="G455" s="280">
        <v>30.016666666666662</v>
      </c>
      <c r="H455" s="280">
        <v>32.216666666666654</v>
      </c>
      <c r="I455" s="280">
        <v>32.733333333333334</v>
      </c>
      <c r="J455" s="280">
        <v>33.316666666666656</v>
      </c>
      <c r="K455" s="278">
        <v>32.15</v>
      </c>
      <c r="L455" s="278">
        <v>31.05</v>
      </c>
      <c r="M455" s="278">
        <v>325.96006</v>
      </c>
    </row>
    <row r="456" spans="1:13">
      <c r="A456" s="269">
        <v>446</v>
      </c>
      <c r="B456" s="278" t="s">
        <v>187</v>
      </c>
      <c r="C456" s="278">
        <v>298.3</v>
      </c>
      <c r="D456" s="280">
        <v>297.16666666666669</v>
      </c>
      <c r="E456" s="280">
        <v>289.83333333333337</v>
      </c>
      <c r="F456" s="280">
        <v>281.36666666666667</v>
      </c>
      <c r="G456" s="280">
        <v>274.03333333333336</v>
      </c>
      <c r="H456" s="280">
        <v>305.63333333333338</v>
      </c>
      <c r="I456" s="280">
        <v>312.96666666666675</v>
      </c>
      <c r="J456" s="280">
        <v>321.43333333333339</v>
      </c>
      <c r="K456" s="278">
        <v>304.5</v>
      </c>
      <c r="L456" s="278">
        <v>288.7</v>
      </c>
      <c r="M456" s="278">
        <v>236.36081999999999</v>
      </c>
    </row>
    <row r="457" spans="1:13">
      <c r="A457" s="269">
        <v>447</v>
      </c>
      <c r="B457" s="278" t="s">
        <v>2626</v>
      </c>
      <c r="C457" s="278">
        <v>18.2</v>
      </c>
      <c r="D457" s="280">
        <v>18.116666666666664</v>
      </c>
      <c r="E457" s="280">
        <v>17.633333333333326</v>
      </c>
      <c r="F457" s="280">
        <v>17.066666666666663</v>
      </c>
      <c r="G457" s="280">
        <v>16.583333333333325</v>
      </c>
      <c r="H457" s="280">
        <v>18.683333333333326</v>
      </c>
      <c r="I457" s="280">
        <v>19.166666666666668</v>
      </c>
      <c r="J457" s="280">
        <v>19.733333333333327</v>
      </c>
      <c r="K457" s="278">
        <v>18.600000000000001</v>
      </c>
      <c r="L457" s="278">
        <v>17.55</v>
      </c>
      <c r="M457" s="278">
        <v>36.296190000000003</v>
      </c>
    </row>
    <row r="458" spans="1:13">
      <c r="A458" s="269">
        <v>448</v>
      </c>
      <c r="B458" s="278" t="s">
        <v>538</v>
      </c>
      <c r="C458" s="278">
        <v>706.5</v>
      </c>
      <c r="D458" s="280">
        <v>717.33333333333337</v>
      </c>
      <c r="E458" s="280">
        <v>692.66666666666674</v>
      </c>
      <c r="F458" s="280">
        <v>678.83333333333337</v>
      </c>
      <c r="G458" s="280">
        <v>654.16666666666674</v>
      </c>
      <c r="H458" s="280">
        <v>731.16666666666674</v>
      </c>
      <c r="I458" s="280">
        <v>755.83333333333348</v>
      </c>
      <c r="J458" s="280">
        <v>769.66666666666674</v>
      </c>
      <c r="K458" s="278">
        <v>742</v>
      </c>
      <c r="L458" s="278">
        <v>703.5</v>
      </c>
      <c r="M458" s="278">
        <v>0.50475000000000003</v>
      </c>
    </row>
    <row r="459" spans="1:13">
      <c r="A459" s="269">
        <v>449</v>
      </c>
      <c r="B459" s="278" t="s">
        <v>539</v>
      </c>
      <c r="C459" s="278">
        <v>393.6</v>
      </c>
      <c r="D459" s="280">
        <v>399.2166666666667</v>
      </c>
      <c r="E459" s="280">
        <v>385.38333333333338</v>
      </c>
      <c r="F459" s="280">
        <v>377.16666666666669</v>
      </c>
      <c r="G459" s="280">
        <v>363.33333333333337</v>
      </c>
      <c r="H459" s="280">
        <v>407.43333333333339</v>
      </c>
      <c r="I459" s="280">
        <v>421.26666666666665</v>
      </c>
      <c r="J459" s="280">
        <v>429.48333333333341</v>
      </c>
      <c r="K459" s="278">
        <v>413.05</v>
      </c>
      <c r="L459" s="278">
        <v>391</v>
      </c>
      <c r="M459" s="278">
        <v>0.18582000000000001</v>
      </c>
    </row>
    <row r="460" spans="1:13">
      <c r="A460" s="269">
        <v>450</v>
      </c>
      <c r="B460" s="278" t="s">
        <v>188</v>
      </c>
      <c r="C460" s="278">
        <v>2014.45</v>
      </c>
      <c r="D460" s="280">
        <v>1996.2166666666665</v>
      </c>
      <c r="E460" s="280">
        <v>1960.4333333333329</v>
      </c>
      <c r="F460" s="280">
        <v>1906.4166666666665</v>
      </c>
      <c r="G460" s="280">
        <v>1870.633333333333</v>
      </c>
      <c r="H460" s="280">
        <v>2050.2333333333327</v>
      </c>
      <c r="I460" s="280">
        <v>2086.0166666666664</v>
      </c>
      <c r="J460" s="280">
        <v>2140.0333333333328</v>
      </c>
      <c r="K460" s="278">
        <v>2032</v>
      </c>
      <c r="L460" s="278">
        <v>1942.2</v>
      </c>
      <c r="M460" s="278">
        <v>59.159500000000001</v>
      </c>
    </row>
    <row r="461" spans="1:13">
      <c r="A461" s="269">
        <v>451</v>
      </c>
      <c r="B461" s="278" t="s">
        <v>545</v>
      </c>
      <c r="C461" s="278">
        <v>1599.5</v>
      </c>
      <c r="D461" s="280">
        <v>1594.8500000000001</v>
      </c>
      <c r="E461" s="280">
        <v>1561.7000000000003</v>
      </c>
      <c r="F461" s="280">
        <v>1523.9</v>
      </c>
      <c r="G461" s="280">
        <v>1490.7500000000002</v>
      </c>
      <c r="H461" s="280">
        <v>1632.6500000000003</v>
      </c>
      <c r="I461" s="280">
        <v>1665.8000000000004</v>
      </c>
      <c r="J461" s="280">
        <v>1703.6000000000004</v>
      </c>
      <c r="K461" s="278">
        <v>1628</v>
      </c>
      <c r="L461" s="278">
        <v>1557.05</v>
      </c>
      <c r="M461" s="278">
        <v>9.1869999999999993E-2</v>
      </c>
    </row>
    <row r="462" spans="1:13">
      <c r="A462" s="269">
        <v>452</v>
      </c>
      <c r="B462" s="278" t="s">
        <v>189</v>
      </c>
      <c r="C462" s="278">
        <v>546.25</v>
      </c>
      <c r="D462" s="280">
        <v>543.83333333333337</v>
      </c>
      <c r="E462" s="280">
        <v>534.76666666666677</v>
      </c>
      <c r="F462" s="280">
        <v>523.28333333333342</v>
      </c>
      <c r="G462" s="280">
        <v>514.21666666666681</v>
      </c>
      <c r="H462" s="280">
        <v>555.31666666666672</v>
      </c>
      <c r="I462" s="280">
        <v>564.38333333333333</v>
      </c>
      <c r="J462" s="280">
        <v>575.86666666666667</v>
      </c>
      <c r="K462" s="278">
        <v>552.9</v>
      </c>
      <c r="L462" s="278">
        <v>532.35</v>
      </c>
      <c r="M462" s="278">
        <v>89.32244</v>
      </c>
    </row>
    <row r="463" spans="1:13">
      <c r="A463" s="269">
        <v>453</v>
      </c>
      <c r="B463" s="278" t="s">
        <v>546</v>
      </c>
      <c r="C463" s="278">
        <v>203.35</v>
      </c>
      <c r="D463" s="280">
        <v>204.4</v>
      </c>
      <c r="E463" s="280">
        <v>193.9</v>
      </c>
      <c r="F463" s="280">
        <v>184.45</v>
      </c>
      <c r="G463" s="280">
        <v>173.95</v>
      </c>
      <c r="H463" s="280">
        <v>213.85000000000002</v>
      </c>
      <c r="I463" s="280">
        <v>224.35000000000002</v>
      </c>
      <c r="J463" s="280">
        <v>233.80000000000004</v>
      </c>
      <c r="K463" s="278">
        <v>214.9</v>
      </c>
      <c r="L463" s="278">
        <v>194.95</v>
      </c>
      <c r="M463" s="278">
        <v>0.12604000000000001</v>
      </c>
    </row>
    <row r="464" spans="1:13">
      <c r="A464" s="269">
        <v>454</v>
      </c>
      <c r="B464" s="278" t="s">
        <v>547</v>
      </c>
      <c r="C464" s="278">
        <v>725.05</v>
      </c>
      <c r="D464" s="280">
        <v>726.68333333333339</v>
      </c>
      <c r="E464" s="280">
        <v>708.36666666666679</v>
      </c>
      <c r="F464" s="280">
        <v>691.68333333333339</v>
      </c>
      <c r="G464" s="280">
        <v>673.36666666666679</v>
      </c>
      <c r="H464" s="280">
        <v>743.36666666666679</v>
      </c>
      <c r="I464" s="280">
        <v>761.68333333333339</v>
      </c>
      <c r="J464" s="280">
        <v>778.36666666666679</v>
      </c>
      <c r="K464" s="278">
        <v>745</v>
      </c>
      <c r="L464" s="278">
        <v>710</v>
      </c>
      <c r="M464" s="278">
        <v>0.41202</v>
      </c>
    </row>
    <row r="465" spans="1:13">
      <c r="A465" s="269">
        <v>455</v>
      </c>
      <c r="B465" s="278" t="s">
        <v>548</v>
      </c>
      <c r="C465" s="278">
        <v>508.7</v>
      </c>
      <c r="D465" s="280">
        <v>512.4666666666667</v>
      </c>
      <c r="E465" s="280">
        <v>502.88333333333344</v>
      </c>
      <c r="F465" s="280">
        <v>497.06666666666672</v>
      </c>
      <c r="G465" s="280">
        <v>487.48333333333346</v>
      </c>
      <c r="H465" s="280">
        <v>518.28333333333342</v>
      </c>
      <c r="I465" s="280">
        <v>527.86666666666667</v>
      </c>
      <c r="J465" s="280">
        <v>533.68333333333339</v>
      </c>
      <c r="K465" s="278">
        <v>522.04999999999995</v>
      </c>
      <c r="L465" s="278">
        <v>506.65</v>
      </c>
      <c r="M465" s="278">
        <v>0.91435999999999995</v>
      </c>
    </row>
    <row r="466" spans="1:13">
      <c r="A466" s="269">
        <v>456</v>
      </c>
      <c r="B466" s="278" t="s">
        <v>553</v>
      </c>
      <c r="C466" s="278">
        <v>373.25</v>
      </c>
      <c r="D466" s="280">
        <v>368.91666666666669</v>
      </c>
      <c r="E466" s="280">
        <v>361.88333333333338</v>
      </c>
      <c r="F466" s="280">
        <v>350.51666666666671</v>
      </c>
      <c r="G466" s="280">
        <v>343.48333333333341</v>
      </c>
      <c r="H466" s="280">
        <v>380.28333333333336</v>
      </c>
      <c r="I466" s="280">
        <v>387.31666666666666</v>
      </c>
      <c r="J466" s="280">
        <v>398.68333333333334</v>
      </c>
      <c r="K466" s="278">
        <v>375.95</v>
      </c>
      <c r="L466" s="278">
        <v>357.55</v>
      </c>
      <c r="M466" s="278">
        <v>1.4657899999999999</v>
      </c>
    </row>
    <row r="467" spans="1:13">
      <c r="A467" s="269">
        <v>457</v>
      </c>
      <c r="B467" s="278" t="s">
        <v>549</v>
      </c>
      <c r="C467" s="278">
        <v>34.15</v>
      </c>
      <c r="D467" s="280">
        <v>34.533333333333331</v>
      </c>
      <c r="E467" s="280">
        <v>33.466666666666661</v>
      </c>
      <c r="F467" s="280">
        <v>32.783333333333331</v>
      </c>
      <c r="G467" s="280">
        <v>31.716666666666661</v>
      </c>
      <c r="H467" s="280">
        <v>35.216666666666661</v>
      </c>
      <c r="I467" s="280">
        <v>36.283333333333324</v>
      </c>
      <c r="J467" s="280">
        <v>36.966666666666661</v>
      </c>
      <c r="K467" s="278">
        <v>35.6</v>
      </c>
      <c r="L467" s="278">
        <v>33.85</v>
      </c>
      <c r="M467" s="278">
        <v>2.1747999999999998</v>
      </c>
    </row>
    <row r="468" spans="1:13">
      <c r="A468" s="269">
        <v>458</v>
      </c>
      <c r="B468" s="278" t="s">
        <v>550</v>
      </c>
      <c r="C468" s="278">
        <v>902.15</v>
      </c>
      <c r="D468" s="280">
        <v>897.7166666666667</v>
      </c>
      <c r="E468" s="280">
        <v>885.43333333333339</v>
      </c>
      <c r="F468" s="280">
        <v>868.7166666666667</v>
      </c>
      <c r="G468" s="280">
        <v>856.43333333333339</v>
      </c>
      <c r="H468" s="280">
        <v>914.43333333333339</v>
      </c>
      <c r="I468" s="280">
        <v>926.7166666666667</v>
      </c>
      <c r="J468" s="280">
        <v>943.43333333333339</v>
      </c>
      <c r="K468" s="278">
        <v>910</v>
      </c>
      <c r="L468" s="278">
        <v>881</v>
      </c>
      <c r="M468" s="278">
        <v>0.33529999999999999</v>
      </c>
    </row>
    <row r="469" spans="1:13">
      <c r="A469" s="269">
        <v>459</v>
      </c>
      <c r="B469" s="278" t="s">
        <v>190</v>
      </c>
      <c r="C469" s="278">
        <v>970.05</v>
      </c>
      <c r="D469" s="280">
        <v>959.33333333333337</v>
      </c>
      <c r="E469" s="280">
        <v>939.7166666666667</v>
      </c>
      <c r="F469" s="280">
        <v>909.38333333333333</v>
      </c>
      <c r="G469" s="280">
        <v>889.76666666666665</v>
      </c>
      <c r="H469" s="280">
        <v>989.66666666666674</v>
      </c>
      <c r="I469" s="280">
        <v>1009.2833333333333</v>
      </c>
      <c r="J469" s="280">
        <v>1039.6166666666668</v>
      </c>
      <c r="K469" s="278">
        <v>978.95</v>
      </c>
      <c r="L469" s="278">
        <v>929</v>
      </c>
      <c r="M469" s="278">
        <v>43.364280000000001</v>
      </c>
    </row>
    <row r="470" spans="1:13">
      <c r="A470" s="269">
        <v>460</v>
      </c>
      <c r="B470" s="278" t="s">
        <v>191</v>
      </c>
      <c r="C470" s="278">
        <v>2345.4</v>
      </c>
      <c r="D470" s="280">
        <v>2379.2833333333333</v>
      </c>
      <c r="E470" s="280">
        <v>2286.5666666666666</v>
      </c>
      <c r="F470" s="280">
        <v>2227.7333333333331</v>
      </c>
      <c r="G470" s="280">
        <v>2135.0166666666664</v>
      </c>
      <c r="H470" s="280">
        <v>2438.1166666666668</v>
      </c>
      <c r="I470" s="280">
        <v>2530.833333333333</v>
      </c>
      <c r="J470" s="280">
        <v>2589.666666666667</v>
      </c>
      <c r="K470" s="278">
        <v>2472</v>
      </c>
      <c r="L470" s="278">
        <v>2320.4499999999998</v>
      </c>
      <c r="M470" s="278">
        <v>7.1147299999999998</v>
      </c>
    </row>
    <row r="471" spans="1:13">
      <c r="A471" s="269">
        <v>461</v>
      </c>
      <c r="B471" s="278" t="s">
        <v>192</v>
      </c>
      <c r="C471" s="278">
        <v>330.3</v>
      </c>
      <c r="D471" s="280">
        <v>330.31666666666666</v>
      </c>
      <c r="E471" s="280">
        <v>324.98333333333335</v>
      </c>
      <c r="F471" s="280">
        <v>319.66666666666669</v>
      </c>
      <c r="G471" s="280">
        <v>314.33333333333337</v>
      </c>
      <c r="H471" s="280">
        <v>335.63333333333333</v>
      </c>
      <c r="I471" s="280">
        <v>340.9666666666667</v>
      </c>
      <c r="J471" s="280">
        <v>346.2833333333333</v>
      </c>
      <c r="K471" s="278">
        <v>335.65</v>
      </c>
      <c r="L471" s="278">
        <v>325</v>
      </c>
      <c r="M471" s="278">
        <v>15.55954</v>
      </c>
    </row>
    <row r="472" spans="1:13">
      <c r="A472" s="269">
        <v>462</v>
      </c>
      <c r="B472" s="278" t="s">
        <v>551</v>
      </c>
      <c r="C472" s="278">
        <v>505</v>
      </c>
      <c r="D472" s="280">
        <v>502.34999999999997</v>
      </c>
      <c r="E472" s="280">
        <v>494.79999999999995</v>
      </c>
      <c r="F472" s="280">
        <v>484.59999999999997</v>
      </c>
      <c r="G472" s="280">
        <v>477.04999999999995</v>
      </c>
      <c r="H472" s="280">
        <v>512.54999999999995</v>
      </c>
      <c r="I472" s="280">
        <v>520.1</v>
      </c>
      <c r="J472" s="280">
        <v>530.29999999999995</v>
      </c>
      <c r="K472" s="278">
        <v>509.9</v>
      </c>
      <c r="L472" s="278">
        <v>492.15</v>
      </c>
      <c r="M472" s="278">
        <v>9.359</v>
      </c>
    </row>
    <row r="473" spans="1:13">
      <c r="A473" s="269">
        <v>463</v>
      </c>
      <c r="B473" s="278" t="s">
        <v>552</v>
      </c>
      <c r="C473" s="278">
        <v>4.8499999999999996</v>
      </c>
      <c r="D473" s="280">
        <v>4.8999999999999995</v>
      </c>
      <c r="E473" s="280">
        <v>4.7999999999999989</v>
      </c>
      <c r="F473" s="280">
        <v>4.7499999999999991</v>
      </c>
      <c r="G473" s="280">
        <v>4.6499999999999986</v>
      </c>
      <c r="H473" s="280">
        <v>4.9499999999999993</v>
      </c>
      <c r="I473" s="280">
        <v>5.0499999999999989</v>
      </c>
      <c r="J473" s="280">
        <v>5.0999999999999996</v>
      </c>
      <c r="K473" s="278">
        <v>5</v>
      </c>
      <c r="L473" s="278">
        <v>4.8499999999999996</v>
      </c>
      <c r="M473" s="278">
        <v>64.399690000000007</v>
      </c>
    </row>
    <row r="474" spans="1:13">
      <c r="A474" s="269">
        <v>464</v>
      </c>
      <c r="B474" s="278" t="s">
        <v>705</v>
      </c>
      <c r="C474" s="278">
        <v>76.599999999999994</v>
      </c>
      <c r="D474" s="280">
        <v>79.033333333333331</v>
      </c>
      <c r="E474" s="280">
        <v>72.066666666666663</v>
      </c>
      <c r="F474" s="280">
        <v>67.533333333333331</v>
      </c>
      <c r="G474" s="280">
        <v>60.566666666666663</v>
      </c>
      <c r="H474" s="280">
        <v>83.566666666666663</v>
      </c>
      <c r="I474" s="280">
        <v>90.533333333333331</v>
      </c>
      <c r="J474" s="280">
        <v>95.066666666666663</v>
      </c>
      <c r="K474" s="278">
        <v>86</v>
      </c>
      <c r="L474" s="278">
        <v>74.5</v>
      </c>
      <c r="M474" s="278">
        <v>10.96832</v>
      </c>
    </row>
    <row r="475" spans="1:13">
      <c r="A475" s="269">
        <v>465</v>
      </c>
      <c r="B475" s="278" t="s">
        <v>540</v>
      </c>
      <c r="C475" s="278">
        <v>4825.05</v>
      </c>
      <c r="D475" s="280">
        <v>4838.333333333333</v>
      </c>
      <c r="E475" s="280">
        <v>4776.6666666666661</v>
      </c>
      <c r="F475" s="280">
        <v>4728.2833333333328</v>
      </c>
      <c r="G475" s="280">
        <v>4666.6166666666659</v>
      </c>
      <c r="H475" s="280">
        <v>4886.7166666666662</v>
      </c>
      <c r="I475" s="280">
        <v>4948.3833333333323</v>
      </c>
      <c r="J475" s="280">
        <v>4996.7666666666664</v>
      </c>
      <c r="K475" s="278">
        <v>4900</v>
      </c>
      <c r="L475" s="278">
        <v>4789.95</v>
      </c>
      <c r="M475" s="278">
        <v>7.4020000000000002E-2</v>
      </c>
    </row>
    <row r="476" spans="1:13">
      <c r="A476" s="269">
        <v>466</v>
      </c>
      <c r="B476" s="246" t="s">
        <v>542</v>
      </c>
      <c r="C476" s="278">
        <v>19.5</v>
      </c>
      <c r="D476" s="280">
        <v>19.8</v>
      </c>
      <c r="E476" s="280">
        <v>19.200000000000003</v>
      </c>
      <c r="F476" s="280">
        <v>18.900000000000002</v>
      </c>
      <c r="G476" s="280">
        <v>18.300000000000004</v>
      </c>
      <c r="H476" s="280">
        <v>20.100000000000001</v>
      </c>
      <c r="I476" s="280">
        <v>20.700000000000003</v>
      </c>
      <c r="J476" s="280">
        <v>21</v>
      </c>
      <c r="K476" s="278">
        <v>20.399999999999999</v>
      </c>
      <c r="L476" s="278">
        <v>19.5</v>
      </c>
      <c r="M476" s="278">
        <v>38.498240000000003</v>
      </c>
    </row>
    <row r="477" spans="1:13">
      <c r="A477" s="269">
        <v>467</v>
      </c>
      <c r="B477" s="246" t="s">
        <v>193</v>
      </c>
      <c r="C477" s="278">
        <v>328.35</v>
      </c>
      <c r="D477" s="280">
        <v>324.55</v>
      </c>
      <c r="E477" s="280">
        <v>315</v>
      </c>
      <c r="F477" s="280">
        <v>301.64999999999998</v>
      </c>
      <c r="G477" s="280">
        <v>292.09999999999997</v>
      </c>
      <c r="H477" s="280">
        <v>337.90000000000003</v>
      </c>
      <c r="I477" s="280">
        <v>347.4500000000001</v>
      </c>
      <c r="J477" s="280">
        <v>360.80000000000007</v>
      </c>
      <c r="K477" s="278">
        <v>334.1</v>
      </c>
      <c r="L477" s="278">
        <v>311.2</v>
      </c>
      <c r="M477" s="278">
        <v>82.201499999999996</v>
      </c>
    </row>
    <row r="478" spans="1:13">
      <c r="A478" s="269">
        <v>468</v>
      </c>
      <c r="B478" s="246" t="s">
        <v>541</v>
      </c>
      <c r="C478" s="278">
        <v>192.25</v>
      </c>
      <c r="D478" s="280">
        <v>194.45000000000002</v>
      </c>
      <c r="E478" s="280">
        <v>188.90000000000003</v>
      </c>
      <c r="F478" s="280">
        <v>185.55</v>
      </c>
      <c r="G478" s="280">
        <v>180.00000000000003</v>
      </c>
      <c r="H478" s="280">
        <v>197.80000000000004</v>
      </c>
      <c r="I478" s="280">
        <v>203.35000000000005</v>
      </c>
      <c r="J478" s="280">
        <v>206.70000000000005</v>
      </c>
      <c r="K478" s="278">
        <v>200</v>
      </c>
      <c r="L478" s="278">
        <v>191.1</v>
      </c>
      <c r="M478" s="278">
        <v>0.37357000000000001</v>
      </c>
    </row>
    <row r="479" spans="1:13">
      <c r="A479" s="269">
        <v>469</v>
      </c>
      <c r="B479" s="246" t="s">
        <v>194</v>
      </c>
      <c r="C479" s="278">
        <v>938.6</v>
      </c>
      <c r="D479" s="280">
        <v>941.56666666666661</v>
      </c>
      <c r="E479" s="280">
        <v>922.13333333333321</v>
      </c>
      <c r="F479" s="280">
        <v>905.66666666666663</v>
      </c>
      <c r="G479" s="280">
        <v>886.23333333333323</v>
      </c>
      <c r="H479" s="280">
        <v>958.03333333333319</v>
      </c>
      <c r="I479" s="280">
        <v>977.46666666666658</v>
      </c>
      <c r="J479" s="280">
        <v>993.93333333333317</v>
      </c>
      <c r="K479" s="278">
        <v>961</v>
      </c>
      <c r="L479" s="278">
        <v>925.1</v>
      </c>
      <c r="M479" s="278">
        <v>4.9971199999999998</v>
      </c>
    </row>
    <row r="480" spans="1:13">
      <c r="A480" s="269">
        <v>470</v>
      </c>
      <c r="B480" s="246" t="s">
        <v>554</v>
      </c>
      <c r="C480" s="278">
        <v>12.8</v>
      </c>
      <c r="D480" s="280">
        <v>12.833333333333334</v>
      </c>
      <c r="E480" s="280">
        <v>12.566666666666668</v>
      </c>
      <c r="F480" s="280">
        <v>12.333333333333334</v>
      </c>
      <c r="G480" s="280">
        <v>12.066666666666668</v>
      </c>
      <c r="H480" s="280">
        <v>13.066666666666668</v>
      </c>
      <c r="I480" s="280">
        <v>13.333333333333334</v>
      </c>
      <c r="J480" s="280">
        <v>13.566666666666668</v>
      </c>
      <c r="K480" s="278">
        <v>13.1</v>
      </c>
      <c r="L480" s="278">
        <v>12.6</v>
      </c>
      <c r="M480" s="278">
        <v>12.38754</v>
      </c>
    </row>
    <row r="481" spans="1:13">
      <c r="A481" s="269">
        <v>471</v>
      </c>
      <c r="B481" s="246" t="s">
        <v>555</v>
      </c>
      <c r="C481" s="278">
        <v>184.05</v>
      </c>
      <c r="D481" s="280">
        <v>186.66666666666666</v>
      </c>
      <c r="E481" s="280">
        <v>179.43333333333331</v>
      </c>
      <c r="F481" s="280">
        <v>174.81666666666666</v>
      </c>
      <c r="G481" s="280">
        <v>167.58333333333331</v>
      </c>
      <c r="H481" s="280">
        <v>191.2833333333333</v>
      </c>
      <c r="I481" s="280">
        <v>198.51666666666665</v>
      </c>
      <c r="J481" s="280">
        <v>203.1333333333333</v>
      </c>
      <c r="K481" s="278">
        <v>193.9</v>
      </c>
      <c r="L481" s="278">
        <v>182.05</v>
      </c>
      <c r="M481" s="278">
        <v>2.1632199999999999</v>
      </c>
    </row>
    <row r="482" spans="1:13">
      <c r="A482" s="269">
        <v>472</v>
      </c>
      <c r="B482" s="246" t="s">
        <v>195</v>
      </c>
      <c r="C482" s="278">
        <v>175.8</v>
      </c>
      <c r="D482" s="280">
        <v>178.03333333333333</v>
      </c>
      <c r="E482" s="280">
        <v>172.26666666666665</v>
      </c>
      <c r="F482" s="278">
        <v>168.73333333333332</v>
      </c>
      <c r="G482" s="280">
        <v>162.96666666666664</v>
      </c>
      <c r="H482" s="280">
        <v>181.56666666666666</v>
      </c>
      <c r="I482" s="278">
        <v>187.33333333333337</v>
      </c>
      <c r="J482" s="280">
        <v>190.86666666666667</v>
      </c>
      <c r="K482" s="280">
        <v>183.8</v>
      </c>
      <c r="L482" s="278">
        <v>174.5</v>
      </c>
      <c r="M482" s="280">
        <v>45.231679999999997</v>
      </c>
    </row>
    <row r="483" spans="1:13">
      <c r="A483" s="269">
        <v>473</v>
      </c>
      <c r="B483" s="246" t="s">
        <v>196</v>
      </c>
      <c r="C483" s="278">
        <v>3534.3</v>
      </c>
      <c r="D483" s="280">
        <v>3515.4666666666667</v>
      </c>
      <c r="E483" s="280">
        <v>3464.9833333333336</v>
      </c>
      <c r="F483" s="278">
        <v>3395.666666666667</v>
      </c>
      <c r="G483" s="280">
        <v>3345.1833333333338</v>
      </c>
      <c r="H483" s="280">
        <v>3584.7833333333333</v>
      </c>
      <c r="I483" s="278">
        <v>3635.266666666666</v>
      </c>
      <c r="J483" s="280">
        <v>3704.583333333333</v>
      </c>
      <c r="K483" s="280">
        <v>3565.95</v>
      </c>
      <c r="L483" s="278">
        <v>3446.15</v>
      </c>
      <c r="M483" s="280">
        <v>8.5410799999999991</v>
      </c>
    </row>
    <row r="484" spans="1:13">
      <c r="A484" s="269">
        <v>474</v>
      </c>
      <c r="B484" s="246" t="s">
        <v>197</v>
      </c>
      <c r="C484" s="246">
        <v>27.25</v>
      </c>
      <c r="D484" s="290">
        <v>27.383333333333336</v>
      </c>
      <c r="E484" s="290">
        <v>27.016666666666673</v>
      </c>
      <c r="F484" s="290">
        <v>26.783333333333335</v>
      </c>
      <c r="G484" s="290">
        <v>26.416666666666671</v>
      </c>
      <c r="H484" s="290">
        <v>27.616666666666674</v>
      </c>
      <c r="I484" s="290">
        <v>27.983333333333341</v>
      </c>
      <c r="J484" s="290">
        <v>28.216666666666676</v>
      </c>
      <c r="K484" s="290">
        <v>27.75</v>
      </c>
      <c r="L484" s="290">
        <v>27.15</v>
      </c>
      <c r="M484" s="290">
        <v>47.654179999999997</v>
      </c>
    </row>
    <row r="485" spans="1:13">
      <c r="A485" s="269">
        <v>475</v>
      </c>
      <c r="B485" s="246" t="s">
        <v>198</v>
      </c>
      <c r="C485" s="246">
        <v>420.05</v>
      </c>
      <c r="D485" s="290">
        <v>404.48333333333335</v>
      </c>
      <c r="E485" s="290">
        <v>379.61666666666667</v>
      </c>
      <c r="F485" s="290">
        <v>339.18333333333334</v>
      </c>
      <c r="G485" s="290">
        <v>314.31666666666666</v>
      </c>
      <c r="H485" s="290">
        <v>444.91666666666669</v>
      </c>
      <c r="I485" s="290">
        <v>469.78333333333336</v>
      </c>
      <c r="J485" s="290">
        <v>510.2166666666667</v>
      </c>
      <c r="K485" s="290">
        <v>429.35</v>
      </c>
      <c r="L485" s="290">
        <v>364.05</v>
      </c>
      <c r="M485" s="290">
        <v>182.24217999999999</v>
      </c>
    </row>
    <row r="486" spans="1:13">
      <c r="A486" s="269">
        <v>476</v>
      </c>
      <c r="B486" s="246" t="s">
        <v>561</v>
      </c>
      <c r="C486" s="290">
        <v>960.05</v>
      </c>
      <c r="D486" s="290">
        <v>967.68333333333339</v>
      </c>
      <c r="E486" s="290">
        <v>935.36666666666679</v>
      </c>
      <c r="F486" s="290">
        <v>910.68333333333339</v>
      </c>
      <c r="G486" s="290">
        <v>878.36666666666679</v>
      </c>
      <c r="H486" s="290">
        <v>992.36666666666679</v>
      </c>
      <c r="I486" s="290">
        <v>1024.6833333333334</v>
      </c>
      <c r="J486" s="290">
        <v>1049.3666666666668</v>
      </c>
      <c r="K486" s="290">
        <v>1000</v>
      </c>
      <c r="L486" s="290">
        <v>943</v>
      </c>
      <c r="M486" s="290">
        <v>0.11733</v>
      </c>
    </row>
    <row r="487" spans="1:13">
      <c r="A487" s="269">
        <v>477</v>
      </c>
      <c r="B487" s="246" t="s">
        <v>562</v>
      </c>
      <c r="C487" s="290">
        <v>25.75</v>
      </c>
      <c r="D487" s="290">
        <v>25.816666666666666</v>
      </c>
      <c r="E487" s="290">
        <v>25.433333333333334</v>
      </c>
      <c r="F487" s="290">
        <v>25.116666666666667</v>
      </c>
      <c r="G487" s="290">
        <v>24.733333333333334</v>
      </c>
      <c r="H487" s="290">
        <v>26.133333333333333</v>
      </c>
      <c r="I487" s="290">
        <v>26.516666666666666</v>
      </c>
      <c r="J487" s="290">
        <v>26.833333333333332</v>
      </c>
      <c r="K487" s="290">
        <v>26.2</v>
      </c>
      <c r="L487" s="290">
        <v>25.5</v>
      </c>
      <c r="M487" s="290">
        <v>24.67822</v>
      </c>
    </row>
    <row r="488" spans="1:13">
      <c r="A488" s="269">
        <v>478</v>
      </c>
      <c r="B488" s="246" t="s">
        <v>286</v>
      </c>
      <c r="C488" s="290">
        <v>160.05000000000001</v>
      </c>
      <c r="D488" s="290">
        <v>159.28333333333333</v>
      </c>
      <c r="E488" s="290">
        <v>158.51666666666665</v>
      </c>
      <c r="F488" s="290">
        <v>156.98333333333332</v>
      </c>
      <c r="G488" s="290">
        <v>156.21666666666664</v>
      </c>
      <c r="H488" s="290">
        <v>160.81666666666666</v>
      </c>
      <c r="I488" s="290">
        <v>161.58333333333337</v>
      </c>
      <c r="J488" s="290">
        <v>163.11666666666667</v>
      </c>
      <c r="K488" s="290">
        <v>160.05000000000001</v>
      </c>
      <c r="L488" s="290">
        <v>157.75</v>
      </c>
      <c r="M488" s="290">
        <v>1.28965</v>
      </c>
    </row>
    <row r="489" spans="1:13">
      <c r="A489" s="269">
        <v>479</v>
      </c>
      <c r="B489" s="246" t="s">
        <v>564</v>
      </c>
      <c r="C489" s="290">
        <v>669.55</v>
      </c>
      <c r="D489" s="290">
        <v>672.51666666666665</v>
      </c>
      <c r="E489" s="290">
        <v>657.0333333333333</v>
      </c>
      <c r="F489" s="290">
        <v>644.51666666666665</v>
      </c>
      <c r="G489" s="290">
        <v>629.0333333333333</v>
      </c>
      <c r="H489" s="290">
        <v>685.0333333333333</v>
      </c>
      <c r="I489" s="290">
        <v>700.51666666666665</v>
      </c>
      <c r="J489" s="290">
        <v>713.0333333333333</v>
      </c>
      <c r="K489" s="290">
        <v>688</v>
      </c>
      <c r="L489" s="290">
        <v>660</v>
      </c>
      <c r="M489" s="290">
        <v>2.8810199999999999</v>
      </c>
    </row>
    <row r="490" spans="1:13">
      <c r="A490" s="269">
        <v>480</v>
      </c>
      <c r="B490" s="246" t="s">
        <v>199</v>
      </c>
      <c r="C490" s="290">
        <v>89.55</v>
      </c>
      <c r="D490" s="290">
        <v>87.350000000000009</v>
      </c>
      <c r="E490" s="290">
        <v>83.700000000000017</v>
      </c>
      <c r="F490" s="290">
        <v>77.850000000000009</v>
      </c>
      <c r="G490" s="290">
        <v>74.200000000000017</v>
      </c>
      <c r="H490" s="290">
        <v>93.200000000000017</v>
      </c>
      <c r="I490" s="290">
        <v>96.850000000000023</v>
      </c>
      <c r="J490" s="290">
        <v>102.70000000000002</v>
      </c>
      <c r="K490" s="290">
        <v>91</v>
      </c>
      <c r="L490" s="290">
        <v>81.5</v>
      </c>
      <c r="M490" s="290">
        <v>636.87037999999995</v>
      </c>
    </row>
    <row r="491" spans="1:13">
      <c r="A491" s="269">
        <v>481</v>
      </c>
      <c r="B491" s="246" t="s">
        <v>565</v>
      </c>
      <c r="C491" s="290">
        <v>1096.9000000000001</v>
      </c>
      <c r="D491" s="290">
        <v>1111.3166666666666</v>
      </c>
      <c r="E491" s="290">
        <v>1065.5833333333333</v>
      </c>
      <c r="F491" s="290">
        <v>1034.2666666666667</v>
      </c>
      <c r="G491" s="290">
        <v>988.5333333333333</v>
      </c>
      <c r="H491" s="290">
        <v>1142.6333333333332</v>
      </c>
      <c r="I491" s="290">
        <v>1188.3666666666668</v>
      </c>
      <c r="J491" s="290">
        <v>1219.6833333333332</v>
      </c>
      <c r="K491" s="290">
        <v>1157.05</v>
      </c>
      <c r="L491" s="290">
        <v>1080</v>
      </c>
      <c r="M491" s="290">
        <v>0.57528000000000001</v>
      </c>
    </row>
    <row r="492" spans="1:13">
      <c r="A492" s="269">
        <v>482</v>
      </c>
      <c r="B492" s="246" t="s">
        <v>285</v>
      </c>
      <c r="C492" s="290">
        <v>176.7</v>
      </c>
      <c r="D492" s="290">
        <v>178.4</v>
      </c>
      <c r="E492" s="290">
        <v>174.3</v>
      </c>
      <c r="F492" s="290">
        <v>171.9</v>
      </c>
      <c r="G492" s="290">
        <v>167.8</v>
      </c>
      <c r="H492" s="290">
        <v>180.8</v>
      </c>
      <c r="I492" s="290">
        <v>184.89999999999998</v>
      </c>
      <c r="J492" s="290">
        <v>187.3</v>
      </c>
      <c r="K492" s="290">
        <v>182.5</v>
      </c>
      <c r="L492" s="290">
        <v>176</v>
      </c>
      <c r="M492" s="290">
        <v>3.81264</v>
      </c>
    </row>
    <row r="493" spans="1:13">
      <c r="A493" s="269">
        <v>483</v>
      </c>
      <c r="B493" s="246" t="s">
        <v>566</v>
      </c>
      <c r="C493" s="290">
        <v>985.6</v>
      </c>
      <c r="D493" s="290">
        <v>994.86666666666667</v>
      </c>
      <c r="E493" s="290">
        <v>970.73333333333335</v>
      </c>
      <c r="F493" s="290">
        <v>955.86666666666667</v>
      </c>
      <c r="G493" s="290">
        <v>931.73333333333335</v>
      </c>
      <c r="H493" s="290">
        <v>1009.7333333333333</v>
      </c>
      <c r="I493" s="290">
        <v>1033.8666666666668</v>
      </c>
      <c r="J493" s="290">
        <v>1048.7333333333333</v>
      </c>
      <c r="K493" s="290">
        <v>1019</v>
      </c>
      <c r="L493" s="290">
        <v>980</v>
      </c>
      <c r="M493" s="290">
        <v>1.13367</v>
      </c>
    </row>
    <row r="494" spans="1:13">
      <c r="A494" s="269">
        <v>484</v>
      </c>
      <c r="B494" s="246" t="s">
        <v>557</v>
      </c>
      <c r="C494" s="290">
        <v>230.45</v>
      </c>
      <c r="D494" s="290">
        <v>233.4</v>
      </c>
      <c r="E494" s="290">
        <v>227</v>
      </c>
      <c r="F494" s="290">
        <v>223.54999999999998</v>
      </c>
      <c r="G494" s="290">
        <v>217.14999999999998</v>
      </c>
      <c r="H494" s="290">
        <v>236.85000000000002</v>
      </c>
      <c r="I494" s="290">
        <v>243.25000000000006</v>
      </c>
      <c r="J494" s="290">
        <v>246.70000000000005</v>
      </c>
      <c r="K494" s="290">
        <v>239.8</v>
      </c>
      <c r="L494" s="290">
        <v>229.95</v>
      </c>
      <c r="M494" s="290">
        <v>4.2901499999999997</v>
      </c>
    </row>
    <row r="495" spans="1:13">
      <c r="A495" s="269">
        <v>485</v>
      </c>
      <c r="B495" s="246" t="s">
        <v>556</v>
      </c>
      <c r="C495" s="290">
        <v>1724</v>
      </c>
      <c r="D495" s="290">
        <v>1723.5833333333333</v>
      </c>
      <c r="E495" s="290">
        <v>1698.1666666666665</v>
      </c>
      <c r="F495" s="290">
        <v>1672.3333333333333</v>
      </c>
      <c r="G495" s="290">
        <v>1646.9166666666665</v>
      </c>
      <c r="H495" s="290">
        <v>1749.4166666666665</v>
      </c>
      <c r="I495" s="290">
        <v>1774.833333333333</v>
      </c>
      <c r="J495" s="290">
        <v>1800.6666666666665</v>
      </c>
      <c r="K495" s="290">
        <v>1749</v>
      </c>
      <c r="L495" s="290">
        <v>1697.75</v>
      </c>
      <c r="M495" s="290">
        <v>8.7569999999999995E-2</v>
      </c>
    </row>
    <row r="496" spans="1:13">
      <c r="A496" s="269">
        <v>486</v>
      </c>
      <c r="B496" s="246" t="s">
        <v>200</v>
      </c>
      <c r="C496" s="290">
        <v>505.4</v>
      </c>
      <c r="D496" s="290">
        <v>506.0333333333333</v>
      </c>
      <c r="E496" s="290">
        <v>494.56666666666661</v>
      </c>
      <c r="F496" s="290">
        <v>483.73333333333329</v>
      </c>
      <c r="G496" s="290">
        <v>472.26666666666659</v>
      </c>
      <c r="H496" s="290">
        <v>516.86666666666656</v>
      </c>
      <c r="I496" s="290">
        <v>528.33333333333326</v>
      </c>
      <c r="J496" s="290">
        <v>539.16666666666663</v>
      </c>
      <c r="K496" s="290">
        <v>517.5</v>
      </c>
      <c r="L496" s="290">
        <v>495.2</v>
      </c>
      <c r="M496" s="290">
        <v>29.50356</v>
      </c>
    </row>
    <row r="497" spans="1:13">
      <c r="A497" s="269">
        <v>487</v>
      </c>
      <c r="B497" s="246" t="s">
        <v>558</v>
      </c>
      <c r="C497" s="290">
        <v>164.05</v>
      </c>
      <c r="D497" s="290">
        <v>166.15</v>
      </c>
      <c r="E497" s="290">
        <v>161.20000000000002</v>
      </c>
      <c r="F497" s="290">
        <v>158.35000000000002</v>
      </c>
      <c r="G497" s="290">
        <v>153.40000000000003</v>
      </c>
      <c r="H497" s="290">
        <v>169</v>
      </c>
      <c r="I497" s="290">
        <v>173.95</v>
      </c>
      <c r="J497" s="290">
        <v>176.79999999999998</v>
      </c>
      <c r="K497" s="290">
        <v>171.1</v>
      </c>
      <c r="L497" s="290">
        <v>163.30000000000001</v>
      </c>
      <c r="M497" s="290">
        <v>1.17414</v>
      </c>
    </row>
    <row r="498" spans="1:13">
      <c r="A498" s="269">
        <v>488</v>
      </c>
      <c r="B498" s="246" t="s">
        <v>559</v>
      </c>
      <c r="C498" s="290">
        <v>2912.8</v>
      </c>
      <c r="D498" s="290">
        <v>2946.9833333333336</v>
      </c>
      <c r="E498" s="290">
        <v>2866.8166666666671</v>
      </c>
      <c r="F498" s="290">
        <v>2820.8333333333335</v>
      </c>
      <c r="G498" s="290">
        <v>2740.666666666667</v>
      </c>
      <c r="H498" s="290">
        <v>2992.9666666666672</v>
      </c>
      <c r="I498" s="290">
        <v>3073.1333333333332</v>
      </c>
      <c r="J498" s="290">
        <v>3119.1166666666672</v>
      </c>
      <c r="K498" s="290">
        <v>3027.15</v>
      </c>
      <c r="L498" s="290">
        <v>2901</v>
      </c>
      <c r="M498" s="290">
        <v>0.18876000000000001</v>
      </c>
    </row>
    <row r="499" spans="1:13">
      <c r="A499" s="269">
        <v>489</v>
      </c>
      <c r="B499" s="246" t="s">
        <v>563</v>
      </c>
      <c r="C499" s="290">
        <v>646.04999999999995</v>
      </c>
      <c r="D499" s="290">
        <v>641.73333333333323</v>
      </c>
      <c r="E499" s="290">
        <v>629.81666666666649</v>
      </c>
      <c r="F499" s="290">
        <v>613.58333333333326</v>
      </c>
      <c r="G499" s="290">
        <v>601.66666666666652</v>
      </c>
      <c r="H499" s="290">
        <v>657.96666666666647</v>
      </c>
      <c r="I499" s="290">
        <v>669.88333333333321</v>
      </c>
      <c r="J499" s="290">
        <v>686.11666666666645</v>
      </c>
      <c r="K499" s="290">
        <v>653.65</v>
      </c>
      <c r="L499" s="290">
        <v>625.5</v>
      </c>
      <c r="M499" s="290">
        <v>0.39167000000000002</v>
      </c>
    </row>
    <row r="500" spans="1:13">
      <c r="A500" s="269">
        <v>490</v>
      </c>
      <c r="B500" s="246" t="s">
        <v>560</v>
      </c>
      <c r="C500" s="290">
        <v>129.25</v>
      </c>
      <c r="D500" s="290">
        <v>133.75</v>
      </c>
      <c r="E500" s="290">
        <v>124.69999999999999</v>
      </c>
      <c r="F500" s="290">
        <v>120.14999999999998</v>
      </c>
      <c r="G500" s="290">
        <v>111.09999999999997</v>
      </c>
      <c r="H500" s="290">
        <v>138.30000000000001</v>
      </c>
      <c r="I500" s="290">
        <v>147.35000000000002</v>
      </c>
      <c r="J500" s="290">
        <v>151.90000000000003</v>
      </c>
      <c r="K500" s="290">
        <v>142.80000000000001</v>
      </c>
      <c r="L500" s="290">
        <v>129.19999999999999</v>
      </c>
      <c r="M500" s="290">
        <v>6.78254</v>
      </c>
    </row>
    <row r="501" spans="1:13">
      <c r="A501" s="269">
        <v>491</v>
      </c>
      <c r="B501" s="246" t="s">
        <v>567</v>
      </c>
      <c r="C501" s="290">
        <v>6245.5</v>
      </c>
      <c r="D501" s="290">
        <v>6261.7833333333328</v>
      </c>
      <c r="E501" s="290">
        <v>6184.7666666666655</v>
      </c>
      <c r="F501" s="290">
        <v>6124.0333333333328</v>
      </c>
      <c r="G501" s="290">
        <v>6047.0166666666655</v>
      </c>
      <c r="H501" s="290">
        <v>6322.5166666666655</v>
      </c>
      <c r="I501" s="290">
        <v>6399.5333333333319</v>
      </c>
      <c r="J501" s="290">
        <v>6460.2666666666655</v>
      </c>
      <c r="K501" s="290">
        <v>6338.8</v>
      </c>
      <c r="L501" s="290">
        <v>6201.05</v>
      </c>
      <c r="M501" s="290">
        <v>0.13894999999999999</v>
      </c>
    </row>
    <row r="502" spans="1:13">
      <c r="A502" s="269">
        <v>492</v>
      </c>
      <c r="B502" s="246" t="s">
        <v>568</v>
      </c>
      <c r="C502" s="290">
        <v>65.150000000000006</v>
      </c>
      <c r="D502" s="290">
        <v>65.616666666666674</v>
      </c>
      <c r="E502" s="290">
        <v>64.333333333333343</v>
      </c>
      <c r="F502" s="290">
        <v>63.516666666666666</v>
      </c>
      <c r="G502" s="290">
        <v>62.233333333333334</v>
      </c>
      <c r="H502" s="290">
        <v>66.433333333333351</v>
      </c>
      <c r="I502" s="290">
        <v>67.716666666666683</v>
      </c>
      <c r="J502" s="290">
        <v>68.53333333333336</v>
      </c>
      <c r="K502" s="290">
        <v>66.900000000000006</v>
      </c>
      <c r="L502" s="290">
        <v>64.8</v>
      </c>
      <c r="M502" s="290">
        <v>9.1013900000000003</v>
      </c>
    </row>
    <row r="503" spans="1:13">
      <c r="A503" s="269">
        <v>493</v>
      </c>
      <c r="B503" s="246" t="s">
        <v>569</v>
      </c>
      <c r="C503" s="290">
        <v>26.3</v>
      </c>
      <c r="D503" s="290">
        <v>26.633333333333336</v>
      </c>
      <c r="E503" s="290">
        <v>25.866666666666674</v>
      </c>
      <c r="F503" s="290">
        <v>25.433333333333337</v>
      </c>
      <c r="G503" s="290">
        <v>24.666666666666675</v>
      </c>
      <c r="H503" s="290">
        <v>27.066666666666674</v>
      </c>
      <c r="I503" s="290">
        <v>27.833333333333332</v>
      </c>
      <c r="J503" s="290">
        <v>28.266666666666673</v>
      </c>
      <c r="K503" s="290">
        <v>27.4</v>
      </c>
      <c r="L503" s="290">
        <v>26.2</v>
      </c>
      <c r="M503" s="290">
        <v>6.2125899999999996</v>
      </c>
    </row>
    <row r="504" spans="1:13">
      <c r="A504" s="269">
        <v>494</v>
      </c>
      <c r="B504" s="246" t="s">
        <v>2853</v>
      </c>
      <c r="C504" s="290">
        <v>312.39999999999998</v>
      </c>
      <c r="D504" s="290">
        <v>310.61666666666662</v>
      </c>
      <c r="E504" s="290">
        <v>297.23333333333323</v>
      </c>
      <c r="F504" s="290">
        <v>282.06666666666661</v>
      </c>
      <c r="G504" s="290">
        <v>268.68333333333322</v>
      </c>
      <c r="H504" s="290">
        <v>325.78333333333325</v>
      </c>
      <c r="I504" s="290">
        <v>339.16666666666657</v>
      </c>
      <c r="J504" s="290">
        <v>354.33333333333326</v>
      </c>
      <c r="K504" s="290">
        <v>324</v>
      </c>
      <c r="L504" s="290">
        <v>295.45</v>
      </c>
      <c r="M504" s="290">
        <v>10.264609999999999</v>
      </c>
    </row>
    <row r="505" spans="1:13">
      <c r="A505" s="269">
        <v>495</v>
      </c>
      <c r="B505" s="246" t="s">
        <v>570</v>
      </c>
      <c r="C505" s="290">
        <v>2059.25</v>
      </c>
      <c r="D505" s="290">
        <v>2074.0833333333335</v>
      </c>
      <c r="E505" s="290">
        <v>2015.166666666667</v>
      </c>
      <c r="F505" s="290">
        <v>1971.0833333333335</v>
      </c>
      <c r="G505" s="290">
        <v>1912.166666666667</v>
      </c>
      <c r="H505" s="290">
        <v>2118.166666666667</v>
      </c>
      <c r="I505" s="290">
        <v>2177.0833333333339</v>
      </c>
      <c r="J505" s="290">
        <v>2221.166666666667</v>
      </c>
      <c r="K505" s="290">
        <v>2133</v>
      </c>
      <c r="L505" s="290">
        <v>2030</v>
      </c>
      <c r="M505" s="290">
        <v>0.68464000000000003</v>
      </c>
    </row>
    <row r="506" spans="1:13">
      <c r="A506" s="269">
        <v>496</v>
      </c>
      <c r="B506" s="246" t="s">
        <v>201</v>
      </c>
      <c r="C506" s="290">
        <v>190.95</v>
      </c>
      <c r="D506" s="290">
        <v>189.0333333333333</v>
      </c>
      <c r="E506" s="290">
        <v>185.46666666666661</v>
      </c>
      <c r="F506" s="290">
        <v>179.98333333333332</v>
      </c>
      <c r="G506" s="290">
        <v>176.41666666666663</v>
      </c>
      <c r="H506" s="290">
        <v>194.51666666666659</v>
      </c>
      <c r="I506" s="290">
        <v>198.08333333333331</v>
      </c>
      <c r="J506" s="290">
        <v>203.56666666666658</v>
      </c>
      <c r="K506" s="290">
        <v>192.6</v>
      </c>
      <c r="L506" s="290">
        <v>183.55</v>
      </c>
      <c r="M506" s="290">
        <v>88.339320000000001</v>
      </c>
    </row>
    <row r="507" spans="1:13">
      <c r="A507" s="269">
        <v>497</v>
      </c>
      <c r="B507" s="246" t="s">
        <v>571</v>
      </c>
      <c r="C507" s="290">
        <v>255.75</v>
      </c>
      <c r="D507" s="290">
        <v>259.91666666666669</v>
      </c>
      <c r="E507" s="290">
        <v>250.83333333333337</v>
      </c>
      <c r="F507" s="290">
        <v>245.91666666666669</v>
      </c>
      <c r="G507" s="290">
        <v>236.83333333333337</v>
      </c>
      <c r="H507" s="290">
        <v>264.83333333333337</v>
      </c>
      <c r="I507" s="290">
        <v>273.91666666666674</v>
      </c>
      <c r="J507" s="290">
        <v>278.83333333333337</v>
      </c>
      <c r="K507" s="290">
        <v>269</v>
      </c>
      <c r="L507" s="290">
        <v>255</v>
      </c>
      <c r="M507" s="290">
        <v>3.6690100000000001</v>
      </c>
    </row>
    <row r="508" spans="1:13">
      <c r="A508" s="269">
        <v>498</v>
      </c>
      <c r="B508" s="246" t="s">
        <v>202</v>
      </c>
      <c r="C508" s="290">
        <v>27.9</v>
      </c>
      <c r="D508" s="290">
        <v>28.183333333333334</v>
      </c>
      <c r="E508" s="290">
        <v>27.416666666666668</v>
      </c>
      <c r="F508" s="290">
        <v>26.933333333333334</v>
      </c>
      <c r="G508" s="290">
        <v>26.166666666666668</v>
      </c>
      <c r="H508" s="290">
        <v>28.666666666666668</v>
      </c>
      <c r="I508" s="290">
        <v>29.433333333333334</v>
      </c>
      <c r="J508" s="290">
        <v>29.916666666666668</v>
      </c>
      <c r="K508" s="290">
        <v>28.95</v>
      </c>
      <c r="L508" s="290">
        <v>27.7</v>
      </c>
      <c r="M508" s="290">
        <v>320.94929000000002</v>
      </c>
    </row>
    <row r="509" spans="1:13">
      <c r="A509" s="269">
        <v>499</v>
      </c>
      <c r="B509" s="246" t="s">
        <v>203</v>
      </c>
      <c r="C509" s="290">
        <v>159.35</v>
      </c>
      <c r="D509" s="290">
        <v>159.76666666666668</v>
      </c>
      <c r="E509" s="290">
        <v>155.53333333333336</v>
      </c>
      <c r="F509" s="290">
        <v>151.71666666666667</v>
      </c>
      <c r="G509" s="290">
        <v>147.48333333333335</v>
      </c>
      <c r="H509" s="290">
        <v>163.58333333333337</v>
      </c>
      <c r="I509" s="290">
        <v>167.81666666666666</v>
      </c>
      <c r="J509" s="290">
        <v>171.63333333333338</v>
      </c>
      <c r="K509" s="290">
        <v>164</v>
      </c>
      <c r="L509" s="290">
        <v>155.94999999999999</v>
      </c>
      <c r="M509" s="290">
        <v>146.14588000000001</v>
      </c>
    </row>
    <row r="510" spans="1:13">
      <c r="A510" s="269">
        <v>500</v>
      </c>
      <c r="B510" s="246" t="s">
        <v>572</v>
      </c>
      <c r="C510" s="290">
        <v>84.8</v>
      </c>
      <c r="D510" s="290">
        <v>85.066666666666663</v>
      </c>
      <c r="E510" s="290">
        <v>82.083333333333329</v>
      </c>
      <c r="F510" s="290">
        <v>79.36666666666666</v>
      </c>
      <c r="G510" s="290">
        <v>76.383333333333326</v>
      </c>
      <c r="H510" s="290">
        <v>87.783333333333331</v>
      </c>
      <c r="I510" s="290">
        <v>90.76666666666668</v>
      </c>
      <c r="J510" s="290">
        <v>93.483333333333334</v>
      </c>
      <c r="K510" s="290">
        <v>88.05</v>
      </c>
      <c r="L510" s="290">
        <v>82.35</v>
      </c>
      <c r="M510" s="290">
        <v>1.0076400000000001</v>
      </c>
    </row>
    <row r="511" spans="1:13">
      <c r="A511" s="269">
        <v>501</v>
      </c>
      <c r="B511" s="246" t="s">
        <v>573</v>
      </c>
      <c r="C511" s="290">
        <v>1360.1</v>
      </c>
      <c r="D511" s="290">
        <v>1366.3999999999999</v>
      </c>
      <c r="E511" s="290">
        <v>1343.6999999999998</v>
      </c>
      <c r="F511" s="290">
        <v>1327.3</v>
      </c>
      <c r="G511" s="290">
        <v>1304.5999999999999</v>
      </c>
      <c r="H511" s="290">
        <v>1382.7999999999997</v>
      </c>
      <c r="I511" s="290">
        <v>1405.5</v>
      </c>
      <c r="J511" s="290">
        <v>1421.8999999999996</v>
      </c>
      <c r="K511" s="290">
        <v>1389.1</v>
      </c>
      <c r="L511" s="290">
        <v>1350</v>
      </c>
      <c r="M511" s="290">
        <v>0.28204000000000001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0"/>
      <c r="B5" s="520"/>
      <c r="C5" s="521"/>
      <c r="D5" s="521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22" t="s">
        <v>575</v>
      </c>
      <c r="C7" s="522"/>
      <c r="D7" s="263">
        <f>Main!B10</f>
        <v>43955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43951</v>
      </c>
      <c r="B10" s="268">
        <v>542935</v>
      </c>
      <c r="C10" s="269" t="s">
        <v>3800</v>
      </c>
      <c r="D10" s="269" t="s">
        <v>3817</v>
      </c>
      <c r="E10" s="269" t="s">
        <v>584</v>
      </c>
      <c r="F10" s="389">
        <v>36000</v>
      </c>
      <c r="G10" s="268">
        <v>21.61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43951</v>
      </c>
      <c r="B11" s="268">
        <v>542935</v>
      </c>
      <c r="C11" s="269" t="s">
        <v>3800</v>
      </c>
      <c r="D11" s="269" t="s">
        <v>3818</v>
      </c>
      <c r="E11" s="269" t="s">
        <v>584</v>
      </c>
      <c r="F11" s="389">
        <v>48000</v>
      </c>
      <c r="G11" s="268">
        <v>21.75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43951</v>
      </c>
      <c r="B12" s="268">
        <v>570004</v>
      </c>
      <c r="C12" s="269" t="s">
        <v>1713</v>
      </c>
      <c r="D12" s="269" t="s">
        <v>3819</v>
      </c>
      <c r="E12" s="269" t="s">
        <v>585</v>
      </c>
      <c r="F12" s="389">
        <v>145897</v>
      </c>
      <c r="G12" s="268">
        <v>7.28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43951</v>
      </c>
      <c r="B13" s="268">
        <v>500219</v>
      </c>
      <c r="C13" s="269" t="s">
        <v>431</v>
      </c>
      <c r="D13" s="269" t="s">
        <v>3820</v>
      </c>
      <c r="E13" s="269" t="s">
        <v>585</v>
      </c>
      <c r="F13" s="389">
        <v>2900000</v>
      </c>
      <c r="G13" s="268">
        <v>7.57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43951</v>
      </c>
      <c r="B14" s="268">
        <v>500111</v>
      </c>
      <c r="C14" s="269" t="s">
        <v>506</v>
      </c>
      <c r="D14" s="269" t="s">
        <v>3782</v>
      </c>
      <c r="E14" s="269" t="s">
        <v>584</v>
      </c>
      <c r="F14" s="389">
        <v>1697820</v>
      </c>
      <c r="G14" s="268">
        <v>8.4499999999999993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43951</v>
      </c>
      <c r="B15" s="268">
        <v>500111</v>
      </c>
      <c r="C15" s="269" t="s">
        <v>506</v>
      </c>
      <c r="D15" s="269" t="s">
        <v>3782</v>
      </c>
      <c r="E15" s="269" t="s">
        <v>585</v>
      </c>
      <c r="F15" s="389">
        <v>1897820</v>
      </c>
      <c r="G15" s="268">
        <v>8.57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43951</v>
      </c>
      <c r="B16" s="268">
        <v>513517</v>
      </c>
      <c r="C16" s="269" t="s">
        <v>3821</v>
      </c>
      <c r="D16" s="269" t="s">
        <v>3822</v>
      </c>
      <c r="E16" s="269" t="s">
        <v>584</v>
      </c>
      <c r="F16" s="389">
        <v>106197</v>
      </c>
      <c r="G16" s="268">
        <v>77.760000000000005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43951</v>
      </c>
      <c r="B17" s="268">
        <v>513517</v>
      </c>
      <c r="C17" s="269" t="s">
        <v>3821</v>
      </c>
      <c r="D17" s="269" t="s">
        <v>3822</v>
      </c>
      <c r="E17" s="269" t="s">
        <v>585</v>
      </c>
      <c r="F17" s="389">
        <v>115999</v>
      </c>
      <c r="G17" s="268">
        <v>78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43951</v>
      </c>
      <c r="B18" s="268">
        <v>539222</v>
      </c>
      <c r="C18" s="269" t="s">
        <v>3823</v>
      </c>
      <c r="D18" s="269" t="s">
        <v>3824</v>
      </c>
      <c r="E18" s="269" t="s">
        <v>584</v>
      </c>
      <c r="F18" s="389">
        <v>30000</v>
      </c>
      <c r="G18" s="268">
        <v>25.82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43951</v>
      </c>
      <c r="B19" s="268">
        <v>539222</v>
      </c>
      <c r="C19" s="269" t="s">
        <v>3823</v>
      </c>
      <c r="D19" s="269" t="s">
        <v>3825</v>
      </c>
      <c r="E19" s="269" t="s">
        <v>585</v>
      </c>
      <c r="F19" s="389">
        <v>50000</v>
      </c>
      <c r="G19" s="268">
        <v>25.67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43951</v>
      </c>
      <c r="B20" s="268" t="s">
        <v>118</v>
      </c>
      <c r="C20" s="269" t="s">
        <v>3801</v>
      </c>
      <c r="D20" s="269" t="s">
        <v>3618</v>
      </c>
      <c r="E20" s="269" t="s">
        <v>584</v>
      </c>
      <c r="F20" s="389">
        <v>2617830</v>
      </c>
      <c r="G20" s="268">
        <v>130.13999999999999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43951</v>
      </c>
      <c r="B21" s="268" t="s">
        <v>133</v>
      </c>
      <c r="C21" s="269" t="s">
        <v>3826</v>
      </c>
      <c r="D21" s="269" t="s">
        <v>3791</v>
      </c>
      <c r="E21" s="269" t="s">
        <v>584</v>
      </c>
      <c r="F21" s="389">
        <v>429608</v>
      </c>
      <c r="G21" s="268">
        <v>410.29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43951</v>
      </c>
      <c r="B22" s="268" t="s">
        <v>133</v>
      </c>
      <c r="C22" s="269" t="s">
        <v>3826</v>
      </c>
      <c r="D22" s="269" t="s">
        <v>3618</v>
      </c>
      <c r="E22" s="269" t="s">
        <v>584</v>
      </c>
      <c r="F22" s="389">
        <v>405570</v>
      </c>
      <c r="G22" s="268">
        <v>409.06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43951</v>
      </c>
      <c r="B23" s="268" t="s">
        <v>133</v>
      </c>
      <c r="C23" s="269" t="s">
        <v>3826</v>
      </c>
      <c r="D23" s="269" t="s">
        <v>3827</v>
      </c>
      <c r="E23" s="269" t="s">
        <v>584</v>
      </c>
      <c r="F23" s="389">
        <v>367032</v>
      </c>
      <c r="G23" s="268">
        <v>410.34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43951</v>
      </c>
      <c r="B24" s="268" t="s">
        <v>3828</v>
      </c>
      <c r="C24" s="269" t="s">
        <v>3829</v>
      </c>
      <c r="D24" s="269" t="s">
        <v>3830</v>
      </c>
      <c r="E24" s="269" t="s">
        <v>584</v>
      </c>
      <c r="F24" s="389">
        <v>57000</v>
      </c>
      <c r="G24" s="268">
        <v>26.86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43951</v>
      </c>
      <c r="B25" s="268" t="s">
        <v>153</v>
      </c>
      <c r="C25" s="269" t="s">
        <v>3831</v>
      </c>
      <c r="D25" s="269" t="s">
        <v>3618</v>
      </c>
      <c r="E25" s="269" t="s">
        <v>584</v>
      </c>
      <c r="F25" s="389">
        <v>3049257</v>
      </c>
      <c r="G25" s="268">
        <v>26.58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43951</v>
      </c>
      <c r="B26" s="268" t="s">
        <v>2205</v>
      </c>
      <c r="C26" s="269" t="s">
        <v>3832</v>
      </c>
      <c r="D26" s="269" t="s">
        <v>3833</v>
      </c>
      <c r="E26" s="269" t="s">
        <v>584</v>
      </c>
      <c r="F26" s="389">
        <v>94000</v>
      </c>
      <c r="G26" s="268">
        <v>105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43951</v>
      </c>
      <c r="B27" s="268" t="s">
        <v>169</v>
      </c>
      <c r="C27" s="269" t="s">
        <v>3761</v>
      </c>
      <c r="D27" s="269" t="s">
        <v>3618</v>
      </c>
      <c r="E27" s="269" t="s">
        <v>584</v>
      </c>
      <c r="F27" s="389">
        <v>3237547</v>
      </c>
      <c r="G27" s="268">
        <v>133.61000000000001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43951</v>
      </c>
      <c r="B28" s="268" t="s">
        <v>3335</v>
      </c>
      <c r="C28" s="269" t="s">
        <v>3834</v>
      </c>
      <c r="D28" s="269" t="s">
        <v>3782</v>
      </c>
      <c r="E28" s="269" t="s">
        <v>584</v>
      </c>
      <c r="F28" s="389">
        <v>13500058</v>
      </c>
      <c r="G28" s="268">
        <v>1.01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43951</v>
      </c>
      <c r="B29" s="268" t="s">
        <v>3335</v>
      </c>
      <c r="C29" s="269" t="s">
        <v>3834</v>
      </c>
      <c r="D29" s="269" t="s">
        <v>3835</v>
      </c>
      <c r="E29" s="269" t="s">
        <v>584</v>
      </c>
      <c r="F29" s="389">
        <v>20000000</v>
      </c>
      <c r="G29" s="268">
        <v>1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43951</v>
      </c>
      <c r="B30" s="268" t="s">
        <v>506</v>
      </c>
      <c r="C30" s="269" t="s">
        <v>3836</v>
      </c>
      <c r="D30" s="269" t="s">
        <v>3837</v>
      </c>
      <c r="E30" s="269" t="s">
        <v>584</v>
      </c>
      <c r="F30" s="389">
        <v>1591432</v>
      </c>
      <c r="G30" s="268">
        <v>8.0299999999999994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43951</v>
      </c>
      <c r="B31" s="268" t="s">
        <v>506</v>
      </c>
      <c r="C31" s="269" t="s">
        <v>3836</v>
      </c>
      <c r="D31" s="269" t="s">
        <v>3782</v>
      </c>
      <c r="E31" s="269" t="s">
        <v>584</v>
      </c>
      <c r="F31" s="389">
        <v>2250015</v>
      </c>
      <c r="G31" s="268">
        <v>8.11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43951</v>
      </c>
      <c r="B32" s="268" t="s">
        <v>506</v>
      </c>
      <c r="C32" s="269" t="s">
        <v>3836</v>
      </c>
      <c r="D32" s="269" t="s">
        <v>3835</v>
      </c>
      <c r="E32" s="269" t="s">
        <v>584</v>
      </c>
      <c r="F32" s="389">
        <v>4500000</v>
      </c>
      <c r="G32" s="268">
        <v>8.24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43951</v>
      </c>
      <c r="B33" s="268" t="s">
        <v>506</v>
      </c>
      <c r="C33" s="269" t="s">
        <v>3836</v>
      </c>
      <c r="D33" s="269" t="s">
        <v>3838</v>
      </c>
      <c r="E33" s="269" t="s">
        <v>584</v>
      </c>
      <c r="F33" s="389">
        <v>750000</v>
      </c>
      <c r="G33" s="268">
        <v>8.25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43951</v>
      </c>
      <c r="B34" s="268" t="s">
        <v>2322</v>
      </c>
      <c r="C34" s="269" t="s">
        <v>3839</v>
      </c>
      <c r="D34" s="269" t="s">
        <v>3782</v>
      </c>
      <c r="E34" s="269" t="s">
        <v>584</v>
      </c>
      <c r="F34" s="389">
        <v>11</v>
      </c>
      <c r="G34" s="268">
        <v>1.2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43951</v>
      </c>
      <c r="B35" s="268" t="s">
        <v>118</v>
      </c>
      <c r="C35" s="269" t="s">
        <v>3801</v>
      </c>
      <c r="D35" s="269" t="s">
        <v>3618</v>
      </c>
      <c r="E35" s="269" t="s">
        <v>585</v>
      </c>
      <c r="F35" s="389">
        <v>2673302</v>
      </c>
      <c r="G35" s="268">
        <v>130.1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43951</v>
      </c>
      <c r="B36" s="268" t="s">
        <v>1713</v>
      </c>
      <c r="C36" s="269" t="s">
        <v>3840</v>
      </c>
      <c r="D36" s="269" t="s">
        <v>3841</v>
      </c>
      <c r="E36" s="269" t="s">
        <v>585</v>
      </c>
      <c r="F36" s="389">
        <v>315000</v>
      </c>
      <c r="G36" s="268">
        <v>6.95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43951</v>
      </c>
      <c r="B37" s="268" t="s">
        <v>133</v>
      </c>
      <c r="C37" s="269" t="s">
        <v>3826</v>
      </c>
      <c r="D37" s="269" t="s">
        <v>3791</v>
      </c>
      <c r="E37" s="269" t="s">
        <v>585</v>
      </c>
      <c r="F37" s="389">
        <v>442208</v>
      </c>
      <c r="G37" s="268">
        <v>410.03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43951</v>
      </c>
      <c r="B38" s="268" t="s">
        <v>133</v>
      </c>
      <c r="C38" s="269" t="s">
        <v>3826</v>
      </c>
      <c r="D38" s="269" t="s">
        <v>3827</v>
      </c>
      <c r="E38" s="269" t="s">
        <v>585</v>
      </c>
      <c r="F38" s="389">
        <v>363028</v>
      </c>
      <c r="G38" s="268">
        <v>410.56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43951</v>
      </c>
      <c r="B39" s="268" t="s">
        <v>133</v>
      </c>
      <c r="C39" s="269" t="s">
        <v>3826</v>
      </c>
      <c r="D39" s="269" t="s">
        <v>3618</v>
      </c>
      <c r="E39" s="269" t="s">
        <v>585</v>
      </c>
      <c r="F39" s="389">
        <v>378791</v>
      </c>
      <c r="G39" s="268">
        <v>407.78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43951</v>
      </c>
      <c r="B40" s="268" t="s">
        <v>3828</v>
      </c>
      <c r="C40" s="269" t="s">
        <v>3829</v>
      </c>
      <c r="D40" s="269" t="s">
        <v>3842</v>
      </c>
      <c r="E40" s="269" t="s">
        <v>585</v>
      </c>
      <c r="F40" s="389">
        <v>57000</v>
      </c>
      <c r="G40" s="268">
        <v>26.86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43951</v>
      </c>
      <c r="B41" s="268" t="s">
        <v>153</v>
      </c>
      <c r="C41" s="269" t="s">
        <v>3831</v>
      </c>
      <c r="D41" s="269" t="s">
        <v>3618</v>
      </c>
      <c r="E41" s="269" t="s">
        <v>585</v>
      </c>
      <c r="F41" s="389">
        <v>3031583</v>
      </c>
      <c r="G41" s="268">
        <v>26.65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43951</v>
      </c>
      <c r="B42" s="268" t="s">
        <v>2205</v>
      </c>
      <c r="C42" s="269" t="s">
        <v>3832</v>
      </c>
      <c r="D42" s="269" t="s">
        <v>3843</v>
      </c>
      <c r="E42" s="269" t="s">
        <v>585</v>
      </c>
      <c r="F42" s="389">
        <v>141000</v>
      </c>
      <c r="G42" s="268">
        <v>105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43951</v>
      </c>
      <c r="B43" s="268" t="s">
        <v>169</v>
      </c>
      <c r="C43" s="269" t="s">
        <v>3761</v>
      </c>
      <c r="D43" s="269" t="s">
        <v>3618</v>
      </c>
      <c r="E43" s="269" t="s">
        <v>585</v>
      </c>
      <c r="F43" s="389">
        <v>3265433</v>
      </c>
      <c r="G43" s="268">
        <v>133.69999999999999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43951</v>
      </c>
      <c r="B44" s="268" t="s">
        <v>3335</v>
      </c>
      <c r="C44" s="269" t="s">
        <v>3834</v>
      </c>
      <c r="D44" s="269" t="s">
        <v>3782</v>
      </c>
      <c r="E44" s="269" t="s">
        <v>585</v>
      </c>
      <c r="F44" s="389">
        <v>16491595</v>
      </c>
      <c r="G44" s="268">
        <v>1.05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43951</v>
      </c>
      <c r="B45" s="268" t="s">
        <v>3335</v>
      </c>
      <c r="C45" s="269" t="s">
        <v>3834</v>
      </c>
      <c r="D45" s="269" t="s">
        <v>3835</v>
      </c>
      <c r="E45" s="269" t="s">
        <v>585</v>
      </c>
      <c r="F45" s="389">
        <v>23519183</v>
      </c>
      <c r="G45" s="268">
        <v>1.03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43951</v>
      </c>
      <c r="B46" s="268" t="s">
        <v>506</v>
      </c>
      <c r="C46" s="269" t="s">
        <v>3836</v>
      </c>
      <c r="D46" s="269" t="s">
        <v>3837</v>
      </c>
      <c r="E46" s="269" t="s">
        <v>585</v>
      </c>
      <c r="F46" s="389">
        <v>1091431</v>
      </c>
      <c r="G46" s="268">
        <v>8.18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43951</v>
      </c>
      <c r="B47" s="268" t="s">
        <v>506</v>
      </c>
      <c r="C47" s="269" t="s">
        <v>3836</v>
      </c>
      <c r="D47" s="269" t="s">
        <v>3835</v>
      </c>
      <c r="E47" s="269" t="s">
        <v>585</v>
      </c>
      <c r="F47" s="389">
        <v>3440466</v>
      </c>
      <c r="G47" s="268">
        <v>8.25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43951</v>
      </c>
      <c r="B48" s="268" t="s">
        <v>506</v>
      </c>
      <c r="C48" s="269" t="s">
        <v>3836</v>
      </c>
      <c r="D48" s="269" t="s">
        <v>3782</v>
      </c>
      <c r="E48" s="269" t="s">
        <v>585</v>
      </c>
      <c r="F48" s="389">
        <v>2375015</v>
      </c>
      <c r="G48" s="268">
        <v>8.2100000000000009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43951</v>
      </c>
      <c r="B49" s="268" t="s">
        <v>506</v>
      </c>
      <c r="C49" s="269" t="s">
        <v>3836</v>
      </c>
      <c r="D49" s="269" t="s">
        <v>3838</v>
      </c>
      <c r="E49" s="269" t="s">
        <v>585</v>
      </c>
      <c r="F49" s="389">
        <v>2823092</v>
      </c>
      <c r="G49" s="268">
        <v>8.2100000000000009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43951</v>
      </c>
      <c r="B50" s="268" t="s">
        <v>2322</v>
      </c>
      <c r="C50" s="269" t="s">
        <v>3839</v>
      </c>
      <c r="D50" s="269" t="s">
        <v>3782</v>
      </c>
      <c r="E50" s="269" t="s">
        <v>585</v>
      </c>
      <c r="F50" s="389">
        <v>2500011</v>
      </c>
      <c r="G50" s="268">
        <v>1.2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0"/>
  <sheetViews>
    <sheetView topLeftCell="B1" zoomScale="85" zoomScaleNormal="85" workbookViewId="0">
      <selection activeCell="N8" sqref="N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43955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3609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3610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3614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3612</v>
      </c>
      <c r="J16" s="65" t="s">
        <v>3613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3615</v>
      </c>
      <c r="J17" s="65" t="s">
        <v>3654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3616</v>
      </c>
      <c r="J18" s="65" t="s">
        <v>3701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3639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3641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3642</v>
      </c>
      <c r="J21" s="65" t="s">
        <v>3702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3643</v>
      </c>
      <c r="J22" s="65" t="s">
        <v>3654</v>
      </c>
      <c r="K22" s="65">
        <f>H22-F22</f>
        <v>37.5</v>
      </c>
      <c r="L22" s="399">
        <f t="shared" ref="L22:L23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52">
        <v>14</v>
      </c>
      <c r="B23" s="442">
        <v>43929</v>
      </c>
      <c r="C23" s="453"/>
      <c r="D23" s="393" t="s">
        <v>248</v>
      </c>
      <c r="E23" s="454" t="s">
        <v>602</v>
      </c>
      <c r="F23" s="454">
        <v>279</v>
      </c>
      <c r="G23" s="455">
        <v>258</v>
      </c>
      <c r="H23" s="454">
        <v>259</v>
      </c>
      <c r="I23" s="456" t="s">
        <v>3650</v>
      </c>
      <c r="J23" s="394" t="s">
        <v>3793</v>
      </c>
      <c r="K23" s="394">
        <f t="shared" ref="K23" si="16">H23-F23</f>
        <v>-20</v>
      </c>
      <c r="L23" s="395">
        <f t="shared" si="15"/>
        <v>-7.1684587813620068E-2</v>
      </c>
      <c r="M23" s="394" t="s">
        <v>665</v>
      </c>
      <c r="N23" s="445">
        <v>43950</v>
      </c>
      <c r="O23" s="456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46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3615</v>
      </c>
      <c r="J24" s="65" t="s">
        <v>3692</v>
      </c>
      <c r="K24" s="65">
        <f>H24-F24</f>
        <v>27.5</v>
      </c>
      <c r="L24" s="399">
        <f t="shared" ref="L24:L25" si="17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46">
        <v>16</v>
      </c>
      <c r="B25" s="441">
        <v>43930</v>
      </c>
      <c r="C25" s="399"/>
      <c r="D25" s="398" t="s">
        <v>171</v>
      </c>
      <c r="E25" s="451" t="s">
        <v>602</v>
      </c>
      <c r="F25" s="450">
        <v>1200</v>
      </c>
      <c r="G25" s="65">
        <v>1130</v>
      </c>
      <c r="H25" s="65">
        <v>1250</v>
      </c>
      <c r="I25" s="399" t="s">
        <v>3691</v>
      </c>
      <c r="J25" s="65" t="s">
        <v>3700</v>
      </c>
      <c r="K25" s="65">
        <f t="shared" ref="K25" si="18">H25-F25</f>
        <v>50</v>
      </c>
      <c r="L25" s="399">
        <f t="shared" si="17"/>
        <v>4.1666666666666664E-2</v>
      </c>
      <c r="M25" s="65" t="s">
        <v>601</v>
      </c>
      <c r="N25" s="451">
        <v>43941</v>
      </c>
      <c r="O25" s="450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4.25">
      <c r="A26" s="446">
        <v>17</v>
      </c>
      <c r="B26" s="441">
        <v>43934</v>
      </c>
      <c r="C26" s="447"/>
      <c r="D26" s="398" t="s">
        <v>3694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3695</v>
      </c>
      <c r="J26" s="65" t="s">
        <v>3653</v>
      </c>
      <c r="K26" s="65">
        <f t="shared" ref="K26" si="19">H26-F26</f>
        <v>30</v>
      </c>
      <c r="L26" s="399">
        <f t="shared" ref="L26" si="20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4.25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3696</v>
      </c>
      <c r="J27" s="65" t="s">
        <v>3703</v>
      </c>
      <c r="K27" s="65">
        <f t="shared" ref="K27:K28" si="21">H27-F27</f>
        <v>19</v>
      </c>
      <c r="L27" s="399">
        <f t="shared" ref="L27:L28" si="22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46">
        <v>19</v>
      </c>
      <c r="B28" s="441">
        <v>43936</v>
      </c>
      <c r="C28" s="399"/>
      <c r="D28" s="398" t="s">
        <v>369</v>
      </c>
      <c r="E28" s="451" t="s">
        <v>602</v>
      </c>
      <c r="F28" s="450">
        <v>417.5</v>
      </c>
      <c r="G28" s="65">
        <v>390</v>
      </c>
      <c r="H28" s="65">
        <v>435</v>
      </c>
      <c r="I28" s="399" t="s">
        <v>3556</v>
      </c>
      <c r="J28" s="65" t="s">
        <v>3727</v>
      </c>
      <c r="K28" s="65">
        <f t="shared" si="21"/>
        <v>17.5</v>
      </c>
      <c r="L28" s="399">
        <f t="shared" si="22"/>
        <v>4.1916167664670656E-2</v>
      </c>
      <c r="M28" s="65" t="s">
        <v>601</v>
      </c>
      <c r="N28" s="451">
        <v>43941</v>
      </c>
      <c r="O28" s="450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65">
        <v>20</v>
      </c>
      <c r="B29" s="441">
        <v>43936</v>
      </c>
      <c r="C29" s="447"/>
      <c r="D29" s="398" t="s">
        <v>120</v>
      </c>
      <c r="E29" s="448" t="s">
        <v>602</v>
      </c>
      <c r="F29" s="448">
        <v>332.5</v>
      </c>
      <c r="G29" s="449">
        <v>310</v>
      </c>
      <c r="H29" s="448">
        <v>350</v>
      </c>
      <c r="I29" s="450" t="s">
        <v>3717</v>
      </c>
      <c r="J29" s="65" t="s">
        <v>3727</v>
      </c>
      <c r="K29" s="65">
        <f t="shared" ref="K29" si="23">H29-F29</f>
        <v>17.5</v>
      </c>
      <c r="L29" s="399">
        <f t="shared" ref="L29" si="24">K29/F29</f>
        <v>5.2631578947368418E-2</v>
      </c>
      <c r="M29" s="65" t="s">
        <v>601</v>
      </c>
      <c r="N29" s="451">
        <v>43938</v>
      </c>
      <c r="O29" s="450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65">
        <v>21</v>
      </c>
      <c r="B30" s="441">
        <v>43937</v>
      </c>
      <c r="C30" s="447"/>
      <c r="D30" s="398" t="s">
        <v>109</v>
      </c>
      <c r="E30" s="448" t="s">
        <v>602</v>
      </c>
      <c r="F30" s="448">
        <v>461</v>
      </c>
      <c r="G30" s="449">
        <v>435</v>
      </c>
      <c r="H30" s="448">
        <v>475.5</v>
      </c>
      <c r="I30" s="450" t="s">
        <v>3725</v>
      </c>
      <c r="J30" s="65" t="s">
        <v>3762</v>
      </c>
      <c r="K30" s="65">
        <f t="shared" ref="K30" si="25">H30-F30</f>
        <v>14.5</v>
      </c>
      <c r="L30" s="399">
        <f t="shared" ref="L30" si="26">K30/F30</f>
        <v>3.1453362255965296E-2</v>
      </c>
      <c r="M30" s="65" t="s">
        <v>601</v>
      </c>
      <c r="N30" s="451">
        <v>43944</v>
      </c>
      <c r="O30" s="450"/>
      <c r="Q30" s="64"/>
      <c r="R30" s="342" t="s">
        <v>604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65">
        <v>22</v>
      </c>
      <c r="B31" s="441">
        <v>43937</v>
      </c>
      <c r="C31" s="447"/>
      <c r="D31" s="398" t="s">
        <v>265</v>
      </c>
      <c r="E31" s="448" t="s">
        <v>602</v>
      </c>
      <c r="F31" s="448">
        <v>346.5</v>
      </c>
      <c r="G31" s="449">
        <v>326</v>
      </c>
      <c r="H31" s="448">
        <v>369</v>
      </c>
      <c r="I31" s="450">
        <v>390</v>
      </c>
      <c r="J31" s="65" t="s">
        <v>3749</v>
      </c>
      <c r="K31" s="65">
        <f t="shared" ref="K31" si="27">H31-F31</f>
        <v>22.5</v>
      </c>
      <c r="L31" s="399">
        <f t="shared" ref="L31" si="28">K31/F31</f>
        <v>6.4935064935064929E-2</v>
      </c>
      <c r="M31" s="65" t="s">
        <v>601</v>
      </c>
      <c r="N31" s="451">
        <v>43943</v>
      </c>
      <c r="O31" s="450"/>
      <c r="Q31" s="64"/>
      <c r="R31" s="342" t="s">
        <v>3188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0">
        <v>23</v>
      </c>
      <c r="B32" s="433">
        <v>43938</v>
      </c>
      <c r="C32" s="412"/>
      <c r="D32" s="380" t="s">
        <v>144</v>
      </c>
      <c r="E32" s="436" t="s">
        <v>602</v>
      </c>
      <c r="F32" s="436" t="s">
        <v>3728</v>
      </c>
      <c r="G32" s="437">
        <v>515</v>
      </c>
      <c r="H32" s="436"/>
      <c r="I32" s="436" t="s">
        <v>3729</v>
      </c>
      <c r="J32" s="413" t="s">
        <v>603</v>
      </c>
      <c r="K32" s="413"/>
      <c r="L32" s="383"/>
      <c r="M32" s="413"/>
      <c r="N32" s="410"/>
      <c r="O32" s="378"/>
      <c r="Q32" s="64"/>
      <c r="R32" s="342" t="s">
        <v>604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s="5" customFormat="1" ht="14.25">
      <c r="A33" s="65">
        <v>24</v>
      </c>
      <c r="B33" s="441">
        <v>43938</v>
      </c>
      <c r="C33" s="447"/>
      <c r="D33" s="398" t="s">
        <v>86</v>
      </c>
      <c r="E33" s="448" t="s">
        <v>602</v>
      </c>
      <c r="F33" s="448">
        <v>1380</v>
      </c>
      <c r="G33" s="449">
        <v>1294</v>
      </c>
      <c r="H33" s="448">
        <v>1432.5</v>
      </c>
      <c r="I33" s="450" t="s">
        <v>3730</v>
      </c>
      <c r="J33" s="65" t="s">
        <v>3750</v>
      </c>
      <c r="K33" s="65">
        <f t="shared" ref="K33" si="29">H33-F33</f>
        <v>52.5</v>
      </c>
      <c r="L33" s="399">
        <f t="shared" ref="L33" si="30">K33/F33</f>
        <v>3.8043478260869568E-2</v>
      </c>
      <c r="M33" s="65" t="s">
        <v>601</v>
      </c>
      <c r="N33" s="451">
        <v>43943</v>
      </c>
      <c r="O33" s="450"/>
      <c r="Q33" s="64"/>
      <c r="R33" s="342" t="s">
        <v>3188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s="5" customFormat="1" ht="14.25">
      <c r="A34" s="452">
        <v>25</v>
      </c>
      <c r="B34" s="442">
        <v>43938</v>
      </c>
      <c r="C34" s="453"/>
      <c r="D34" s="393" t="s">
        <v>200</v>
      </c>
      <c r="E34" s="454" t="s">
        <v>602</v>
      </c>
      <c r="F34" s="454">
        <v>532.5</v>
      </c>
      <c r="G34" s="455">
        <v>500</v>
      </c>
      <c r="H34" s="454">
        <v>500</v>
      </c>
      <c r="I34" s="456" t="s">
        <v>3734</v>
      </c>
      <c r="J34" s="394" t="s">
        <v>3745</v>
      </c>
      <c r="K34" s="394">
        <f t="shared" ref="K34" si="31">H34-F34</f>
        <v>-32.5</v>
      </c>
      <c r="L34" s="395">
        <f t="shared" ref="L34" si="32">K34/F34</f>
        <v>-6.1032863849765258E-2</v>
      </c>
      <c r="M34" s="394" t="s">
        <v>665</v>
      </c>
      <c r="N34" s="445">
        <v>43942</v>
      </c>
      <c r="O34" s="456"/>
      <c r="Q34" s="64"/>
      <c r="R34" s="342" t="s">
        <v>3188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s="5" customFormat="1" ht="14.25">
      <c r="A35" s="400">
        <v>26</v>
      </c>
      <c r="B35" s="433">
        <v>43938</v>
      </c>
      <c r="C35" s="412"/>
      <c r="D35" s="380" t="s">
        <v>173</v>
      </c>
      <c r="E35" s="436" t="s">
        <v>602</v>
      </c>
      <c r="F35" s="436" t="s">
        <v>3735</v>
      </c>
      <c r="G35" s="437">
        <v>177</v>
      </c>
      <c r="H35" s="436"/>
      <c r="I35" s="436" t="s">
        <v>3736</v>
      </c>
      <c r="J35" s="413" t="s">
        <v>603</v>
      </c>
      <c r="K35" s="413"/>
      <c r="L35" s="383"/>
      <c r="M35" s="413"/>
      <c r="N35" s="410"/>
      <c r="O35" s="378"/>
      <c r="Q35" s="64"/>
      <c r="R35" s="342" t="s">
        <v>604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s="5" customFormat="1" ht="14.25">
      <c r="A36" s="65">
        <v>27</v>
      </c>
      <c r="B36" s="441">
        <v>43941</v>
      </c>
      <c r="C36" s="447"/>
      <c r="D36" s="398" t="s">
        <v>198</v>
      </c>
      <c r="E36" s="448" t="s">
        <v>602</v>
      </c>
      <c r="F36" s="448">
        <v>352.5</v>
      </c>
      <c r="G36" s="449">
        <v>330</v>
      </c>
      <c r="H36" s="448">
        <v>367</v>
      </c>
      <c r="I36" s="450">
        <v>390</v>
      </c>
      <c r="J36" s="65" t="s">
        <v>3762</v>
      </c>
      <c r="K36" s="65">
        <f t="shared" ref="K36" si="33">H36-F36</f>
        <v>14.5</v>
      </c>
      <c r="L36" s="399">
        <f t="shared" ref="L36" si="34">K36/F36</f>
        <v>4.1134751773049642E-2</v>
      </c>
      <c r="M36" s="65" t="s">
        <v>601</v>
      </c>
      <c r="N36" s="451">
        <v>43949</v>
      </c>
      <c r="O36" s="450"/>
      <c r="Q36" s="64"/>
      <c r="R36" s="342" t="s">
        <v>3188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s="5" customFormat="1" ht="14.25">
      <c r="A37" s="65">
        <v>28</v>
      </c>
      <c r="B37" s="441">
        <v>43942</v>
      </c>
      <c r="C37" s="447"/>
      <c r="D37" s="398" t="s">
        <v>64</v>
      </c>
      <c r="E37" s="448" t="s">
        <v>602</v>
      </c>
      <c r="F37" s="448">
        <v>1165</v>
      </c>
      <c r="G37" s="449">
        <v>1085</v>
      </c>
      <c r="H37" s="448">
        <v>1202.5</v>
      </c>
      <c r="I37" s="450" t="s">
        <v>3743</v>
      </c>
      <c r="J37" s="65" t="s">
        <v>3744</v>
      </c>
      <c r="K37" s="65">
        <f>H37-F37</f>
        <v>37.5</v>
      </c>
      <c r="L37" s="399">
        <f t="shared" ref="L37:L38" si="35">K37/F37</f>
        <v>3.2188841201716736E-2</v>
      </c>
      <c r="M37" s="65" t="s">
        <v>601</v>
      </c>
      <c r="N37" s="439">
        <v>43942</v>
      </c>
      <c r="O37" s="450"/>
      <c r="Q37" s="64"/>
      <c r="R37" s="342" t="s">
        <v>604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s="5" customFormat="1" ht="14.25">
      <c r="A38" s="65">
        <v>29</v>
      </c>
      <c r="B38" s="441">
        <v>43942</v>
      </c>
      <c r="C38" s="447"/>
      <c r="D38" s="398" t="s">
        <v>52</v>
      </c>
      <c r="E38" s="448" t="s">
        <v>602</v>
      </c>
      <c r="F38" s="448">
        <v>1725</v>
      </c>
      <c r="G38" s="449">
        <v>1630</v>
      </c>
      <c r="H38" s="448">
        <v>1797.5</v>
      </c>
      <c r="I38" s="450" t="s">
        <v>3748</v>
      </c>
      <c r="J38" s="65" t="s">
        <v>3751</v>
      </c>
      <c r="K38" s="65">
        <f t="shared" ref="K38" si="36">H38-F38</f>
        <v>72.5</v>
      </c>
      <c r="L38" s="399">
        <f t="shared" si="35"/>
        <v>4.2028985507246375E-2</v>
      </c>
      <c r="M38" s="65" t="s">
        <v>601</v>
      </c>
      <c r="N38" s="451">
        <v>43943</v>
      </c>
      <c r="O38" s="450"/>
      <c r="Q38" s="64"/>
      <c r="R38" s="342" t="s">
        <v>3188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s="5" customFormat="1" ht="14.25">
      <c r="A39" s="65">
        <v>30</v>
      </c>
      <c r="B39" s="441">
        <v>43943</v>
      </c>
      <c r="C39" s="447"/>
      <c r="D39" s="398" t="s">
        <v>238</v>
      </c>
      <c r="E39" s="448" t="s">
        <v>602</v>
      </c>
      <c r="F39" s="448">
        <v>221.5</v>
      </c>
      <c r="G39" s="449">
        <v>208</v>
      </c>
      <c r="H39" s="448">
        <v>230.5</v>
      </c>
      <c r="I39" s="450" t="s">
        <v>3760</v>
      </c>
      <c r="J39" s="65" t="s">
        <v>3407</v>
      </c>
      <c r="K39" s="65">
        <f t="shared" ref="K39" si="37">H39-F39</f>
        <v>9</v>
      </c>
      <c r="L39" s="399">
        <f t="shared" ref="L39" si="38">K39/F39</f>
        <v>4.0632054176072234E-2</v>
      </c>
      <c r="M39" s="65" t="s">
        <v>601</v>
      </c>
      <c r="N39" s="451">
        <v>43944</v>
      </c>
      <c r="O39" s="450"/>
      <c r="Q39" s="64"/>
      <c r="R39" s="342" t="s">
        <v>3188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s="5" customFormat="1" ht="14.25">
      <c r="A40" s="65">
        <v>31</v>
      </c>
      <c r="B40" s="441">
        <v>43944</v>
      </c>
      <c r="C40" s="447"/>
      <c r="D40" s="398" t="s">
        <v>389</v>
      </c>
      <c r="E40" s="448" t="s">
        <v>602</v>
      </c>
      <c r="F40" s="448">
        <v>141</v>
      </c>
      <c r="G40" s="449">
        <v>131</v>
      </c>
      <c r="H40" s="448">
        <v>147</v>
      </c>
      <c r="I40" s="450">
        <v>160</v>
      </c>
      <c r="J40" s="65" t="s">
        <v>3776</v>
      </c>
      <c r="K40" s="65">
        <f t="shared" ref="K40" si="39">H40-F40</f>
        <v>6</v>
      </c>
      <c r="L40" s="399">
        <f t="shared" ref="L40" si="40">K40/F40</f>
        <v>4.2553191489361701E-2</v>
      </c>
      <c r="M40" s="65" t="s">
        <v>601</v>
      </c>
      <c r="N40" s="451">
        <v>43948</v>
      </c>
      <c r="O40" s="450"/>
      <c r="Q40" s="64"/>
      <c r="R40" s="342" t="s">
        <v>3188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s="5" customFormat="1" ht="14.25">
      <c r="A41" s="452">
        <v>32</v>
      </c>
      <c r="B41" s="442">
        <v>43944</v>
      </c>
      <c r="C41" s="453"/>
      <c r="D41" s="393" t="s">
        <v>3766</v>
      </c>
      <c r="E41" s="454" t="s">
        <v>602</v>
      </c>
      <c r="F41" s="454">
        <v>4780</v>
      </c>
      <c r="G41" s="455">
        <v>4470</v>
      </c>
      <c r="H41" s="454">
        <v>4465</v>
      </c>
      <c r="I41" s="456" t="s">
        <v>3767</v>
      </c>
      <c r="J41" s="394" t="s">
        <v>3770</v>
      </c>
      <c r="K41" s="394">
        <f t="shared" ref="K41" si="41">H41-F41</f>
        <v>-315</v>
      </c>
      <c r="L41" s="395">
        <f t="shared" ref="L41" si="42">K41/F41</f>
        <v>-6.5899581589958164E-2</v>
      </c>
      <c r="M41" s="394" t="s">
        <v>665</v>
      </c>
      <c r="N41" s="445">
        <v>43945</v>
      </c>
      <c r="O41" s="456"/>
      <c r="Q41" s="64"/>
      <c r="R41" s="342" t="s">
        <v>604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s="5" customFormat="1" ht="14.25">
      <c r="A42" s="452">
        <v>33</v>
      </c>
      <c r="B42" s="442">
        <v>43944</v>
      </c>
      <c r="C42" s="453"/>
      <c r="D42" s="393" t="s">
        <v>3768</v>
      </c>
      <c r="E42" s="454" t="s">
        <v>3769</v>
      </c>
      <c r="F42" s="454">
        <v>431.5</v>
      </c>
      <c r="G42" s="455">
        <v>404</v>
      </c>
      <c r="H42" s="454">
        <v>406</v>
      </c>
      <c r="I42" s="456">
        <v>490</v>
      </c>
      <c r="J42" s="394" t="s">
        <v>3771</v>
      </c>
      <c r="K42" s="394">
        <f t="shared" ref="K42:K43" si="43">H42-F42</f>
        <v>-25.5</v>
      </c>
      <c r="L42" s="395">
        <f t="shared" ref="L42:L43" si="44">K42/F42</f>
        <v>-5.909617612977984E-2</v>
      </c>
      <c r="M42" s="394" t="s">
        <v>665</v>
      </c>
      <c r="N42" s="445">
        <v>43945</v>
      </c>
      <c r="O42" s="456"/>
      <c r="Q42" s="64"/>
      <c r="R42" s="342" t="s">
        <v>3188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s="5" customFormat="1" ht="14.25">
      <c r="A43" s="65">
        <v>34</v>
      </c>
      <c r="B43" s="441">
        <v>43945</v>
      </c>
      <c r="C43" s="447"/>
      <c r="D43" s="398" t="s">
        <v>369</v>
      </c>
      <c r="E43" s="448" t="s">
        <v>602</v>
      </c>
      <c r="F43" s="448">
        <v>388.5</v>
      </c>
      <c r="G43" s="449">
        <v>365</v>
      </c>
      <c r="H43" s="448">
        <v>410</v>
      </c>
      <c r="I43" s="450" t="s">
        <v>3774</v>
      </c>
      <c r="J43" s="65" t="s">
        <v>3802</v>
      </c>
      <c r="K43" s="65">
        <f t="shared" si="43"/>
        <v>21.5</v>
      </c>
      <c r="L43" s="399">
        <f t="shared" si="44"/>
        <v>5.5341055341055344E-2</v>
      </c>
      <c r="M43" s="65" t="s">
        <v>601</v>
      </c>
      <c r="N43" s="451">
        <v>43951</v>
      </c>
      <c r="O43" s="450"/>
      <c r="Q43" s="64"/>
      <c r="R43" s="342" t="s">
        <v>604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s="5" customFormat="1" ht="14.25">
      <c r="A44" s="65">
        <v>35</v>
      </c>
      <c r="B44" s="441">
        <v>43945</v>
      </c>
      <c r="C44" s="447"/>
      <c r="D44" s="398" t="s">
        <v>238</v>
      </c>
      <c r="E44" s="448" t="s">
        <v>602</v>
      </c>
      <c r="F44" s="448">
        <v>220</v>
      </c>
      <c r="G44" s="449">
        <v>206</v>
      </c>
      <c r="H44" s="448">
        <v>229</v>
      </c>
      <c r="I44" s="450" t="s">
        <v>3760</v>
      </c>
      <c r="J44" s="65" t="s">
        <v>3802</v>
      </c>
      <c r="K44" s="65">
        <f t="shared" ref="K44" si="45">H44-F44</f>
        <v>9</v>
      </c>
      <c r="L44" s="399">
        <f t="shared" ref="L44" si="46">K44/F44</f>
        <v>4.0909090909090909E-2</v>
      </c>
      <c r="M44" s="65" t="s">
        <v>601</v>
      </c>
      <c r="N44" s="451">
        <v>43951</v>
      </c>
      <c r="O44" s="450"/>
      <c r="Q44" s="64"/>
      <c r="R44" s="342" t="s">
        <v>3188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503" customFormat="1" ht="14.25">
      <c r="A45" s="65">
        <v>36</v>
      </c>
      <c r="B45" s="441">
        <v>43948</v>
      </c>
      <c r="C45" s="447"/>
      <c r="D45" s="398" t="s">
        <v>77</v>
      </c>
      <c r="E45" s="448" t="s">
        <v>602</v>
      </c>
      <c r="F45" s="448">
        <v>330</v>
      </c>
      <c r="G45" s="449">
        <v>313</v>
      </c>
      <c r="H45" s="448">
        <v>342</v>
      </c>
      <c r="I45" s="450">
        <v>355</v>
      </c>
      <c r="J45" s="65" t="s">
        <v>3777</v>
      </c>
      <c r="K45" s="65">
        <f t="shared" ref="K45:K46" si="47">H45-F45</f>
        <v>12</v>
      </c>
      <c r="L45" s="399">
        <f t="shared" ref="L45:L46" si="48">K45/F45</f>
        <v>3.6363636363636362E-2</v>
      </c>
      <c r="M45" s="65" t="s">
        <v>601</v>
      </c>
      <c r="N45" s="439">
        <v>43948</v>
      </c>
      <c r="O45" s="450"/>
      <c r="Q45" s="504"/>
      <c r="R45" s="505" t="s">
        <v>3188</v>
      </c>
      <c r="S45" s="504"/>
      <c r="T45" s="504"/>
      <c r="U45" s="504"/>
      <c r="V45" s="504"/>
      <c r="W45" s="504"/>
      <c r="X45" s="504"/>
      <c r="Y45" s="504"/>
      <c r="Z45" s="504"/>
      <c r="AA45" s="504"/>
      <c r="AB45" s="504"/>
    </row>
    <row r="46" spans="1:28" s="503" customFormat="1" ht="14.25">
      <c r="A46" s="65">
        <v>37</v>
      </c>
      <c r="B46" s="441">
        <v>43948</v>
      </c>
      <c r="C46" s="447"/>
      <c r="D46" s="398" t="s">
        <v>200</v>
      </c>
      <c r="E46" s="448" t="s">
        <v>602</v>
      </c>
      <c r="F46" s="448">
        <v>488.5</v>
      </c>
      <c r="G46" s="449">
        <v>450</v>
      </c>
      <c r="H46" s="448">
        <v>509</v>
      </c>
      <c r="I46" s="450" t="s">
        <v>3778</v>
      </c>
      <c r="J46" s="65" t="s">
        <v>3802</v>
      </c>
      <c r="K46" s="65">
        <f t="shared" si="47"/>
        <v>20.5</v>
      </c>
      <c r="L46" s="399">
        <f t="shared" si="48"/>
        <v>4.1965199590583417E-2</v>
      </c>
      <c r="M46" s="65" t="s">
        <v>601</v>
      </c>
      <c r="N46" s="451">
        <v>43951</v>
      </c>
      <c r="O46" s="450"/>
      <c r="Q46" s="504"/>
      <c r="R46" s="505" t="s">
        <v>604</v>
      </c>
      <c r="S46" s="504"/>
      <c r="T46" s="504"/>
      <c r="U46" s="504"/>
      <c r="V46" s="504"/>
      <c r="W46" s="504"/>
      <c r="X46" s="504"/>
      <c r="Y46" s="504"/>
      <c r="Z46" s="504"/>
      <c r="AA46" s="504"/>
      <c r="AB46" s="504"/>
    </row>
    <row r="47" spans="1:28" s="503" customFormat="1" ht="14.25">
      <c r="A47" s="65">
        <v>38</v>
      </c>
      <c r="B47" s="441">
        <v>43948</v>
      </c>
      <c r="C47" s="447"/>
      <c r="D47" s="398" t="s">
        <v>162</v>
      </c>
      <c r="E47" s="448" t="s">
        <v>602</v>
      </c>
      <c r="F47" s="448">
        <v>221.5</v>
      </c>
      <c r="G47" s="449">
        <v>208</v>
      </c>
      <c r="H47" s="448">
        <v>229.5</v>
      </c>
      <c r="I47" s="450" t="s">
        <v>3779</v>
      </c>
      <c r="J47" s="65" t="s">
        <v>3699</v>
      </c>
      <c r="K47" s="65">
        <f t="shared" ref="K47" si="49">H47-F47</f>
        <v>8</v>
      </c>
      <c r="L47" s="399">
        <f t="shared" ref="L47" si="50">K47/F47</f>
        <v>3.6117381489841983E-2</v>
      </c>
      <c r="M47" s="65" t="s">
        <v>601</v>
      </c>
      <c r="N47" s="451">
        <v>43950</v>
      </c>
      <c r="O47" s="450"/>
      <c r="Q47" s="504"/>
      <c r="R47" s="505" t="s">
        <v>3188</v>
      </c>
      <c r="S47" s="504"/>
      <c r="T47" s="504"/>
      <c r="U47" s="504"/>
      <c r="V47" s="504"/>
      <c r="W47" s="504"/>
      <c r="X47" s="504"/>
      <c r="Y47" s="504"/>
      <c r="Z47" s="504"/>
      <c r="AA47" s="504"/>
      <c r="AB47" s="504"/>
    </row>
    <row r="48" spans="1:28" s="503" customFormat="1" ht="14.25">
      <c r="A48" s="65">
        <v>39</v>
      </c>
      <c r="B48" s="441">
        <v>43948</v>
      </c>
      <c r="C48" s="447"/>
      <c r="D48" s="398" t="s">
        <v>3780</v>
      </c>
      <c r="E48" s="448" t="s">
        <v>602</v>
      </c>
      <c r="F48" s="448">
        <v>140</v>
      </c>
      <c r="G48" s="449">
        <v>130</v>
      </c>
      <c r="H48" s="448">
        <v>146.5</v>
      </c>
      <c r="I48" s="450">
        <v>160</v>
      </c>
      <c r="J48" s="65" t="s">
        <v>3610</v>
      </c>
      <c r="K48" s="65">
        <f t="shared" ref="K48" si="51">H48-F48</f>
        <v>6.5</v>
      </c>
      <c r="L48" s="399">
        <f t="shared" ref="L48" si="52">K48/F48</f>
        <v>4.642857142857143E-2</v>
      </c>
      <c r="M48" s="65" t="s">
        <v>601</v>
      </c>
      <c r="N48" s="451">
        <v>43949</v>
      </c>
      <c r="O48" s="450"/>
      <c r="Q48" s="504"/>
      <c r="R48" s="505" t="s">
        <v>3188</v>
      </c>
      <c r="S48" s="504"/>
      <c r="T48" s="504"/>
      <c r="U48" s="504"/>
      <c r="V48" s="504"/>
      <c r="W48" s="504"/>
      <c r="X48" s="504"/>
      <c r="Y48" s="504"/>
      <c r="Z48" s="504"/>
      <c r="AA48" s="504"/>
      <c r="AB48" s="504"/>
    </row>
    <row r="49" spans="1:38" s="503" customFormat="1" ht="14.25">
      <c r="A49" s="400">
        <v>40</v>
      </c>
      <c r="B49" s="506">
        <v>43951</v>
      </c>
      <c r="C49" s="495"/>
      <c r="D49" s="496" t="s">
        <v>95</v>
      </c>
      <c r="E49" s="497" t="s">
        <v>602</v>
      </c>
      <c r="F49" s="497" t="s">
        <v>3811</v>
      </c>
      <c r="G49" s="437">
        <v>3780</v>
      </c>
      <c r="H49" s="497"/>
      <c r="I49" s="436">
        <v>4400</v>
      </c>
      <c r="J49" s="499" t="s">
        <v>603</v>
      </c>
      <c r="K49" s="499"/>
      <c r="L49" s="500"/>
      <c r="M49" s="499"/>
      <c r="N49" s="501"/>
      <c r="O49" s="502"/>
      <c r="Q49" s="504"/>
      <c r="R49" s="505" t="s">
        <v>3188</v>
      </c>
      <c r="S49" s="504"/>
      <c r="T49" s="504"/>
      <c r="U49" s="504"/>
      <c r="V49" s="504"/>
      <c r="W49" s="504"/>
      <c r="X49" s="504"/>
      <c r="Y49" s="504"/>
      <c r="Z49" s="504"/>
      <c r="AA49" s="504"/>
      <c r="AB49" s="504"/>
    </row>
    <row r="50" spans="1:38" s="503" customFormat="1" ht="14.25">
      <c r="A50" s="400"/>
      <c r="B50" s="506"/>
      <c r="C50" s="495"/>
      <c r="D50" s="496"/>
      <c r="E50" s="497"/>
      <c r="F50" s="497"/>
      <c r="G50" s="498"/>
      <c r="H50" s="497"/>
      <c r="I50" s="436"/>
      <c r="J50" s="499"/>
      <c r="K50" s="499"/>
      <c r="L50" s="500"/>
      <c r="M50" s="499"/>
      <c r="N50" s="501"/>
      <c r="O50" s="502"/>
      <c r="Q50" s="504"/>
      <c r="R50" s="505"/>
      <c r="S50" s="504"/>
      <c r="T50" s="504"/>
      <c r="U50" s="504"/>
      <c r="V50" s="504"/>
      <c r="W50" s="504"/>
      <c r="X50" s="504"/>
      <c r="Y50" s="504"/>
      <c r="Z50" s="504"/>
      <c r="AA50" s="504"/>
      <c r="AB50" s="504"/>
    </row>
    <row r="51" spans="1:38" s="503" customFormat="1" ht="14.25">
      <c r="A51" s="400"/>
      <c r="B51" s="506"/>
      <c r="C51" s="495"/>
      <c r="D51" s="496"/>
      <c r="E51" s="497"/>
      <c r="F51" s="497"/>
      <c r="G51" s="498"/>
      <c r="H51" s="497"/>
      <c r="I51" s="436"/>
      <c r="J51" s="499"/>
      <c r="K51" s="499"/>
      <c r="L51" s="500"/>
      <c r="M51" s="499"/>
      <c r="N51" s="501"/>
      <c r="O51" s="502"/>
      <c r="Q51" s="504"/>
      <c r="R51" s="505"/>
      <c r="S51" s="504"/>
      <c r="T51" s="504"/>
      <c r="U51" s="504"/>
      <c r="V51" s="504"/>
      <c r="W51" s="504"/>
      <c r="X51" s="504"/>
      <c r="Y51" s="504"/>
      <c r="Z51" s="504"/>
      <c r="AA51" s="504"/>
      <c r="AB51" s="504"/>
    </row>
    <row r="52" spans="1:38" s="503" customFormat="1" ht="14.25">
      <c r="A52" s="400"/>
      <c r="B52" s="506"/>
      <c r="C52" s="495"/>
      <c r="D52" s="496"/>
      <c r="E52" s="497"/>
      <c r="F52" s="497"/>
      <c r="G52" s="498"/>
      <c r="H52" s="497"/>
      <c r="I52" s="436"/>
      <c r="J52" s="499"/>
      <c r="K52" s="499"/>
      <c r="L52" s="500"/>
      <c r="M52" s="499"/>
      <c r="N52" s="501"/>
      <c r="O52" s="502"/>
      <c r="Q52" s="504"/>
      <c r="R52" s="505"/>
      <c r="S52" s="504"/>
      <c r="T52" s="504"/>
      <c r="U52" s="504"/>
      <c r="V52" s="504"/>
      <c r="W52" s="504"/>
      <c r="X52" s="504"/>
      <c r="Y52" s="504"/>
      <c r="Z52" s="504"/>
      <c r="AA52" s="504"/>
      <c r="AB52" s="504"/>
    </row>
    <row r="53" spans="1:38" s="5" customFormat="1" ht="14.25">
      <c r="A53" s="400"/>
      <c r="B53" s="433"/>
      <c r="C53" s="434"/>
      <c r="D53" s="412"/>
      <c r="E53" s="435"/>
      <c r="F53" s="436"/>
      <c r="G53" s="437"/>
      <c r="H53" s="437"/>
      <c r="I53" s="436"/>
      <c r="J53" s="378"/>
      <c r="K53" s="378"/>
      <c r="L53" s="383"/>
      <c r="M53" s="378"/>
      <c r="N53" s="410"/>
      <c r="O53" s="390"/>
      <c r="Q53" s="64"/>
      <c r="R53" s="342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38" s="5" customFormat="1" ht="12" customHeight="1">
      <c r="A54" s="23" t="s">
        <v>605</v>
      </c>
      <c r="B54" s="24"/>
      <c r="C54" s="25"/>
      <c r="D54" s="26"/>
      <c r="E54" s="27"/>
      <c r="F54" s="28"/>
      <c r="G54" s="28"/>
      <c r="H54" s="28"/>
      <c r="I54" s="28"/>
      <c r="J54" s="66"/>
      <c r="K54" s="28"/>
      <c r="L54" s="28"/>
      <c r="M54" s="38"/>
      <c r="N54" s="66"/>
      <c r="O54" s="67"/>
      <c r="P54" s="8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s="5" customFormat="1" ht="12" customHeight="1">
      <c r="A55" s="29" t="s">
        <v>606</v>
      </c>
      <c r="B55" s="23"/>
      <c r="C55" s="23"/>
      <c r="D55" s="23"/>
      <c r="F55" s="30" t="s">
        <v>607</v>
      </c>
      <c r="G55" s="17"/>
      <c r="H55" s="31"/>
      <c r="I55" s="36"/>
      <c r="J55" s="68"/>
      <c r="K55" s="69"/>
      <c r="L55" s="70"/>
      <c r="M55" s="70"/>
      <c r="N55" s="16"/>
      <c r="O55" s="71"/>
      <c r="P55" s="8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s="5" customFormat="1" ht="12" customHeight="1">
      <c r="A56" s="23" t="s">
        <v>608</v>
      </c>
      <c r="B56" s="23"/>
      <c r="C56" s="23"/>
      <c r="D56" s="23"/>
      <c r="E56" s="32"/>
      <c r="F56" s="30" t="s">
        <v>609</v>
      </c>
      <c r="G56" s="17"/>
      <c r="H56" s="31"/>
      <c r="I56" s="36"/>
      <c r="J56" s="68"/>
      <c r="K56" s="69"/>
      <c r="L56" s="70"/>
      <c r="M56" s="70"/>
      <c r="N56" s="16"/>
      <c r="O56" s="71"/>
      <c r="P56" s="8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s="5" customFormat="1" ht="12" customHeight="1">
      <c r="A57" s="23"/>
      <c r="B57" s="23"/>
      <c r="C57" s="23"/>
      <c r="D57" s="23"/>
      <c r="E57" s="32"/>
      <c r="F57" s="17"/>
      <c r="G57" s="17"/>
      <c r="H57" s="31"/>
      <c r="I57" s="36"/>
      <c r="J57" s="72"/>
      <c r="K57" s="69"/>
      <c r="L57" s="70"/>
      <c r="M57" s="17"/>
      <c r="N57" s="73"/>
      <c r="O57" s="5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5">
      <c r="A58" s="11"/>
      <c r="B58" s="33" t="s">
        <v>610</v>
      </c>
      <c r="C58" s="33"/>
      <c r="D58" s="33"/>
      <c r="E58" s="33"/>
      <c r="F58" s="34"/>
      <c r="G58" s="32"/>
      <c r="H58" s="32"/>
      <c r="I58" s="74"/>
      <c r="J58" s="75"/>
      <c r="K58" s="76"/>
      <c r="L58" s="12"/>
      <c r="M58" s="12"/>
      <c r="N58" s="11"/>
      <c r="O58" s="53"/>
      <c r="R58" s="83"/>
      <c r="S58" s="16"/>
      <c r="T58" s="16"/>
      <c r="U58" s="16"/>
      <c r="V58" s="16"/>
      <c r="W58" s="16"/>
      <c r="X58" s="16"/>
      <c r="Y58" s="16"/>
      <c r="Z58" s="16"/>
    </row>
    <row r="59" spans="1:38" s="6" customFormat="1" ht="38.25">
      <c r="A59" s="20" t="s">
        <v>16</v>
      </c>
      <c r="B59" s="21" t="s">
        <v>576</v>
      </c>
      <c r="C59" s="21"/>
      <c r="D59" s="22" t="s">
        <v>589</v>
      </c>
      <c r="E59" s="21" t="s">
        <v>590</v>
      </c>
      <c r="F59" s="21" t="s">
        <v>591</v>
      </c>
      <c r="G59" s="21" t="s">
        <v>611</v>
      </c>
      <c r="H59" s="21" t="s">
        <v>593</v>
      </c>
      <c r="I59" s="21" t="s">
        <v>594</v>
      </c>
      <c r="J59" s="77" t="s">
        <v>595</v>
      </c>
      <c r="K59" s="62" t="s">
        <v>612</v>
      </c>
      <c r="L59" s="63" t="s">
        <v>597</v>
      </c>
      <c r="M59" s="78" t="s">
        <v>613</v>
      </c>
      <c r="N59" s="21" t="s">
        <v>614</v>
      </c>
      <c r="O59" s="21" t="s">
        <v>598</v>
      </c>
      <c r="P59" s="79" t="s">
        <v>599</v>
      </c>
      <c r="Q59" s="40"/>
      <c r="R59" s="38"/>
      <c r="S59" s="38"/>
      <c r="T59" s="38"/>
    </row>
    <row r="60" spans="1:38" ht="15" customHeight="1">
      <c r="A60" s="408">
        <v>1</v>
      </c>
      <c r="B60" s="442">
        <v>43922</v>
      </c>
      <c r="C60" s="392"/>
      <c r="D60" s="393" t="s">
        <v>111</v>
      </c>
      <c r="E60" s="403" t="s">
        <v>602</v>
      </c>
      <c r="F60" s="403">
        <v>842.5</v>
      </c>
      <c r="G60" s="396">
        <v>805</v>
      </c>
      <c r="H60" s="396">
        <v>832.5</v>
      </c>
      <c r="I60" s="403" t="s">
        <v>3558</v>
      </c>
      <c r="J60" s="394" t="s">
        <v>3474</v>
      </c>
      <c r="K60" s="394">
        <f t="shared" ref="K60" si="53">H60-F60</f>
        <v>-10</v>
      </c>
      <c r="L60" s="395">
        <f t="shared" ref="L60" si="54">K60/F60</f>
        <v>-1.1869436201780416E-2</v>
      </c>
      <c r="M60" s="396"/>
      <c r="N60" s="394"/>
      <c r="O60" s="394" t="s">
        <v>665</v>
      </c>
      <c r="P60" s="438">
        <v>43922</v>
      </c>
      <c r="Q60" s="8"/>
      <c r="R60" s="345" t="s">
        <v>3188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408">
        <v>2</v>
      </c>
      <c r="B61" s="442">
        <v>43922</v>
      </c>
      <c r="C61" s="392"/>
      <c r="D61" s="393" t="s">
        <v>119</v>
      </c>
      <c r="E61" s="403" t="s">
        <v>602</v>
      </c>
      <c r="F61" s="403">
        <v>317.5</v>
      </c>
      <c r="G61" s="396">
        <v>308</v>
      </c>
      <c r="H61" s="396">
        <v>312</v>
      </c>
      <c r="I61" s="403" t="s">
        <v>3432</v>
      </c>
      <c r="J61" s="394" t="s">
        <v>3562</v>
      </c>
      <c r="K61" s="394">
        <f t="shared" ref="K61" si="55">H61-F61</f>
        <v>-5.5</v>
      </c>
      <c r="L61" s="395">
        <f t="shared" ref="L61" si="56">K61/F61</f>
        <v>-1.7322834645669291E-2</v>
      </c>
      <c r="M61" s="396"/>
      <c r="N61" s="394"/>
      <c r="O61" s="394" t="s">
        <v>665</v>
      </c>
      <c r="P61" s="438">
        <v>43922</v>
      </c>
      <c r="Q61" s="8"/>
      <c r="R61" s="345" t="s">
        <v>604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407">
        <v>3</v>
      </c>
      <c r="B62" s="441">
        <v>43922</v>
      </c>
      <c r="C62" s="397"/>
      <c r="D62" s="398" t="s">
        <v>187</v>
      </c>
      <c r="E62" s="404" t="s">
        <v>602</v>
      </c>
      <c r="F62" s="404">
        <v>259</v>
      </c>
      <c r="G62" s="391">
        <v>249</v>
      </c>
      <c r="H62" s="391">
        <v>262.5</v>
      </c>
      <c r="I62" s="404" t="s">
        <v>3560</v>
      </c>
      <c r="J62" s="65" t="s">
        <v>3561</v>
      </c>
      <c r="K62" s="65">
        <f t="shared" ref="K62" si="57">H62-F62</f>
        <v>3.5</v>
      </c>
      <c r="L62" s="399">
        <f t="shared" ref="L62" si="58">K62/F62</f>
        <v>1.3513513513513514E-2</v>
      </c>
      <c r="M62" s="391"/>
      <c r="N62" s="65"/>
      <c r="O62" s="65" t="s">
        <v>601</v>
      </c>
      <c r="P62" s="439">
        <v>43922</v>
      </c>
      <c r="Q62" s="8"/>
      <c r="R62" s="345" t="s">
        <v>604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ht="15" customHeight="1">
      <c r="A63" s="446">
        <v>4</v>
      </c>
      <c r="B63" s="441">
        <v>43924</v>
      </c>
      <c r="C63" s="447"/>
      <c r="D63" s="398" t="s">
        <v>187</v>
      </c>
      <c r="E63" s="448" t="s">
        <v>602</v>
      </c>
      <c r="F63" s="448">
        <v>257</v>
      </c>
      <c r="G63" s="449">
        <v>248</v>
      </c>
      <c r="H63" s="448">
        <v>265.5</v>
      </c>
      <c r="I63" s="450" t="s">
        <v>3560</v>
      </c>
      <c r="J63" s="65" t="s">
        <v>3611</v>
      </c>
      <c r="K63" s="65">
        <f t="shared" ref="K63" si="59">H63-F63</f>
        <v>8.5</v>
      </c>
      <c r="L63" s="399">
        <f t="shared" ref="L63" si="60">K63/F63</f>
        <v>3.3073929961089495E-2</v>
      </c>
      <c r="M63" s="391"/>
      <c r="N63" s="65"/>
      <c r="O63" s="65" t="s">
        <v>601</v>
      </c>
      <c r="P63" s="439">
        <v>43928</v>
      </c>
      <c r="Q63" s="8"/>
      <c r="R63" s="345" t="s">
        <v>604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38" ht="15" customHeight="1">
      <c r="A64" s="407">
        <v>5</v>
      </c>
      <c r="B64" s="441">
        <v>43924</v>
      </c>
      <c r="C64" s="397"/>
      <c r="D64" s="398" t="s">
        <v>99</v>
      </c>
      <c r="E64" s="404" t="s">
        <v>602</v>
      </c>
      <c r="F64" s="404">
        <v>129.5</v>
      </c>
      <c r="G64" s="391">
        <v>125</v>
      </c>
      <c r="H64" s="391">
        <v>132.25</v>
      </c>
      <c r="I64" s="404">
        <v>140</v>
      </c>
      <c r="J64" s="65" t="s">
        <v>3590</v>
      </c>
      <c r="K64" s="65">
        <f>H64-F64</f>
        <v>2.75</v>
      </c>
      <c r="L64" s="399">
        <f t="shared" ref="L64" si="61">K64/F64</f>
        <v>2.1235521235521235E-2</v>
      </c>
      <c r="M64" s="391"/>
      <c r="N64" s="65"/>
      <c r="O64" s="65" t="s">
        <v>601</v>
      </c>
      <c r="P64" s="439">
        <v>43924</v>
      </c>
      <c r="Q64" s="8"/>
      <c r="R64" s="345" t="s">
        <v>3188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15" customHeight="1">
      <c r="A65" s="457">
        <v>6</v>
      </c>
      <c r="B65" s="458">
        <v>43924</v>
      </c>
      <c r="C65" s="459"/>
      <c r="D65" s="460" t="s">
        <v>47</v>
      </c>
      <c r="E65" s="461" t="s">
        <v>3591</v>
      </c>
      <c r="F65" s="461">
        <v>154.5</v>
      </c>
      <c r="G65" s="462">
        <v>158.5</v>
      </c>
      <c r="H65" s="462">
        <v>154.5</v>
      </c>
      <c r="I65" s="461" t="s">
        <v>3592</v>
      </c>
      <c r="J65" s="463" t="s">
        <v>710</v>
      </c>
      <c r="K65" s="463">
        <f>H65-F65</f>
        <v>0</v>
      </c>
      <c r="L65" s="464">
        <f t="shared" ref="L65" si="62">K65/F65</f>
        <v>0</v>
      </c>
      <c r="M65" s="462"/>
      <c r="N65" s="463"/>
      <c r="O65" s="463" t="s">
        <v>710</v>
      </c>
      <c r="P65" s="465">
        <v>43928</v>
      </c>
      <c r="Q65" s="8"/>
      <c r="R65" s="345" t="s">
        <v>604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5" customHeight="1">
      <c r="A66" s="407">
        <v>7</v>
      </c>
      <c r="B66" s="441">
        <v>43928</v>
      </c>
      <c r="C66" s="397"/>
      <c r="D66" s="398" t="s">
        <v>110</v>
      </c>
      <c r="E66" s="404" t="s">
        <v>602</v>
      </c>
      <c r="F66" s="404">
        <v>1525</v>
      </c>
      <c r="G66" s="391">
        <v>1470</v>
      </c>
      <c r="H66" s="391">
        <v>1550</v>
      </c>
      <c r="I66" s="404" t="s">
        <v>3617</v>
      </c>
      <c r="J66" s="65" t="s">
        <v>745</v>
      </c>
      <c r="K66" s="65">
        <f t="shared" ref="K66:K67" si="63">H66-F66</f>
        <v>25</v>
      </c>
      <c r="L66" s="399">
        <f t="shared" ref="L66:L67" si="64">K66/F66</f>
        <v>1.6393442622950821E-2</v>
      </c>
      <c r="M66" s="391"/>
      <c r="N66" s="65"/>
      <c r="O66" s="65" t="s">
        <v>601</v>
      </c>
      <c r="P66" s="439">
        <v>43928</v>
      </c>
      <c r="Q66" s="8"/>
      <c r="R66" s="345" t="s">
        <v>604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5" customHeight="1">
      <c r="A67" s="407">
        <v>8</v>
      </c>
      <c r="B67" s="441">
        <v>43928</v>
      </c>
      <c r="C67" s="397"/>
      <c r="D67" s="398" t="s">
        <v>461</v>
      </c>
      <c r="E67" s="404" t="s">
        <v>602</v>
      </c>
      <c r="F67" s="404">
        <v>105</v>
      </c>
      <c r="G67" s="391">
        <v>102</v>
      </c>
      <c r="H67" s="391">
        <v>107</v>
      </c>
      <c r="I67" s="404">
        <v>114</v>
      </c>
      <c r="J67" s="65" t="s">
        <v>3646</v>
      </c>
      <c r="K67" s="65">
        <f t="shared" si="63"/>
        <v>2</v>
      </c>
      <c r="L67" s="399">
        <f t="shared" si="64"/>
        <v>1.9047619047619049E-2</v>
      </c>
      <c r="M67" s="391"/>
      <c r="N67" s="65"/>
      <c r="O67" s="65" t="s">
        <v>601</v>
      </c>
      <c r="P67" s="451">
        <v>43929</v>
      </c>
      <c r="Q67" s="8"/>
      <c r="R67" s="345" t="s">
        <v>3188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5" customHeight="1">
      <c r="A68" s="407">
        <v>9</v>
      </c>
      <c r="B68" s="441">
        <v>43929</v>
      </c>
      <c r="C68" s="397"/>
      <c r="D68" s="398" t="s">
        <v>171</v>
      </c>
      <c r="E68" s="404" t="s">
        <v>602</v>
      </c>
      <c r="F68" s="404">
        <v>1177.5</v>
      </c>
      <c r="G68" s="391">
        <v>1140</v>
      </c>
      <c r="H68" s="391">
        <v>1225</v>
      </c>
      <c r="I68" s="404" t="s">
        <v>3637</v>
      </c>
      <c r="J68" s="65" t="s">
        <v>732</v>
      </c>
      <c r="K68" s="65">
        <f t="shared" ref="K68" si="65">H68-F68</f>
        <v>47.5</v>
      </c>
      <c r="L68" s="399">
        <f t="shared" ref="L68" si="66">K68/F68</f>
        <v>4.0339702760084924E-2</v>
      </c>
      <c r="M68" s="391"/>
      <c r="N68" s="65"/>
      <c r="O68" s="65" t="s">
        <v>601</v>
      </c>
      <c r="P68" s="439">
        <v>43929</v>
      </c>
      <c r="Q68" s="8"/>
      <c r="R68" s="345" t="s">
        <v>604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5" customHeight="1">
      <c r="A69" s="407">
        <v>10</v>
      </c>
      <c r="B69" s="441">
        <v>43929</v>
      </c>
      <c r="C69" s="397"/>
      <c r="D69" s="398" t="s">
        <v>154</v>
      </c>
      <c r="E69" s="404" t="s">
        <v>602</v>
      </c>
      <c r="F69" s="404">
        <v>16600</v>
      </c>
      <c r="G69" s="391">
        <v>16000</v>
      </c>
      <c r="H69" s="391">
        <v>17000</v>
      </c>
      <c r="I69" s="404" t="s">
        <v>3638</v>
      </c>
      <c r="J69" s="65" t="s">
        <v>3640</v>
      </c>
      <c r="K69" s="65">
        <f t="shared" ref="K69" si="67">H69-F69</f>
        <v>400</v>
      </c>
      <c r="L69" s="399">
        <f t="shared" ref="L69:L72" si="68">K69/F69</f>
        <v>2.4096385542168676E-2</v>
      </c>
      <c r="M69" s="391"/>
      <c r="N69" s="65"/>
      <c r="O69" s="65" t="s">
        <v>601</v>
      </c>
      <c r="P69" s="439">
        <v>43929</v>
      </c>
      <c r="Q69" s="8"/>
      <c r="R69" s="345" t="s">
        <v>604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5" customHeight="1">
      <c r="A70" s="407">
        <v>11</v>
      </c>
      <c r="B70" s="441">
        <v>43929</v>
      </c>
      <c r="C70" s="397"/>
      <c r="D70" s="398" t="s">
        <v>3647</v>
      </c>
      <c r="E70" s="404" t="s">
        <v>3591</v>
      </c>
      <c r="F70" s="404">
        <v>196</v>
      </c>
      <c r="G70" s="391">
        <v>205</v>
      </c>
      <c r="H70" s="391">
        <v>189</v>
      </c>
      <c r="I70" s="404" t="s">
        <v>3648</v>
      </c>
      <c r="J70" s="65" t="s">
        <v>3649</v>
      </c>
      <c r="K70" s="65">
        <f>F70-H70</f>
        <v>7</v>
      </c>
      <c r="L70" s="399">
        <f t="shared" si="68"/>
        <v>3.5714285714285712E-2</v>
      </c>
      <c r="M70" s="391"/>
      <c r="N70" s="65"/>
      <c r="O70" s="65" t="s">
        <v>601</v>
      </c>
      <c r="P70" s="439">
        <v>43929</v>
      </c>
      <c r="Q70" s="8"/>
      <c r="R70" s="345" t="s">
        <v>604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5" customHeight="1">
      <c r="A71" s="407">
        <v>12</v>
      </c>
      <c r="B71" s="441">
        <v>43929</v>
      </c>
      <c r="C71" s="397"/>
      <c r="D71" s="398" t="s">
        <v>76</v>
      </c>
      <c r="E71" s="404" t="s">
        <v>602</v>
      </c>
      <c r="F71" s="404">
        <v>2775</v>
      </c>
      <c r="G71" s="391">
        <v>2670</v>
      </c>
      <c r="H71" s="391">
        <v>2845</v>
      </c>
      <c r="I71" s="404" t="s">
        <v>3651</v>
      </c>
      <c r="J71" s="65" t="s">
        <v>776</v>
      </c>
      <c r="K71" s="65">
        <f t="shared" ref="K71:K72" si="69">H71-F71</f>
        <v>70</v>
      </c>
      <c r="L71" s="399">
        <f t="shared" si="68"/>
        <v>2.5225225225225224E-2</v>
      </c>
      <c r="M71" s="391"/>
      <c r="N71" s="65"/>
      <c r="O71" s="65" t="s">
        <v>601</v>
      </c>
      <c r="P71" s="451">
        <v>43930</v>
      </c>
      <c r="Q71" s="8"/>
      <c r="R71" s="345" t="s">
        <v>604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5" customHeight="1">
      <c r="A72" s="407">
        <v>13</v>
      </c>
      <c r="B72" s="441">
        <v>43930</v>
      </c>
      <c r="C72" s="397"/>
      <c r="D72" s="398" t="s">
        <v>120</v>
      </c>
      <c r="E72" s="404" t="s">
        <v>602</v>
      </c>
      <c r="F72" s="404">
        <v>336.5</v>
      </c>
      <c r="G72" s="391">
        <v>322</v>
      </c>
      <c r="H72" s="391">
        <v>343</v>
      </c>
      <c r="I72" s="404" t="s">
        <v>3688</v>
      </c>
      <c r="J72" s="65" t="s">
        <v>3610</v>
      </c>
      <c r="K72" s="65">
        <f t="shared" si="69"/>
        <v>6.5</v>
      </c>
      <c r="L72" s="399">
        <f t="shared" si="68"/>
        <v>1.9316493313521546E-2</v>
      </c>
      <c r="M72" s="391"/>
      <c r="N72" s="65"/>
      <c r="O72" s="65" t="s">
        <v>601</v>
      </c>
      <c r="P72" s="439">
        <v>43930</v>
      </c>
      <c r="Q72" s="8"/>
      <c r="R72" s="345" t="s">
        <v>3188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5" customHeight="1">
      <c r="A73" s="407">
        <v>14</v>
      </c>
      <c r="B73" s="441">
        <v>43930</v>
      </c>
      <c r="C73" s="397"/>
      <c r="D73" s="398" t="s">
        <v>76</v>
      </c>
      <c r="E73" s="404" t="s">
        <v>602</v>
      </c>
      <c r="F73" s="404">
        <v>2740</v>
      </c>
      <c r="G73" s="391">
        <v>2650</v>
      </c>
      <c r="H73" s="391">
        <v>2795</v>
      </c>
      <c r="I73" s="404" t="s">
        <v>3687</v>
      </c>
      <c r="J73" s="65" t="s">
        <v>725</v>
      </c>
      <c r="K73" s="65">
        <f t="shared" ref="K73:K74" si="70">H73-F73</f>
        <v>55</v>
      </c>
      <c r="L73" s="399">
        <f t="shared" ref="L73:L74" si="71">K73/F73</f>
        <v>2.0072992700729927E-2</v>
      </c>
      <c r="M73" s="391"/>
      <c r="N73" s="65"/>
      <c r="O73" s="65" t="s">
        <v>601</v>
      </c>
      <c r="P73" s="439">
        <v>43930</v>
      </c>
      <c r="Q73" s="8"/>
      <c r="R73" s="345" t="s">
        <v>604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5" customHeight="1">
      <c r="A74" s="407">
        <v>15</v>
      </c>
      <c r="B74" s="441">
        <v>43930</v>
      </c>
      <c r="C74" s="397"/>
      <c r="D74" s="398" t="s">
        <v>89</v>
      </c>
      <c r="E74" s="404" t="s">
        <v>602</v>
      </c>
      <c r="F74" s="404">
        <v>487.5</v>
      </c>
      <c r="G74" s="391">
        <v>475</v>
      </c>
      <c r="H74" s="391">
        <v>499</v>
      </c>
      <c r="I74" s="404">
        <v>520</v>
      </c>
      <c r="J74" s="65" t="s">
        <v>3705</v>
      </c>
      <c r="K74" s="65">
        <f t="shared" si="70"/>
        <v>11.5</v>
      </c>
      <c r="L74" s="399">
        <f t="shared" si="71"/>
        <v>2.3589743589743591E-2</v>
      </c>
      <c r="M74" s="391"/>
      <c r="N74" s="65"/>
      <c r="O74" s="65" t="s">
        <v>601</v>
      </c>
      <c r="P74" s="451">
        <v>43936</v>
      </c>
      <c r="Q74" s="8"/>
      <c r="R74" s="345" t="s">
        <v>604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5" customHeight="1">
      <c r="A75" s="407">
        <v>16</v>
      </c>
      <c r="B75" s="441">
        <v>43934</v>
      </c>
      <c r="C75" s="397"/>
      <c r="D75" s="398" t="s">
        <v>76</v>
      </c>
      <c r="E75" s="404" t="s">
        <v>602</v>
      </c>
      <c r="F75" s="404">
        <v>2730</v>
      </c>
      <c r="G75" s="391">
        <v>2630</v>
      </c>
      <c r="H75" s="391">
        <v>2780</v>
      </c>
      <c r="I75" s="404" t="s">
        <v>3697</v>
      </c>
      <c r="J75" s="65" t="s">
        <v>3700</v>
      </c>
      <c r="K75" s="65">
        <f t="shared" ref="K75:K76" si="72">H75-F75</f>
        <v>50</v>
      </c>
      <c r="L75" s="399">
        <f t="shared" ref="L75:L77" si="73">K75/F75</f>
        <v>1.8315018315018316E-2</v>
      </c>
      <c r="M75" s="391"/>
      <c r="N75" s="65"/>
      <c r="O75" s="65" t="s">
        <v>601</v>
      </c>
      <c r="P75" s="439">
        <v>43934</v>
      </c>
      <c r="Q75" s="8"/>
      <c r="R75" s="345" t="s">
        <v>604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5" customHeight="1">
      <c r="A76" s="407">
        <v>17</v>
      </c>
      <c r="B76" s="441">
        <v>43934</v>
      </c>
      <c r="C76" s="397"/>
      <c r="D76" s="398" t="s">
        <v>76</v>
      </c>
      <c r="E76" s="404" t="s">
        <v>602</v>
      </c>
      <c r="F76" s="404">
        <v>2727.5</v>
      </c>
      <c r="G76" s="391">
        <v>2630</v>
      </c>
      <c r="H76" s="391">
        <v>2790</v>
      </c>
      <c r="I76" s="404" t="s">
        <v>3697</v>
      </c>
      <c r="J76" s="65" t="s">
        <v>3704</v>
      </c>
      <c r="K76" s="65">
        <f t="shared" si="72"/>
        <v>62.5</v>
      </c>
      <c r="L76" s="399">
        <f t="shared" si="73"/>
        <v>2.2914757103574702E-2</v>
      </c>
      <c r="M76" s="391"/>
      <c r="N76" s="65"/>
      <c r="O76" s="65" t="s">
        <v>601</v>
      </c>
      <c r="P76" s="451">
        <v>43936</v>
      </c>
      <c r="Q76" s="8"/>
      <c r="R76" s="345" t="s">
        <v>604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5" customHeight="1">
      <c r="A77" s="408">
        <v>18</v>
      </c>
      <c r="B77" s="442">
        <v>43934</v>
      </c>
      <c r="C77" s="392"/>
      <c r="D77" s="393" t="s">
        <v>47</v>
      </c>
      <c r="E77" s="403" t="s">
        <v>3591</v>
      </c>
      <c r="F77" s="403">
        <v>166</v>
      </c>
      <c r="G77" s="396">
        <v>173</v>
      </c>
      <c r="H77" s="396">
        <v>172</v>
      </c>
      <c r="I77" s="403" t="s">
        <v>3698</v>
      </c>
      <c r="J77" s="394" t="s">
        <v>3706</v>
      </c>
      <c r="K77" s="394">
        <f>F77-H77</f>
        <v>-6</v>
      </c>
      <c r="L77" s="395">
        <f t="shared" si="73"/>
        <v>-3.614457831325301E-2</v>
      </c>
      <c r="M77" s="396"/>
      <c r="N77" s="394"/>
      <c r="O77" s="394" t="s">
        <v>665</v>
      </c>
      <c r="P77" s="445">
        <v>43936</v>
      </c>
      <c r="Q77" s="8"/>
      <c r="R77" s="345" t="s">
        <v>604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5" customHeight="1">
      <c r="A78" s="407">
        <v>19</v>
      </c>
      <c r="B78" s="441">
        <v>43934</v>
      </c>
      <c r="C78" s="397"/>
      <c r="D78" s="398" t="s">
        <v>150</v>
      </c>
      <c r="E78" s="404" t="s">
        <v>602</v>
      </c>
      <c r="F78" s="404">
        <v>742</v>
      </c>
      <c r="G78" s="391">
        <v>710</v>
      </c>
      <c r="H78" s="391">
        <v>750</v>
      </c>
      <c r="I78" s="404">
        <v>800</v>
      </c>
      <c r="J78" s="65" t="s">
        <v>3699</v>
      </c>
      <c r="K78" s="65">
        <f t="shared" ref="K78" si="74">H78-F78</f>
        <v>8</v>
      </c>
      <c r="L78" s="399">
        <f t="shared" ref="L78:L79" si="75">K78/F78</f>
        <v>1.078167115902965E-2</v>
      </c>
      <c r="M78" s="391"/>
      <c r="N78" s="65"/>
      <c r="O78" s="65" t="s">
        <v>601</v>
      </c>
      <c r="P78" s="439">
        <v>43934</v>
      </c>
      <c r="Q78" s="8"/>
      <c r="R78" s="345" t="s">
        <v>3188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5" customHeight="1">
      <c r="A79" s="408">
        <v>20</v>
      </c>
      <c r="B79" s="442">
        <v>43936</v>
      </c>
      <c r="C79" s="392"/>
      <c r="D79" s="393" t="s">
        <v>117</v>
      </c>
      <c r="E79" s="403" t="s">
        <v>3591</v>
      </c>
      <c r="F79" s="403">
        <v>2405</v>
      </c>
      <c r="G79" s="396">
        <v>2465</v>
      </c>
      <c r="H79" s="396">
        <v>2465</v>
      </c>
      <c r="I79" s="403" t="s">
        <v>3707</v>
      </c>
      <c r="J79" s="394" t="s">
        <v>3708</v>
      </c>
      <c r="K79" s="394">
        <f>F79-H79</f>
        <v>-60</v>
      </c>
      <c r="L79" s="395">
        <f t="shared" si="75"/>
        <v>-2.4948024948024949E-2</v>
      </c>
      <c r="M79" s="396"/>
      <c r="N79" s="394"/>
      <c r="O79" s="394" t="s">
        <v>665</v>
      </c>
      <c r="P79" s="438">
        <v>43936</v>
      </c>
      <c r="Q79" s="8"/>
      <c r="R79" s="345" t="s">
        <v>604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5" customHeight="1">
      <c r="A80" s="408">
        <v>21</v>
      </c>
      <c r="B80" s="442">
        <v>43936</v>
      </c>
      <c r="C80" s="392"/>
      <c r="D80" s="393" t="s">
        <v>173</v>
      </c>
      <c r="E80" s="403" t="s">
        <v>602</v>
      </c>
      <c r="F80" s="403">
        <v>189.5</v>
      </c>
      <c r="G80" s="396">
        <v>183</v>
      </c>
      <c r="H80" s="396">
        <v>183</v>
      </c>
      <c r="I80" s="403" t="s">
        <v>3709</v>
      </c>
      <c r="J80" s="394" t="s">
        <v>3711</v>
      </c>
      <c r="K80" s="394">
        <f t="shared" ref="K80" si="76">H80-F80</f>
        <v>-6.5</v>
      </c>
      <c r="L80" s="395">
        <f t="shared" ref="L80:L81" si="77">K80/F80</f>
        <v>-3.430079155672823E-2</v>
      </c>
      <c r="M80" s="396"/>
      <c r="N80" s="394"/>
      <c r="O80" s="394" t="s">
        <v>665</v>
      </c>
      <c r="P80" s="438">
        <v>43936</v>
      </c>
      <c r="Q80" s="8"/>
      <c r="R80" s="345" t="s">
        <v>3188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5" customHeight="1">
      <c r="A81" s="407">
        <v>22</v>
      </c>
      <c r="B81" s="441">
        <v>43936</v>
      </c>
      <c r="C81" s="397"/>
      <c r="D81" s="398" t="s">
        <v>57</v>
      </c>
      <c r="E81" s="404" t="s">
        <v>3591</v>
      </c>
      <c r="F81" s="404">
        <v>2470</v>
      </c>
      <c r="G81" s="391">
        <v>2555</v>
      </c>
      <c r="H81" s="391">
        <v>2420</v>
      </c>
      <c r="I81" s="404" t="s">
        <v>3710</v>
      </c>
      <c r="J81" s="65" t="s">
        <v>3713</v>
      </c>
      <c r="K81" s="65">
        <f>F81-H81</f>
        <v>50</v>
      </c>
      <c r="L81" s="399">
        <f t="shared" si="77"/>
        <v>2.0242914979757085E-2</v>
      </c>
      <c r="M81" s="391"/>
      <c r="N81" s="65"/>
      <c r="O81" s="65" t="s">
        <v>601</v>
      </c>
      <c r="P81" s="439">
        <v>43936</v>
      </c>
      <c r="Q81" s="8"/>
      <c r="R81" s="345" t="s">
        <v>604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5" customHeight="1">
      <c r="A82" s="408">
        <v>23</v>
      </c>
      <c r="B82" s="442">
        <v>43936</v>
      </c>
      <c r="C82" s="392"/>
      <c r="D82" s="393" t="s">
        <v>3712</v>
      </c>
      <c r="E82" s="403" t="s">
        <v>602</v>
      </c>
      <c r="F82" s="403">
        <v>897</v>
      </c>
      <c r="G82" s="396">
        <v>875</v>
      </c>
      <c r="H82" s="396">
        <v>870</v>
      </c>
      <c r="I82" s="403" t="s">
        <v>3718</v>
      </c>
      <c r="J82" s="394" t="s">
        <v>3714</v>
      </c>
      <c r="K82" s="394">
        <f t="shared" ref="K82:K83" si="78">H82-F82</f>
        <v>-27</v>
      </c>
      <c r="L82" s="395">
        <f t="shared" ref="L82:L85" si="79">K82/F82</f>
        <v>-3.0100334448160536E-2</v>
      </c>
      <c r="M82" s="396"/>
      <c r="N82" s="394"/>
      <c r="O82" s="394" t="s">
        <v>665</v>
      </c>
      <c r="P82" s="438">
        <v>43936</v>
      </c>
      <c r="Q82" s="8"/>
      <c r="R82" s="345" t="s">
        <v>604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5" customHeight="1">
      <c r="A83" s="407">
        <v>24</v>
      </c>
      <c r="B83" s="441">
        <v>43937</v>
      </c>
      <c r="C83" s="397"/>
      <c r="D83" s="398" t="s">
        <v>191</v>
      </c>
      <c r="E83" s="404" t="s">
        <v>602</v>
      </c>
      <c r="F83" s="404">
        <v>2300</v>
      </c>
      <c r="G83" s="391">
        <v>2220</v>
      </c>
      <c r="H83" s="391">
        <v>2350</v>
      </c>
      <c r="I83" s="404" t="s">
        <v>3719</v>
      </c>
      <c r="J83" s="65" t="s">
        <v>3700</v>
      </c>
      <c r="K83" s="65">
        <f t="shared" si="78"/>
        <v>50</v>
      </c>
      <c r="L83" s="399">
        <f t="shared" si="79"/>
        <v>2.1739130434782608E-2</v>
      </c>
      <c r="M83" s="391"/>
      <c r="N83" s="65"/>
      <c r="O83" s="65" t="s">
        <v>601</v>
      </c>
      <c r="P83" s="439">
        <v>43937</v>
      </c>
      <c r="Q83" s="8"/>
      <c r="R83" s="345" t="s">
        <v>604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5" customHeight="1">
      <c r="A84" s="457">
        <v>25</v>
      </c>
      <c r="B84" s="458">
        <v>43938</v>
      </c>
      <c r="C84" s="459"/>
      <c r="D84" s="460" t="s">
        <v>89</v>
      </c>
      <c r="E84" s="461" t="s">
        <v>602</v>
      </c>
      <c r="F84" s="461">
        <v>495</v>
      </c>
      <c r="G84" s="462">
        <v>475</v>
      </c>
      <c r="H84" s="462">
        <v>497</v>
      </c>
      <c r="I84" s="461" t="s">
        <v>3737</v>
      </c>
      <c r="J84" s="463" t="s">
        <v>3646</v>
      </c>
      <c r="K84" s="463">
        <f>H84-F84</f>
        <v>2</v>
      </c>
      <c r="L84" s="464">
        <f t="shared" si="79"/>
        <v>4.0404040404040404E-3</v>
      </c>
      <c r="M84" s="462"/>
      <c r="N84" s="463"/>
      <c r="O84" s="463" t="s">
        <v>710</v>
      </c>
      <c r="P84" s="465">
        <v>43941</v>
      </c>
      <c r="Q84" s="8"/>
      <c r="R84" s="345" t="s">
        <v>604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5" customHeight="1">
      <c r="A85" s="408">
        <v>26</v>
      </c>
      <c r="B85" s="442">
        <v>43941</v>
      </c>
      <c r="C85" s="392"/>
      <c r="D85" s="393" t="s">
        <v>196</v>
      </c>
      <c r="E85" s="403" t="s">
        <v>602</v>
      </c>
      <c r="F85" s="403">
        <v>3510</v>
      </c>
      <c r="G85" s="396">
        <v>3380</v>
      </c>
      <c r="H85" s="396">
        <v>3375</v>
      </c>
      <c r="I85" s="403" t="s">
        <v>3740</v>
      </c>
      <c r="J85" s="394" t="s">
        <v>3773</v>
      </c>
      <c r="K85" s="394">
        <f t="shared" ref="K85" si="80">H85-F85</f>
        <v>-135</v>
      </c>
      <c r="L85" s="395">
        <f t="shared" si="79"/>
        <v>-3.8461538461538464E-2</v>
      </c>
      <c r="M85" s="396"/>
      <c r="N85" s="394"/>
      <c r="O85" s="394" t="s">
        <v>665</v>
      </c>
      <c r="P85" s="445">
        <v>43945</v>
      </c>
      <c r="Q85" s="8"/>
      <c r="R85" s="345" t="s">
        <v>3188</v>
      </c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5" customHeight="1">
      <c r="A86" s="408">
        <v>27</v>
      </c>
      <c r="B86" s="442">
        <v>43942</v>
      </c>
      <c r="C86" s="392"/>
      <c r="D86" s="393" t="s">
        <v>446</v>
      </c>
      <c r="E86" s="403" t="s">
        <v>602</v>
      </c>
      <c r="F86" s="403">
        <v>390</v>
      </c>
      <c r="G86" s="396">
        <v>378</v>
      </c>
      <c r="H86" s="396">
        <v>377.5</v>
      </c>
      <c r="I86" s="403" t="s">
        <v>3746</v>
      </c>
      <c r="J86" s="394" t="s">
        <v>3758</v>
      </c>
      <c r="K86" s="394">
        <f t="shared" ref="K86" si="81">H86-F86</f>
        <v>-12.5</v>
      </c>
      <c r="L86" s="395">
        <f t="shared" ref="L86" si="82">K86/F86</f>
        <v>-3.2051282051282048E-2</v>
      </c>
      <c r="M86" s="396"/>
      <c r="N86" s="394"/>
      <c r="O86" s="394" t="s">
        <v>665</v>
      </c>
      <c r="P86" s="445">
        <v>43943</v>
      </c>
      <c r="Q86" s="8"/>
      <c r="R86" s="345" t="s">
        <v>604</v>
      </c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5" customHeight="1">
      <c r="A87" s="407">
        <v>28</v>
      </c>
      <c r="B87" s="441">
        <v>43942</v>
      </c>
      <c r="C87" s="397"/>
      <c r="D87" s="398" t="s">
        <v>120</v>
      </c>
      <c r="E87" s="404" t="s">
        <v>602</v>
      </c>
      <c r="F87" s="404">
        <v>361</v>
      </c>
      <c r="G87" s="391">
        <v>348</v>
      </c>
      <c r="H87" s="391">
        <v>368</v>
      </c>
      <c r="I87" s="404" t="s">
        <v>3747</v>
      </c>
      <c r="J87" s="65" t="s">
        <v>3649</v>
      </c>
      <c r="K87" s="65">
        <f t="shared" ref="K87:K88" si="83">H87-F87</f>
        <v>7</v>
      </c>
      <c r="L87" s="399">
        <f t="shared" ref="L87:L89" si="84">K87/F87</f>
        <v>1.9390581717451522E-2</v>
      </c>
      <c r="M87" s="391"/>
      <c r="N87" s="65"/>
      <c r="O87" s="65" t="s">
        <v>601</v>
      </c>
      <c r="P87" s="439">
        <v>43942</v>
      </c>
      <c r="Q87" s="8"/>
      <c r="R87" s="345" t="s">
        <v>3188</v>
      </c>
      <c r="S87" s="16"/>
      <c r="T87" s="16"/>
      <c r="U87" s="16"/>
      <c r="V87" s="16"/>
      <c r="W87" s="16"/>
      <c r="X87" s="16"/>
      <c r="Y87" s="16"/>
      <c r="Z87" s="16"/>
      <c r="AA87" s="16"/>
    </row>
    <row r="88" spans="1:27" s="428" customFormat="1" ht="15" customHeight="1">
      <c r="A88" s="408">
        <v>29</v>
      </c>
      <c r="B88" s="442">
        <v>43943</v>
      </c>
      <c r="C88" s="392"/>
      <c r="D88" s="393" t="s">
        <v>110</v>
      </c>
      <c r="E88" s="403" t="s">
        <v>602</v>
      </c>
      <c r="F88" s="403">
        <v>1670</v>
      </c>
      <c r="G88" s="396">
        <v>1598</v>
      </c>
      <c r="H88" s="396">
        <v>1615</v>
      </c>
      <c r="I88" s="403" t="s">
        <v>3759</v>
      </c>
      <c r="J88" s="394" t="s">
        <v>3772</v>
      </c>
      <c r="K88" s="394">
        <f t="shared" si="83"/>
        <v>-55</v>
      </c>
      <c r="L88" s="395">
        <f t="shared" si="84"/>
        <v>-3.2934131736526949E-2</v>
      </c>
      <c r="M88" s="396"/>
      <c r="N88" s="394"/>
      <c r="O88" s="394" t="s">
        <v>665</v>
      </c>
      <c r="P88" s="445">
        <v>43945</v>
      </c>
      <c r="Q88" s="7"/>
      <c r="R88" s="345" t="s">
        <v>604</v>
      </c>
      <c r="S88" s="493"/>
      <c r="T88" s="493"/>
      <c r="U88" s="493"/>
      <c r="V88" s="493"/>
      <c r="W88" s="493"/>
      <c r="X88" s="493"/>
      <c r="Y88" s="493"/>
      <c r="Z88" s="493"/>
      <c r="AA88" s="493"/>
    </row>
    <row r="89" spans="1:27" s="428" customFormat="1" ht="15" customHeight="1">
      <c r="A89" s="407">
        <v>30</v>
      </c>
      <c r="B89" s="441">
        <v>43948</v>
      </c>
      <c r="C89" s="397"/>
      <c r="D89" s="398" t="s">
        <v>57</v>
      </c>
      <c r="E89" s="404" t="s">
        <v>3591</v>
      </c>
      <c r="F89" s="404">
        <v>2495</v>
      </c>
      <c r="G89" s="391">
        <v>2575</v>
      </c>
      <c r="H89" s="391">
        <v>2440</v>
      </c>
      <c r="I89" s="404" t="s">
        <v>3781</v>
      </c>
      <c r="J89" s="65" t="s">
        <v>3783</v>
      </c>
      <c r="K89" s="65">
        <f>F89-H89</f>
        <v>55</v>
      </c>
      <c r="L89" s="399">
        <f t="shared" si="84"/>
        <v>2.2044088176352707E-2</v>
      </c>
      <c r="M89" s="391"/>
      <c r="N89" s="65"/>
      <c r="O89" s="65" t="s">
        <v>601</v>
      </c>
      <c r="P89" s="451">
        <v>43949</v>
      </c>
      <c r="Q89" s="7"/>
      <c r="R89" s="345" t="s">
        <v>604</v>
      </c>
      <c r="S89" s="493"/>
      <c r="T89" s="493"/>
      <c r="U89" s="493"/>
      <c r="V89" s="493"/>
      <c r="W89" s="493"/>
      <c r="X89" s="493"/>
      <c r="Y89" s="493"/>
      <c r="Z89" s="493"/>
      <c r="AA89" s="493"/>
    </row>
    <row r="90" spans="1:27" s="428" customFormat="1" ht="15" customHeight="1">
      <c r="A90" s="407">
        <v>31</v>
      </c>
      <c r="B90" s="441">
        <v>43949</v>
      </c>
      <c r="C90" s="397"/>
      <c r="D90" s="398" t="s">
        <v>179</v>
      </c>
      <c r="E90" s="404" t="s">
        <v>3591</v>
      </c>
      <c r="F90" s="404">
        <v>482</v>
      </c>
      <c r="G90" s="391">
        <v>501</v>
      </c>
      <c r="H90" s="391">
        <v>473</v>
      </c>
      <c r="I90" s="404" t="s">
        <v>3785</v>
      </c>
      <c r="J90" s="65" t="s">
        <v>3786</v>
      </c>
      <c r="K90" s="65">
        <f>F90-H90</f>
        <v>9</v>
      </c>
      <c r="L90" s="399">
        <f t="shared" ref="L90:L91" si="85">K90/F90</f>
        <v>1.8672199170124481E-2</v>
      </c>
      <c r="M90" s="391"/>
      <c r="N90" s="65"/>
      <c r="O90" s="65" t="s">
        <v>601</v>
      </c>
      <c r="P90" s="439">
        <v>43949</v>
      </c>
      <c r="Q90" s="7"/>
      <c r="R90" s="345" t="s">
        <v>604</v>
      </c>
      <c r="S90" s="493"/>
      <c r="T90" s="493"/>
      <c r="U90" s="493"/>
      <c r="V90" s="493"/>
      <c r="W90" s="493"/>
      <c r="X90" s="493"/>
      <c r="Y90" s="493"/>
      <c r="Z90" s="493"/>
      <c r="AA90" s="493"/>
    </row>
    <row r="91" spans="1:27" s="428" customFormat="1" ht="15" customHeight="1">
      <c r="A91" s="407">
        <v>32</v>
      </c>
      <c r="B91" s="441">
        <v>43949</v>
      </c>
      <c r="C91" s="397"/>
      <c r="D91" s="398" t="s">
        <v>124</v>
      </c>
      <c r="E91" s="404" t="s">
        <v>602</v>
      </c>
      <c r="F91" s="404">
        <v>891</v>
      </c>
      <c r="G91" s="391">
        <v>865</v>
      </c>
      <c r="H91" s="391">
        <v>910</v>
      </c>
      <c r="I91" s="404" t="s">
        <v>3718</v>
      </c>
      <c r="J91" s="65" t="s">
        <v>3703</v>
      </c>
      <c r="K91" s="65">
        <f t="shared" ref="K91" si="86">H91-F91</f>
        <v>19</v>
      </c>
      <c r="L91" s="399">
        <f t="shared" si="85"/>
        <v>2.1324354657687991E-2</v>
      </c>
      <c r="M91" s="391"/>
      <c r="N91" s="65"/>
      <c r="O91" s="65" t="s">
        <v>601</v>
      </c>
      <c r="P91" s="439">
        <v>43949</v>
      </c>
      <c r="Q91" s="7"/>
      <c r="R91" s="345" t="s">
        <v>604</v>
      </c>
      <c r="S91" s="493"/>
      <c r="T91" s="493"/>
      <c r="U91" s="493"/>
      <c r="V91" s="493"/>
      <c r="W91" s="493"/>
      <c r="X91" s="493"/>
      <c r="Y91" s="493"/>
      <c r="Z91" s="493"/>
      <c r="AA91" s="493"/>
    </row>
    <row r="92" spans="1:27" s="428" customFormat="1" ht="15" customHeight="1">
      <c r="A92" s="409">
        <v>33</v>
      </c>
      <c r="B92" s="433">
        <v>43949</v>
      </c>
      <c r="C92" s="379"/>
      <c r="D92" s="380" t="s">
        <v>86</v>
      </c>
      <c r="E92" s="432" t="s">
        <v>602</v>
      </c>
      <c r="F92" s="432" t="s">
        <v>3787</v>
      </c>
      <c r="G92" s="414">
        <v>1440</v>
      </c>
      <c r="H92" s="414"/>
      <c r="I92" s="432" t="s">
        <v>3617</v>
      </c>
      <c r="J92" s="413" t="s">
        <v>603</v>
      </c>
      <c r="K92" s="413"/>
      <c r="L92" s="383"/>
      <c r="M92" s="414"/>
      <c r="N92" s="413"/>
      <c r="O92" s="413"/>
      <c r="P92" s="385"/>
      <c r="Q92" s="7"/>
      <c r="R92" s="345" t="s">
        <v>3188</v>
      </c>
      <c r="S92" s="493"/>
      <c r="T92" s="493"/>
      <c r="U92" s="493"/>
      <c r="V92" s="493"/>
      <c r="W92" s="493"/>
      <c r="X92" s="493"/>
      <c r="Y92" s="493"/>
      <c r="Z92" s="493"/>
      <c r="AA92" s="493"/>
    </row>
    <row r="93" spans="1:27" s="428" customFormat="1" ht="15" customHeight="1">
      <c r="A93" s="407">
        <v>34</v>
      </c>
      <c r="B93" s="441">
        <v>43949</v>
      </c>
      <c r="C93" s="397"/>
      <c r="D93" s="398" t="s">
        <v>111</v>
      </c>
      <c r="E93" s="404" t="s">
        <v>602</v>
      </c>
      <c r="F93" s="404">
        <v>924</v>
      </c>
      <c r="G93" s="391">
        <v>895</v>
      </c>
      <c r="H93" s="391">
        <v>947.5</v>
      </c>
      <c r="I93" s="404" t="s">
        <v>3788</v>
      </c>
      <c r="J93" s="65" t="s">
        <v>3792</v>
      </c>
      <c r="K93" s="65">
        <f t="shared" ref="K93" si="87">H93-F93</f>
        <v>23.5</v>
      </c>
      <c r="L93" s="399">
        <f t="shared" ref="L93" si="88">K93/F93</f>
        <v>2.5432900432900432E-2</v>
      </c>
      <c r="M93" s="391"/>
      <c r="N93" s="65"/>
      <c r="O93" s="65" t="s">
        <v>601</v>
      </c>
      <c r="P93" s="451">
        <v>43950</v>
      </c>
      <c r="Q93" s="7"/>
      <c r="R93" s="345" t="s">
        <v>604</v>
      </c>
      <c r="S93" s="493"/>
      <c r="T93" s="493"/>
      <c r="U93" s="493"/>
      <c r="V93" s="493"/>
      <c r="W93" s="493"/>
      <c r="X93" s="493"/>
      <c r="Y93" s="493"/>
      <c r="Z93" s="493"/>
      <c r="AA93" s="493"/>
    </row>
    <row r="94" spans="1:27" s="428" customFormat="1" ht="15" customHeight="1">
      <c r="A94" s="409">
        <v>35</v>
      </c>
      <c r="B94" s="433">
        <v>43949</v>
      </c>
      <c r="C94" s="379"/>
      <c r="D94" s="380" t="s">
        <v>3789</v>
      </c>
      <c r="E94" s="432" t="s">
        <v>602</v>
      </c>
      <c r="F94" s="432" t="s">
        <v>3790</v>
      </c>
      <c r="G94" s="414">
        <v>315</v>
      </c>
      <c r="H94" s="414"/>
      <c r="I94" s="432">
        <v>350</v>
      </c>
      <c r="J94" s="413" t="s">
        <v>603</v>
      </c>
      <c r="K94" s="413"/>
      <c r="L94" s="383"/>
      <c r="M94" s="414"/>
      <c r="N94" s="413"/>
      <c r="O94" s="413"/>
      <c r="P94" s="385"/>
      <c r="Q94" s="7"/>
      <c r="R94" s="345" t="s">
        <v>3188</v>
      </c>
      <c r="S94" s="493"/>
      <c r="T94" s="493"/>
      <c r="U94" s="493"/>
      <c r="V94" s="493"/>
      <c r="W94" s="493"/>
      <c r="X94" s="493"/>
      <c r="Y94" s="493"/>
      <c r="Z94" s="493"/>
      <c r="AA94" s="493"/>
    </row>
    <row r="95" spans="1:27" s="428" customFormat="1" ht="15" customHeight="1">
      <c r="A95" s="408">
        <v>36</v>
      </c>
      <c r="B95" s="442">
        <v>43950</v>
      </c>
      <c r="C95" s="392"/>
      <c r="D95" s="393" t="s">
        <v>57</v>
      </c>
      <c r="E95" s="403" t="s">
        <v>3591</v>
      </c>
      <c r="F95" s="403">
        <v>2495</v>
      </c>
      <c r="G95" s="396">
        <v>2575</v>
      </c>
      <c r="H95" s="396">
        <v>2590</v>
      </c>
      <c r="I95" s="403" t="s">
        <v>3781</v>
      </c>
      <c r="J95" s="394" t="s">
        <v>3807</v>
      </c>
      <c r="K95" s="394">
        <f>F95-H95</f>
        <v>-95</v>
      </c>
      <c r="L95" s="395">
        <f t="shared" ref="L95" si="89">K95/F95</f>
        <v>-3.8076152304609222E-2</v>
      </c>
      <c r="M95" s="396"/>
      <c r="N95" s="394"/>
      <c r="O95" s="394" t="s">
        <v>665</v>
      </c>
      <c r="P95" s="445">
        <v>43951</v>
      </c>
      <c r="Q95" s="7"/>
      <c r="R95" s="345" t="s">
        <v>604</v>
      </c>
      <c r="S95" s="493"/>
      <c r="T95" s="493"/>
      <c r="U95" s="493"/>
      <c r="V95" s="493"/>
      <c r="W95" s="493"/>
      <c r="X95" s="493"/>
      <c r="Y95" s="493"/>
      <c r="Z95" s="493"/>
      <c r="AA95" s="493"/>
    </row>
    <row r="96" spans="1:27" s="428" customFormat="1" ht="15" customHeight="1">
      <c r="A96" s="407">
        <v>37</v>
      </c>
      <c r="B96" s="441">
        <v>43950</v>
      </c>
      <c r="C96" s="397"/>
      <c r="D96" s="398" t="s">
        <v>84</v>
      </c>
      <c r="E96" s="404" t="s">
        <v>3591</v>
      </c>
      <c r="F96" s="404">
        <v>602</v>
      </c>
      <c r="G96" s="391">
        <v>622</v>
      </c>
      <c r="H96" s="391">
        <v>593</v>
      </c>
      <c r="I96" s="404" t="s">
        <v>3795</v>
      </c>
      <c r="J96" s="65" t="s">
        <v>3786</v>
      </c>
      <c r="K96" s="65">
        <f>F96-H96</f>
        <v>9</v>
      </c>
      <c r="L96" s="399">
        <f t="shared" ref="L96:L97" si="90">K96/F96</f>
        <v>1.4950166112956811E-2</v>
      </c>
      <c r="M96" s="391"/>
      <c r="N96" s="65"/>
      <c r="O96" s="65" t="s">
        <v>601</v>
      </c>
      <c r="P96" s="439">
        <v>43950</v>
      </c>
      <c r="Q96" s="7"/>
      <c r="R96" s="345" t="s">
        <v>604</v>
      </c>
      <c r="S96" s="493"/>
      <c r="T96" s="493"/>
      <c r="U96" s="493"/>
      <c r="V96" s="493"/>
      <c r="W96" s="493"/>
      <c r="X96" s="493"/>
      <c r="Y96" s="493"/>
      <c r="Z96" s="493"/>
      <c r="AA96" s="493"/>
    </row>
    <row r="97" spans="1:34" s="428" customFormat="1" ht="15" customHeight="1">
      <c r="A97" s="407">
        <v>38</v>
      </c>
      <c r="B97" s="441">
        <v>43950</v>
      </c>
      <c r="C97" s="397"/>
      <c r="D97" s="398" t="s">
        <v>179</v>
      </c>
      <c r="E97" s="404" t="s">
        <v>3591</v>
      </c>
      <c r="F97" s="404">
        <v>481.5</v>
      </c>
      <c r="G97" s="391">
        <v>501</v>
      </c>
      <c r="H97" s="391">
        <v>471</v>
      </c>
      <c r="I97" s="404" t="s">
        <v>3785</v>
      </c>
      <c r="J97" s="65" t="s">
        <v>3806</v>
      </c>
      <c r="K97" s="65">
        <f>F97-H97</f>
        <v>10.5</v>
      </c>
      <c r="L97" s="399">
        <f t="shared" si="90"/>
        <v>2.1806853582554516E-2</v>
      </c>
      <c r="M97" s="391"/>
      <c r="N97" s="65"/>
      <c r="O97" s="65" t="s">
        <v>601</v>
      </c>
      <c r="P97" s="451">
        <v>43951</v>
      </c>
      <c r="Q97" s="7"/>
      <c r="R97" s="345" t="s">
        <v>604</v>
      </c>
      <c r="S97" s="493"/>
      <c r="T97" s="493"/>
      <c r="U97" s="493"/>
      <c r="V97" s="493"/>
      <c r="W97" s="493"/>
      <c r="X97" s="493"/>
      <c r="Y97" s="493"/>
      <c r="Z97" s="493"/>
      <c r="AA97" s="493"/>
    </row>
    <row r="98" spans="1:34" s="428" customFormat="1" ht="15" customHeight="1">
      <c r="A98" s="407">
        <v>39</v>
      </c>
      <c r="B98" s="441">
        <v>43950</v>
      </c>
      <c r="C98" s="397"/>
      <c r="D98" s="398" t="s">
        <v>111</v>
      </c>
      <c r="E98" s="404" t="s">
        <v>602</v>
      </c>
      <c r="F98" s="404">
        <v>959</v>
      </c>
      <c r="G98" s="391">
        <v>919</v>
      </c>
      <c r="H98" s="391">
        <v>975.5</v>
      </c>
      <c r="I98" s="404" t="s">
        <v>3796</v>
      </c>
      <c r="J98" s="65" t="s">
        <v>3784</v>
      </c>
      <c r="K98" s="65">
        <f t="shared" ref="K98" si="91">H98-F98</f>
        <v>16.5</v>
      </c>
      <c r="L98" s="399">
        <f t="shared" ref="L98:L99" si="92">K98/F98</f>
        <v>1.7205422314911366E-2</v>
      </c>
      <c r="M98" s="391"/>
      <c r="N98" s="65"/>
      <c r="O98" s="65" t="s">
        <v>601</v>
      </c>
      <c r="P98" s="439">
        <v>43950</v>
      </c>
      <c r="Q98" s="7"/>
      <c r="R98" s="345" t="s">
        <v>604</v>
      </c>
      <c r="S98" s="493"/>
      <c r="T98" s="493"/>
      <c r="U98" s="493"/>
      <c r="V98" s="493"/>
      <c r="W98" s="493"/>
      <c r="X98" s="493"/>
      <c r="Y98" s="493"/>
      <c r="Z98" s="493"/>
      <c r="AA98" s="493"/>
    </row>
    <row r="99" spans="1:34" s="428" customFormat="1" ht="15" customHeight="1">
      <c r="A99" s="408">
        <v>40</v>
      </c>
      <c r="B99" s="442">
        <v>43950</v>
      </c>
      <c r="C99" s="392"/>
      <c r="D99" s="393" t="s">
        <v>126</v>
      </c>
      <c r="E99" s="403" t="s">
        <v>3591</v>
      </c>
      <c r="F99" s="403">
        <v>163</v>
      </c>
      <c r="G99" s="396">
        <v>170</v>
      </c>
      <c r="H99" s="396">
        <v>169.5</v>
      </c>
      <c r="I99" s="403">
        <v>150</v>
      </c>
      <c r="J99" s="394" t="s">
        <v>3711</v>
      </c>
      <c r="K99" s="394">
        <f>F99-H99</f>
        <v>-6.5</v>
      </c>
      <c r="L99" s="395">
        <f t="shared" si="92"/>
        <v>-3.9877300613496931E-2</v>
      </c>
      <c r="M99" s="396"/>
      <c r="N99" s="394"/>
      <c r="O99" s="394" t="s">
        <v>665</v>
      </c>
      <c r="P99" s="445">
        <v>43951</v>
      </c>
      <c r="Q99" s="7"/>
      <c r="R99" s="345" t="s">
        <v>3188</v>
      </c>
      <c r="S99" s="493"/>
      <c r="T99" s="493"/>
      <c r="U99" s="493"/>
      <c r="V99" s="493"/>
      <c r="W99" s="493"/>
      <c r="X99" s="493"/>
      <c r="Y99" s="493"/>
      <c r="Z99" s="493"/>
      <c r="AA99" s="493"/>
    </row>
    <row r="100" spans="1:34" s="428" customFormat="1" ht="15" customHeight="1">
      <c r="A100" s="407">
        <v>41</v>
      </c>
      <c r="B100" s="441">
        <v>43950</v>
      </c>
      <c r="C100" s="397"/>
      <c r="D100" s="398" t="s">
        <v>3797</v>
      </c>
      <c r="E100" s="404" t="s">
        <v>602</v>
      </c>
      <c r="F100" s="404">
        <v>170</v>
      </c>
      <c r="G100" s="391">
        <v>164</v>
      </c>
      <c r="H100" s="391">
        <v>174.5</v>
      </c>
      <c r="I100" s="404">
        <v>182</v>
      </c>
      <c r="J100" s="65" t="s">
        <v>3805</v>
      </c>
      <c r="K100" s="65">
        <f t="shared" ref="K100" si="93">H100-F100</f>
        <v>4.5</v>
      </c>
      <c r="L100" s="399">
        <f t="shared" ref="L100" si="94">K100/F100</f>
        <v>2.6470588235294117E-2</v>
      </c>
      <c r="M100" s="391"/>
      <c r="N100" s="65"/>
      <c r="O100" s="65" t="s">
        <v>601</v>
      </c>
      <c r="P100" s="451">
        <v>43951</v>
      </c>
      <c r="Q100" s="7"/>
      <c r="R100" s="345" t="s">
        <v>3188</v>
      </c>
      <c r="S100" s="493"/>
      <c r="T100" s="493"/>
      <c r="U100" s="493"/>
      <c r="V100" s="493"/>
      <c r="W100" s="493"/>
      <c r="X100" s="493"/>
      <c r="Y100" s="493"/>
      <c r="Z100" s="493"/>
      <c r="AA100" s="493"/>
    </row>
    <row r="101" spans="1:34" s="428" customFormat="1" ht="15" customHeight="1">
      <c r="A101" s="407">
        <v>42</v>
      </c>
      <c r="B101" s="441">
        <v>43950</v>
      </c>
      <c r="C101" s="397"/>
      <c r="D101" s="398" t="s">
        <v>89</v>
      </c>
      <c r="E101" s="404" t="s">
        <v>602</v>
      </c>
      <c r="F101" s="404">
        <v>477.5</v>
      </c>
      <c r="G101" s="391">
        <v>458</v>
      </c>
      <c r="H101" s="391">
        <v>488</v>
      </c>
      <c r="I101" s="404" t="s">
        <v>3798</v>
      </c>
      <c r="J101" s="65" t="s">
        <v>3804</v>
      </c>
      <c r="K101" s="65">
        <f t="shared" ref="K101" si="95">H101-F101</f>
        <v>10.5</v>
      </c>
      <c r="L101" s="399">
        <f t="shared" ref="L101" si="96">K101/F101</f>
        <v>2.1989528795811519E-2</v>
      </c>
      <c r="M101" s="391"/>
      <c r="N101" s="65"/>
      <c r="O101" s="65" t="s">
        <v>601</v>
      </c>
      <c r="P101" s="451">
        <v>43951</v>
      </c>
      <c r="Q101" s="7"/>
      <c r="R101" s="345" t="s">
        <v>604</v>
      </c>
      <c r="S101" s="493"/>
      <c r="T101" s="493"/>
      <c r="U101" s="493"/>
      <c r="V101" s="493"/>
      <c r="W101" s="493"/>
      <c r="X101" s="493"/>
      <c r="Y101" s="493"/>
      <c r="Z101" s="493"/>
      <c r="AA101" s="493"/>
    </row>
    <row r="102" spans="1:34" s="428" customFormat="1" ht="15" customHeight="1">
      <c r="A102" s="407">
        <v>43</v>
      </c>
      <c r="B102" s="441">
        <v>43950</v>
      </c>
      <c r="C102" s="397"/>
      <c r="D102" s="398" t="s">
        <v>124</v>
      </c>
      <c r="E102" s="404" t="s">
        <v>602</v>
      </c>
      <c r="F102" s="404">
        <v>914</v>
      </c>
      <c r="G102" s="391">
        <v>880</v>
      </c>
      <c r="H102" s="391">
        <v>945</v>
      </c>
      <c r="I102" s="404" t="s">
        <v>3799</v>
      </c>
      <c r="J102" s="65" t="s">
        <v>3803</v>
      </c>
      <c r="K102" s="65">
        <f t="shared" ref="K102" si="97">H102-F102</f>
        <v>31</v>
      </c>
      <c r="L102" s="399">
        <f t="shared" ref="L102" si="98">K102/F102</f>
        <v>3.3916849015317288E-2</v>
      </c>
      <c r="M102" s="391"/>
      <c r="N102" s="65"/>
      <c r="O102" s="65" t="s">
        <v>601</v>
      </c>
      <c r="P102" s="451">
        <v>43951</v>
      </c>
      <c r="Q102" s="7"/>
      <c r="R102" s="345" t="s">
        <v>604</v>
      </c>
      <c r="S102" s="493"/>
      <c r="T102" s="493"/>
      <c r="U102" s="493"/>
      <c r="V102" s="493"/>
      <c r="W102" s="493"/>
      <c r="X102" s="493"/>
      <c r="Y102" s="493"/>
      <c r="Z102" s="493"/>
      <c r="AA102" s="493"/>
    </row>
    <row r="103" spans="1:34" s="428" customFormat="1" ht="15" customHeight="1">
      <c r="A103" s="409">
        <v>44</v>
      </c>
      <c r="B103" s="433">
        <v>43951</v>
      </c>
      <c r="C103" s="379"/>
      <c r="D103" s="380" t="s">
        <v>67</v>
      </c>
      <c r="E103" s="432" t="s">
        <v>602</v>
      </c>
      <c r="F103" s="432" t="s">
        <v>3808</v>
      </c>
      <c r="G103" s="414">
        <v>493</v>
      </c>
      <c r="H103" s="414"/>
      <c r="I103" s="432" t="s">
        <v>3809</v>
      </c>
      <c r="J103" s="413" t="s">
        <v>603</v>
      </c>
      <c r="K103" s="413"/>
      <c r="L103" s="383"/>
      <c r="M103" s="414"/>
      <c r="N103" s="413"/>
      <c r="O103" s="413"/>
      <c r="P103" s="385"/>
      <c r="Q103" s="7"/>
      <c r="R103" s="345" t="s">
        <v>604</v>
      </c>
      <c r="S103" s="493"/>
      <c r="T103" s="493"/>
      <c r="U103" s="493"/>
      <c r="V103" s="493"/>
      <c r="W103" s="493"/>
      <c r="X103" s="493"/>
      <c r="Y103" s="493"/>
      <c r="Z103" s="493"/>
      <c r="AA103" s="493"/>
    </row>
    <row r="104" spans="1:34" s="428" customFormat="1" ht="15" customHeight="1">
      <c r="A104" s="409">
        <v>45</v>
      </c>
      <c r="B104" s="433">
        <v>43951</v>
      </c>
      <c r="C104" s="379"/>
      <c r="D104" s="380" t="s">
        <v>254</v>
      </c>
      <c r="E104" s="432" t="s">
        <v>602</v>
      </c>
      <c r="F104" s="432" t="s">
        <v>3810</v>
      </c>
      <c r="G104" s="414">
        <v>482</v>
      </c>
      <c r="H104" s="414"/>
      <c r="I104" s="432">
        <v>530</v>
      </c>
      <c r="J104" s="413" t="s">
        <v>603</v>
      </c>
      <c r="K104" s="413"/>
      <c r="L104" s="383"/>
      <c r="M104" s="414"/>
      <c r="N104" s="413"/>
      <c r="O104" s="413"/>
      <c r="P104" s="385"/>
      <c r="Q104" s="7"/>
      <c r="R104" s="345" t="s">
        <v>3188</v>
      </c>
      <c r="S104" s="493"/>
      <c r="T104" s="493"/>
      <c r="U104" s="493"/>
      <c r="V104" s="493"/>
      <c r="W104" s="493"/>
      <c r="X104" s="493"/>
      <c r="Y104" s="493"/>
      <c r="Z104" s="493"/>
      <c r="AA104" s="493"/>
    </row>
    <row r="105" spans="1:34" s="428" customFormat="1" ht="15" customHeight="1">
      <c r="A105" s="407">
        <v>46</v>
      </c>
      <c r="B105" s="441">
        <v>43951</v>
      </c>
      <c r="C105" s="397"/>
      <c r="D105" s="398" t="s">
        <v>64</v>
      </c>
      <c r="E105" s="404" t="s">
        <v>602</v>
      </c>
      <c r="F105" s="404">
        <v>1350</v>
      </c>
      <c r="G105" s="391">
        <v>1315</v>
      </c>
      <c r="H105" s="391">
        <v>1377.5</v>
      </c>
      <c r="I105" s="404">
        <v>1420</v>
      </c>
      <c r="J105" s="65" t="s">
        <v>3812</v>
      </c>
      <c r="K105" s="65">
        <f t="shared" ref="K105" si="99">H105-F105</f>
        <v>27.5</v>
      </c>
      <c r="L105" s="399">
        <f t="shared" ref="L105" si="100">K105/F105</f>
        <v>2.0370370370370372E-2</v>
      </c>
      <c r="M105" s="391"/>
      <c r="N105" s="65"/>
      <c r="O105" s="65" t="s">
        <v>601</v>
      </c>
      <c r="P105" s="439">
        <v>43951</v>
      </c>
      <c r="Q105" s="7"/>
      <c r="R105" s="345" t="s">
        <v>3188</v>
      </c>
      <c r="S105" s="493"/>
      <c r="T105" s="493"/>
      <c r="U105" s="493"/>
      <c r="V105" s="493"/>
      <c r="W105" s="493"/>
      <c r="X105" s="493"/>
      <c r="Y105" s="493"/>
      <c r="Z105" s="493"/>
      <c r="AA105" s="493"/>
    </row>
    <row r="106" spans="1:34" s="428" customFormat="1" ht="15" customHeight="1">
      <c r="A106" s="409"/>
      <c r="B106" s="433"/>
      <c r="C106" s="379"/>
      <c r="D106" s="380"/>
      <c r="E106" s="432"/>
      <c r="F106" s="432"/>
      <c r="G106" s="414"/>
      <c r="H106" s="414"/>
      <c r="I106" s="432"/>
      <c r="J106" s="413"/>
      <c r="K106" s="413"/>
      <c r="L106" s="383"/>
      <c r="M106" s="414"/>
      <c r="N106" s="413"/>
      <c r="O106" s="413"/>
      <c r="P106" s="385"/>
      <c r="Q106" s="7"/>
      <c r="R106" s="345"/>
      <c r="S106" s="493"/>
      <c r="T106" s="493"/>
      <c r="U106" s="493"/>
      <c r="V106" s="493"/>
      <c r="W106" s="493"/>
      <c r="X106" s="493"/>
      <c r="Y106" s="493"/>
      <c r="Z106" s="493"/>
      <c r="AA106" s="493"/>
    </row>
    <row r="107" spans="1:34" s="428" customFormat="1" ht="15" customHeight="1">
      <c r="A107" s="409"/>
      <c r="B107" s="433"/>
      <c r="C107" s="379"/>
      <c r="D107" s="380"/>
      <c r="E107" s="432"/>
      <c r="F107" s="432"/>
      <c r="G107" s="414"/>
      <c r="H107" s="414"/>
      <c r="I107" s="432"/>
      <c r="J107" s="413"/>
      <c r="K107" s="413"/>
      <c r="L107" s="383"/>
      <c r="M107" s="414"/>
      <c r="N107" s="413"/>
      <c r="O107" s="413"/>
      <c r="P107" s="385"/>
      <c r="Q107" s="7"/>
      <c r="R107" s="345"/>
      <c r="S107" s="493"/>
      <c r="T107" s="493"/>
      <c r="U107" s="493"/>
      <c r="V107" s="493"/>
      <c r="W107" s="493"/>
      <c r="X107" s="493"/>
      <c r="Y107" s="493"/>
      <c r="Z107" s="493"/>
      <c r="AA107" s="493"/>
    </row>
    <row r="108" spans="1:34" s="428" customFormat="1" ht="15" customHeight="1">
      <c r="A108" s="409"/>
      <c r="B108" s="433"/>
      <c r="C108" s="379"/>
      <c r="D108" s="380"/>
      <c r="E108" s="432"/>
      <c r="F108" s="432"/>
      <c r="G108" s="414"/>
      <c r="H108" s="414"/>
      <c r="I108" s="432"/>
      <c r="J108" s="413"/>
      <c r="K108" s="413"/>
      <c r="L108" s="383"/>
      <c r="M108" s="414"/>
      <c r="N108" s="413"/>
      <c r="O108" s="413"/>
      <c r="P108" s="385"/>
      <c r="Q108" s="7"/>
      <c r="R108" s="345"/>
      <c r="S108" s="493"/>
      <c r="T108" s="493"/>
      <c r="U108" s="493"/>
      <c r="V108" s="493"/>
      <c r="W108" s="493"/>
      <c r="X108" s="493"/>
      <c r="Y108" s="493"/>
      <c r="Z108" s="493"/>
      <c r="AA108" s="493"/>
    </row>
    <row r="109" spans="1:34" s="428" customFormat="1" ht="15" customHeight="1">
      <c r="A109" s="409"/>
      <c r="B109" s="433"/>
      <c r="C109" s="379"/>
      <c r="D109" s="380"/>
      <c r="E109" s="432"/>
      <c r="F109" s="432"/>
      <c r="G109" s="414"/>
      <c r="H109" s="414"/>
      <c r="I109" s="432"/>
      <c r="J109" s="413"/>
      <c r="K109" s="413"/>
      <c r="L109" s="383"/>
      <c r="M109" s="414"/>
      <c r="N109" s="413"/>
      <c r="O109" s="413"/>
      <c r="P109" s="385"/>
      <c r="Q109" s="7"/>
      <c r="R109" s="345"/>
      <c r="S109" s="493"/>
      <c r="T109" s="493"/>
      <c r="U109" s="493"/>
      <c r="V109" s="493"/>
      <c r="W109" s="493"/>
      <c r="X109" s="493"/>
      <c r="Y109" s="493"/>
      <c r="Z109" s="493"/>
      <c r="AA109" s="493"/>
    </row>
    <row r="110" spans="1:34" ht="15" customHeight="1">
      <c r="A110" s="409"/>
      <c r="B110" s="433"/>
      <c r="C110" s="379"/>
      <c r="D110" s="469"/>
      <c r="E110" s="381"/>
      <c r="F110" s="381"/>
      <c r="G110" s="382"/>
      <c r="H110" s="382"/>
      <c r="I110" s="381"/>
      <c r="J110" s="378"/>
      <c r="K110" s="378"/>
      <c r="L110" s="383"/>
      <c r="M110" s="382"/>
      <c r="N110" s="384"/>
      <c r="O110" s="384"/>
      <c r="P110" s="385"/>
      <c r="Q110" s="11"/>
      <c r="R110" s="12"/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34" ht="44.25" customHeight="1">
      <c r="A111" s="23" t="s">
        <v>605</v>
      </c>
      <c r="B111" s="39"/>
      <c r="C111" s="39"/>
      <c r="D111" s="40"/>
      <c r="E111" s="36"/>
      <c r="F111" s="36"/>
      <c r="G111" s="35"/>
      <c r="H111" s="35"/>
      <c r="I111" s="36"/>
      <c r="J111" s="17"/>
      <c r="K111" s="80"/>
      <c r="L111" s="81"/>
      <c r="M111" s="80"/>
      <c r="N111" s="82"/>
      <c r="O111" s="80"/>
      <c r="P111" s="82"/>
      <c r="Q111" s="16"/>
      <c r="R111" s="12"/>
      <c r="S111" s="16"/>
      <c r="T111" s="16"/>
      <c r="U111" s="16"/>
      <c r="V111" s="16"/>
      <c r="W111" s="16"/>
      <c r="X111" s="16"/>
      <c r="Y111" s="16"/>
      <c r="Z111" s="5"/>
      <c r="AA111" s="5"/>
      <c r="AB111" s="5"/>
    </row>
    <row r="112" spans="1:34" s="6" customFormat="1">
      <c r="A112" s="29" t="s">
        <v>606</v>
      </c>
      <c r="B112" s="23"/>
      <c r="C112" s="23"/>
      <c r="D112" s="23"/>
      <c r="E112" s="5"/>
      <c r="F112" s="30" t="s">
        <v>607</v>
      </c>
      <c r="G112" s="41"/>
      <c r="H112" s="42"/>
      <c r="I112" s="83"/>
      <c r="J112" s="17"/>
      <c r="K112" s="84"/>
      <c r="L112" s="85"/>
      <c r="M112" s="86"/>
      <c r="N112" s="87"/>
      <c r="O112" s="88"/>
      <c r="P112" s="5"/>
      <c r="Q112" s="4"/>
      <c r="R112" s="12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9" customFormat="1" ht="14.25" customHeight="1">
      <c r="A113" s="29"/>
      <c r="B113" s="23"/>
      <c r="C113" s="23"/>
      <c r="D113" s="23"/>
      <c r="E113" s="32"/>
      <c r="F113" s="30" t="s">
        <v>609</v>
      </c>
      <c r="G113" s="41"/>
      <c r="H113" s="42"/>
      <c r="I113" s="83"/>
      <c r="J113" s="17"/>
      <c r="K113" s="84"/>
      <c r="L113" s="85"/>
      <c r="M113" s="86"/>
      <c r="N113" s="87"/>
      <c r="O113" s="88"/>
      <c r="P113" s="5"/>
      <c r="Q113" s="4"/>
      <c r="R113" s="12"/>
      <c r="S113" s="6"/>
      <c r="Y113" s="6"/>
      <c r="Z113" s="6"/>
    </row>
    <row r="114" spans="1:34" s="9" customFormat="1" ht="14.25" customHeight="1">
      <c r="A114" s="23"/>
      <c r="B114" s="23"/>
      <c r="C114" s="23"/>
      <c r="D114" s="23"/>
      <c r="E114" s="32"/>
      <c r="F114" s="17"/>
      <c r="G114" s="17"/>
      <c r="H114" s="31"/>
      <c r="I114" s="36"/>
      <c r="J114" s="72"/>
      <c r="K114" s="69"/>
      <c r="L114" s="70"/>
      <c r="M114" s="17"/>
      <c r="N114" s="73"/>
      <c r="O114" s="57"/>
      <c r="P114" s="8"/>
      <c r="Q114" s="4"/>
      <c r="R114" s="12"/>
      <c r="S114" s="6"/>
      <c r="Y114" s="6"/>
      <c r="Z114" s="6"/>
    </row>
    <row r="115" spans="1:34" s="9" customFormat="1" ht="15">
      <c r="A115" s="43" t="s">
        <v>616</v>
      </c>
      <c r="B115" s="43"/>
      <c r="C115" s="43"/>
      <c r="D115" s="43"/>
      <c r="E115" s="32"/>
      <c r="F115" s="17"/>
      <c r="G115" s="12"/>
      <c r="H115" s="17"/>
      <c r="I115" s="12"/>
      <c r="J115" s="89"/>
      <c r="K115" s="12"/>
      <c r="L115" s="12"/>
      <c r="M115" s="12"/>
      <c r="N115" s="12"/>
      <c r="O115" s="90"/>
      <c r="P115"/>
      <c r="Q115" s="4"/>
      <c r="R115" s="12"/>
      <c r="S115" s="6"/>
      <c r="Y115" s="6"/>
      <c r="Z115" s="6"/>
    </row>
    <row r="116" spans="1:34" s="9" customFormat="1" ht="38.25">
      <c r="A116" s="21" t="s">
        <v>16</v>
      </c>
      <c r="B116" s="21" t="s">
        <v>576</v>
      </c>
      <c r="C116" s="21"/>
      <c r="D116" s="22" t="s">
        <v>589</v>
      </c>
      <c r="E116" s="21" t="s">
        <v>590</v>
      </c>
      <c r="F116" s="21" t="s">
        <v>591</v>
      </c>
      <c r="G116" s="21" t="s">
        <v>611</v>
      </c>
      <c r="H116" s="21" t="s">
        <v>593</v>
      </c>
      <c r="I116" s="21" t="s">
        <v>594</v>
      </c>
      <c r="J116" s="20" t="s">
        <v>595</v>
      </c>
      <c r="K116" s="78" t="s">
        <v>617</v>
      </c>
      <c r="L116" s="78" t="s">
        <v>613</v>
      </c>
      <c r="M116" s="21" t="s">
        <v>614</v>
      </c>
      <c r="N116" s="20" t="s">
        <v>598</v>
      </c>
      <c r="O116" s="91" t="s">
        <v>599</v>
      </c>
      <c r="P116" s="5"/>
      <c r="Q116" s="4"/>
      <c r="R116" s="17"/>
      <c r="S116" s="6"/>
      <c r="Y116" s="6"/>
      <c r="Z116" s="6"/>
    </row>
    <row r="117" spans="1:34" s="9" customFormat="1" ht="14.25">
      <c r="A117" s="531">
        <v>1</v>
      </c>
      <c r="B117" s="532">
        <v>43930</v>
      </c>
      <c r="C117" s="482"/>
      <c r="D117" s="447" t="s">
        <v>3678</v>
      </c>
      <c r="E117" s="483" t="s">
        <v>3591</v>
      </c>
      <c r="F117" s="484">
        <v>9000</v>
      </c>
      <c r="G117" s="483">
        <v>9220</v>
      </c>
      <c r="H117" s="483">
        <v>8910</v>
      </c>
      <c r="I117" s="483" t="s">
        <v>3680</v>
      </c>
      <c r="J117" s="532" t="s">
        <v>3683</v>
      </c>
      <c r="K117" s="485" t="s">
        <v>3684</v>
      </c>
      <c r="L117" s="533">
        <f>75*75</f>
        <v>5625</v>
      </c>
      <c r="M117" s="533">
        <v>75</v>
      </c>
      <c r="N117" s="533" t="s">
        <v>601</v>
      </c>
      <c r="O117" s="523">
        <v>43930</v>
      </c>
      <c r="P117" s="415"/>
      <c r="Q117" s="415"/>
      <c r="R117" s="345" t="s">
        <v>604</v>
      </c>
      <c r="S117" s="40"/>
      <c r="Y117" s="6"/>
      <c r="Z117" s="6"/>
    </row>
    <row r="118" spans="1:34" s="9" customFormat="1" ht="14.25">
      <c r="A118" s="531"/>
      <c r="B118" s="532"/>
      <c r="C118" s="482"/>
      <c r="D118" s="447" t="s">
        <v>3679</v>
      </c>
      <c r="E118" s="483" t="s">
        <v>3591</v>
      </c>
      <c r="F118" s="486" t="s">
        <v>3682</v>
      </c>
      <c r="G118" s="483"/>
      <c r="H118" s="483">
        <v>300</v>
      </c>
      <c r="I118" s="483"/>
      <c r="J118" s="532"/>
      <c r="K118" s="485" t="s">
        <v>3685</v>
      </c>
      <c r="L118" s="534"/>
      <c r="M118" s="534"/>
      <c r="N118" s="534"/>
      <c r="O118" s="524"/>
      <c r="P118" s="415"/>
      <c r="Q118" s="415"/>
      <c r="R118" s="345" t="s">
        <v>604</v>
      </c>
      <c r="S118" s="40"/>
      <c r="Y118" s="6"/>
      <c r="Z118" s="6"/>
    </row>
    <row r="119" spans="1:34" s="9" customFormat="1" ht="14.25">
      <c r="A119" s="525">
        <v>2</v>
      </c>
      <c r="B119" s="526">
        <v>43930</v>
      </c>
      <c r="C119" s="477"/>
      <c r="D119" s="453" t="s">
        <v>3676</v>
      </c>
      <c r="E119" s="478" t="s">
        <v>3591</v>
      </c>
      <c r="F119" s="479">
        <v>9020</v>
      </c>
      <c r="G119" s="478">
        <v>9220</v>
      </c>
      <c r="H119" s="478">
        <v>9100</v>
      </c>
      <c r="I119" s="478" t="s">
        <v>3680</v>
      </c>
      <c r="J119" s="526" t="s">
        <v>3587</v>
      </c>
      <c r="K119" s="480" t="s">
        <v>3686</v>
      </c>
      <c r="L119" s="527">
        <f>-(40*75)</f>
        <v>-3000</v>
      </c>
      <c r="M119" s="527">
        <v>75</v>
      </c>
      <c r="N119" s="527" t="s">
        <v>665</v>
      </c>
      <c r="O119" s="529">
        <v>43930</v>
      </c>
      <c r="P119" s="415"/>
      <c r="Q119" s="415"/>
      <c r="R119" s="345" t="s">
        <v>604</v>
      </c>
      <c r="S119" s="40"/>
      <c r="Y119" s="6"/>
      <c r="Z119" s="6"/>
    </row>
    <row r="120" spans="1:34" s="9" customFormat="1" ht="14.25">
      <c r="A120" s="525"/>
      <c r="B120" s="526"/>
      <c r="C120" s="477"/>
      <c r="D120" s="453" t="s">
        <v>3677</v>
      </c>
      <c r="E120" s="478" t="s">
        <v>3591</v>
      </c>
      <c r="F120" s="481" t="s">
        <v>3681</v>
      </c>
      <c r="G120" s="478"/>
      <c r="H120" s="478">
        <v>232.5</v>
      </c>
      <c r="I120" s="478"/>
      <c r="J120" s="526"/>
      <c r="K120" s="480">
        <f>F120-H120</f>
        <v>40</v>
      </c>
      <c r="L120" s="528"/>
      <c r="M120" s="528"/>
      <c r="N120" s="528"/>
      <c r="O120" s="530"/>
      <c r="P120" s="4"/>
      <c r="Q120" s="4"/>
      <c r="R120" s="487" t="s">
        <v>604</v>
      </c>
      <c r="S120" s="6"/>
      <c r="Y120" s="6"/>
      <c r="Z120" s="6"/>
    </row>
    <row r="121" spans="1:34" s="9" customFormat="1" ht="14.25">
      <c r="A121" s="531">
        <v>3</v>
      </c>
      <c r="B121" s="532">
        <v>43937</v>
      </c>
      <c r="C121" s="492"/>
      <c r="D121" s="447" t="s">
        <v>3720</v>
      </c>
      <c r="E121" s="491" t="s">
        <v>602</v>
      </c>
      <c r="F121" s="484">
        <v>118.25</v>
      </c>
      <c r="G121" s="491">
        <v>113</v>
      </c>
      <c r="H121" s="491">
        <v>121.5</v>
      </c>
      <c r="I121" s="491">
        <v>130</v>
      </c>
      <c r="J121" s="532" t="s">
        <v>3726</v>
      </c>
      <c r="K121" s="485" t="s">
        <v>3723</v>
      </c>
      <c r="L121" s="533">
        <f>3*M121</f>
        <v>10500</v>
      </c>
      <c r="M121" s="533">
        <v>3500</v>
      </c>
      <c r="N121" s="533" t="s">
        <v>601</v>
      </c>
      <c r="O121" s="523">
        <v>43937</v>
      </c>
      <c r="P121" s="4"/>
      <c r="Q121" s="4"/>
      <c r="R121" s="487" t="s">
        <v>3652</v>
      </c>
      <c r="S121" s="6"/>
      <c r="Y121" s="6"/>
      <c r="Z121" s="6"/>
    </row>
    <row r="122" spans="1:34" s="9" customFormat="1" ht="14.25">
      <c r="A122" s="531"/>
      <c r="B122" s="532"/>
      <c r="C122" s="492"/>
      <c r="D122" s="447" t="s">
        <v>3721</v>
      </c>
      <c r="E122" s="491" t="s">
        <v>3591</v>
      </c>
      <c r="F122" s="486" t="s">
        <v>3722</v>
      </c>
      <c r="G122" s="491"/>
      <c r="H122" s="491">
        <v>6.75</v>
      </c>
      <c r="I122" s="491"/>
      <c r="J122" s="532"/>
      <c r="K122" s="485" t="s">
        <v>3724</v>
      </c>
      <c r="L122" s="534"/>
      <c r="M122" s="534"/>
      <c r="N122" s="534"/>
      <c r="O122" s="524"/>
      <c r="P122" s="4"/>
      <c r="Q122" s="4"/>
      <c r="R122" s="487" t="s">
        <v>3652</v>
      </c>
      <c r="S122" s="6"/>
      <c r="Y122" s="6"/>
      <c r="Z122" s="6"/>
    </row>
    <row r="123" spans="1:34" s="9" customFormat="1" ht="14.25">
      <c r="A123" s="470"/>
      <c r="B123" s="471"/>
      <c r="C123" s="471"/>
      <c r="D123" s="472"/>
      <c r="E123" s="470"/>
      <c r="F123" s="473"/>
      <c r="G123" s="470"/>
      <c r="H123" s="470"/>
      <c r="I123" s="470"/>
      <c r="J123" s="474"/>
      <c r="K123" s="474"/>
      <c r="L123" s="475"/>
      <c r="M123" s="474"/>
      <c r="N123" s="474"/>
      <c r="O123" s="476"/>
      <c r="P123" s="4"/>
      <c r="Q123" s="4"/>
      <c r="R123" s="94"/>
      <c r="S123" s="6"/>
      <c r="Y123" s="6"/>
      <c r="Z123" s="6"/>
    </row>
    <row r="124" spans="1:34" s="9" customFormat="1" ht="15">
      <c r="A124" s="386"/>
      <c r="B124" s="387"/>
      <c r="C124" s="387"/>
      <c r="D124" s="388"/>
      <c r="E124" s="386"/>
      <c r="F124" s="405"/>
      <c r="G124" s="386"/>
      <c r="H124" s="386"/>
      <c r="I124" s="386"/>
      <c r="J124" s="387"/>
      <c r="K124" s="80"/>
      <c r="L124" s="386"/>
      <c r="M124" s="386"/>
      <c r="N124" s="386"/>
      <c r="O124" s="406"/>
      <c r="P124" s="4"/>
      <c r="Q124" s="4"/>
      <c r="R124" s="94"/>
      <c r="S124" s="6"/>
      <c r="Y124" s="6"/>
      <c r="Z124" s="6"/>
    </row>
    <row r="125" spans="1:34" s="6" customFormat="1">
      <c r="A125" s="44"/>
      <c r="B125" s="45"/>
      <c r="C125" s="46"/>
      <c r="D125" s="47"/>
      <c r="E125" s="48"/>
      <c r="F125" s="49"/>
      <c r="G125" s="49"/>
      <c r="H125" s="49"/>
      <c r="I125" s="49"/>
      <c r="J125" s="17"/>
      <c r="K125" s="92"/>
      <c r="L125" s="92"/>
      <c r="M125" s="17"/>
      <c r="N125" s="16"/>
      <c r="O125" s="93"/>
      <c r="P125" s="5"/>
      <c r="Q125" s="4"/>
      <c r="R125" s="17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5">
      <c r="A126" s="50" t="s">
        <v>618</v>
      </c>
      <c r="B126" s="50"/>
      <c r="C126" s="50"/>
      <c r="D126" s="50"/>
      <c r="E126" s="51"/>
      <c r="F126" s="49"/>
      <c r="G126" s="49"/>
      <c r="H126" s="49"/>
      <c r="I126" s="49"/>
      <c r="J126" s="53"/>
      <c r="K126" s="12"/>
      <c r="L126" s="12"/>
      <c r="M126" s="12"/>
      <c r="N126" s="11"/>
      <c r="O126" s="53"/>
      <c r="P126" s="5"/>
      <c r="Q126" s="4"/>
      <c r="R126" s="17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38.25">
      <c r="A127" s="21" t="s">
        <v>16</v>
      </c>
      <c r="B127" s="21" t="s">
        <v>576</v>
      </c>
      <c r="C127" s="21"/>
      <c r="D127" s="22" t="s">
        <v>589</v>
      </c>
      <c r="E127" s="21" t="s">
        <v>590</v>
      </c>
      <c r="F127" s="21" t="s">
        <v>591</v>
      </c>
      <c r="G127" s="52" t="s">
        <v>611</v>
      </c>
      <c r="H127" s="21" t="s">
        <v>593</v>
      </c>
      <c r="I127" s="21" t="s">
        <v>594</v>
      </c>
      <c r="J127" s="20" t="s">
        <v>595</v>
      </c>
      <c r="K127" s="20" t="s">
        <v>619</v>
      </c>
      <c r="L127" s="78" t="s">
        <v>613</v>
      </c>
      <c r="M127" s="21" t="s">
        <v>614</v>
      </c>
      <c r="N127" s="21" t="s">
        <v>598</v>
      </c>
      <c r="O127" s="22" t="s">
        <v>599</v>
      </c>
      <c r="P127" s="5"/>
      <c r="Q127" s="4"/>
      <c r="R127" s="17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40" customFormat="1" ht="14.25">
      <c r="A128" s="443">
        <v>1</v>
      </c>
      <c r="B128" s="392">
        <v>43922</v>
      </c>
      <c r="C128" s="392"/>
      <c r="D128" s="393" t="s">
        <v>3586</v>
      </c>
      <c r="E128" s="403" t="s">
        <v>602</v>
      </c>
      <c r="F128" s="403">
        <v>40</v>
      </c>
      <c r="G128" s="396"/>
      <c r="H128" s="396">
        <v>0</v>
      </c>
      <c r="I128" s="403">
        <v>100</v>
      </c>
      <c r="J128" s="444" t="s">
        <v>3587</v>
      </c>
      <c r="K128" s="444">
        <f t="shared" ref="K128:K134" si="101">L128*M128</f>
        <v>-3000</v>
      </c>
      <c r="L128" s="444">
        <f t="shared" ref="L128:L134" si="102">H128-F128</f>
        <v>-40</v>
      </c>
      <c r="M128" s="444">
        <v>75</v>
      </c>
      <c r="N128" s="394" t="s">
        <v>665</v>
      </c>
      <c r="O128" s="438">
        <v>43922</v>
      </c>
      <c r="P128" s="415"/>
      <c r="Q128" s="415"/>
      <c r="R128" s="345" t="s">
        <v>3188</v>
      </c>
      <c r="Z128" s="428"/>
      <c r="AA128" s="428"/>
      <c r="AB128" s="428"/>
      <c r="AC128" s="428"/>
      <c r="AD128" s="428"/>
      <c r="AE128" s="428"/>
      <c r="AF128" s="428"/>
      <c r="AG128" s="428"/>
      <c r="AH128" s="428"/>
    </row>
    <row r="129" spans="1:34" s="40" customFormat="1" ht="14.25">
      <c r="A129" s="467">
        <v>2</v>
      </c>
      <c r="B129" s="397">
        <v>43929</v>
      </c>
      <c r="C129" s="397"/>
      <c r="D129" s="398" t="s">
        <v>3644</v>
      </c>
      <c r="E129" s="404" t="s">
        <v>602</v>
      </c>
      <c r="F129" s="404">
        <v>102.5</v>
      </c>
      <c r="G129" s="391"/>
      <c r="H129" s="391">
        <v>132.5</v>
      </c>
      <c r="I129" s="404" t="s">
        <v>3645</v>
      </c>
      <c r="J129" s="468" t="s">
        <v>3653</v>
      </c>
      <c r="K129" s="468">
        <f t="shared" si="101"/>
        <v>2250</v>
      </c>
      <c r="L129" s="468">
        <f t="shared" si="102"/>
        <v>30</v>
      </c>
      <c r="M129" s="468">
        <v>75</v>
      </c>
      <c r="N129" s="65" t="s">
        <v>601</v>
      </c>
      <c r="O129" s="439">
        <v>43929</v>
      </c>
      <c r="P129" s="415"/>
      <c r="Q129" s="415"/>
      <c r="R129" s="345" t="s">
        <v>3652</v>
      </c>
      <c r="Z129" s="428"/>
      <c r="AA129" s="428"/>
      <c r="AB129" s="428"/>
      <c r="AC129" s="428"/>
      <c r="AD129" s="428"/>
      <c r="AE129" s="428"/>
      <c r="AF129" s="428"/>
      <c r="AG129" s="428"/>
      <c r="AH129" s="428"/>
    </row>
    <row r="130" spans="1:34" s="40" customFormat="1" ht="14.25">
      <c r="A130" s="467">
        <v>3</v>
      </c>
      <c r="B130" s="397">
        <v>43930</v>
      </c>
      <c r="C130" s="397"/>
      <c r="D130" s="398" t="s">
        <v>3674</v>
      </c>
      <c r="E130" s="404" t="s">
        <v>602</v>
      </c>
      <c r="F130" s="404">
        <v>52.5</v>
      </c>
      <c r="G130" s="391"/>
      <c r="H130" s="391">
        <v>72.5</v>
      </c>
      <c r="I130" s="404">
        <v>110</v>
      </c>
      <c r="J130" s="468" t="s">
        <v>3675</v>
      </c>
      <c r="K130" s="468">
        <f t="shared" si="101"/>
        <v>1500</v>
      </c>
      <c r="L130" s="468">
        <f t="shared" si="102"/>
        <v>20</v>
      </c>
      <c r="M130" s="468">
        <v>75</v>
      </c>
      <c r="N130" s="65" t="s">
        <v>601</v>
      </c>
      <c r="O130" s="439">
        <v>43930</v>
      </c>
      <c r="P130" s="415"/>
      <c r="Q130" s="415"/>
      <c r="R130" s="345" t="s">
        <v>3652</v>
      </c>
      <c r="Z130" s="428"/>
      <c r="AA130" s="428"/>
      <c r="AB130" s="428"/>
      <c r="AC130" s="428"/>
      <c r="AD130" s="428"/>
      <c r="AE130" s="428"/>
      <c r="AF130" s="428"/>
      <c r="AG130" s="428"/>
      <c r="AH130" s="428"/>
    </row>
    <row r="131" spans="1:34" s="40" customFormat="1" ht="14.25">
      <c r="A131" s="467">
        <v>4</v>
      </c>
      <c r="B131" s="397">
        <v>43930</v>
      </c>
      <c r="C131" s="397"/>
      <c r="D131" s="398" t="s">
        <v>3689</v>
      </c>
      <c r="E131" s="404" t="s">
        <v>602</v>
      </c>
      <c r="F131" s="404">
        <v>62.5</v>
      </c>
      <c r="G131" s="391">
        <v>37</v>
      </c>
      <c r="H131" s="391">
        <v>72.5</v>
      </c>
      <c r="I131" s="404" t="s">
        <v>3690</v>
      </c>
      <c r="J131" s="468" t="s">
        <v>3693</v>
      </c>
      <c r="K131" s="468">
        <f t="shared" si="101"/>
        <v>2000</v>
      </c>
      <c r="L131" s="468">
        <f t="shared" si="102"/>
        <v>10</v>
      </c>
      <c r="M131" s="468">
        <v>200</v>
      </c>
      <c r="N131" s="65" t="s">
        <v>601</v>
      </c>
      <c r="O131" s="451">
        <v>43934</v>
      </c>
      <c r="P131" s="415"/>
      <c r="Q131" s="415"/>
      <c r="R131" s="345" t="s">
        <v>604</v>
      </c>
      <c r="Z131" s="428"/>
      <c r="AA131" s="428"/>
      <c r="AB131" s="428"/>
      <c r="AC131" s="428"/>
      <c r="AD131" s="428"/>
      <c r="AE131" s="428"/>
      <c r="AF131" s="428"/>
      <c r="AG131" s="428"/>
      <c r="AH131" s="428"/>
    </row>
    <row r="132" spans="1:34" s="40" customFormat="1" ht="14.25">
      <c r="A132" s="467">
        <v>5</v>
      </c>
      <c r="B132" s="397">
        <v>43934</v>
      </c>
      <c r="C132" s="397"/>
      <c r="D132" s="398" t="s">
        <v>3689</v>
      </c>
      <c r="E132" s="404" t="s">
        <v>602</v>
      </c>
      <c r="F132" s="404">
        <v>62</v>
      </c>
      <c r="G132" s="391">
        <v>37</v>
      </c>
      <c r="H132" s="391">
        <v>71</v>
      </c>
      <c r="I132" s="404" t="s">
        <v>3690</v>
      </c>
      <c r="J132" s="468" t="s">
        <v>3407</v>
      </c>
      <c r="K132" s="468">
        <f t="shared" si="101"/>
        <v>1800</v>
      </c>
      <c r="L132" s="468">
        <f t="shared" si="102"/>
        <v>9</v>
      </c>
      <c r="M132" s="468">
        <v>200</v>
      </c>
      <c r="N132" s="65" t="s">
        <v>601</v>
      </c>
      <c r="O132" s="439">
        <v>43934</v>
      </c>
      <c r="P132" s="415"/>
      <c r="Q132" s="415"/>
      <c r="R132" s="345" t="s">
        <v>604</v>
      </c>
      <c r="Z132" s="428"/>
      <c r="AA132" s="428"/>
      <c r="AB132" s="428"/>
      <c r="AC132" s="428"/>
      <c r="AD132" s="428"/>
      <c r="AE132" s="428"/>
      <c r="AF132" s="428"/>
      <c r="AG132" s="428"/>
      <c r="AH132" s="428"/>
    </row>
    <row r="133" spans="1:34" s="40" customFormat="1" ht="14.25">
      <c r="A133" s="467">
        <v>6</v>
      </c>
      <c r="B133" s="397">
        <v>43936</v>
      </c>
      <c r="C133" s="397"/>
      <c r="D133" s="398" t="s">
        <v>3715</v>
      </c>
      <c r="E133" s="404" t="s">
        <v>602</v>
      </c>
      <c r="F133" s="404">
        <v>44.5</v>
      </c>
      <c r="G133" s="391">
        <v>24</v>
      </c>
      <c r="H133" s="391">
        <v>53.5</v>
      </c>
      <c r="I133" s="404" t="s">
        <v>3716</v>
      </c>
      <c r="J133" s="468" t="s">
        <v>3407</v>
      </c>
      <c r="K133" s="468">
        <f t="shared" si="101"/>
        <v>2250</v>
      </c>
      <c r="L133" s="468">
        <f t="shared" si="102"/>
        <v>9</v>
      </c>
      <c r="M133" s="468">
        <v>250</v>
      </c>
      <c r="N133" s="65" t="s">
        <v>601</v>
      </c>
      <c r="O133" s="439">
        <v>43936</v>
      </c>
      <c r="P133" s="415"/>
      <c r="Q133" s="415"/>
      <c r="R133" s="345" t="s">
        <v>604</v>
      </c>
      <c r="Z133" s="428"/>
      <c r="AA133" s="428"/>
      <c r="AB133" s="428"/>
      <c r="AC133" s="428"/>
      <c r="AD133" s="428"/>
      <c r="AE133" s="428"/>
      <c r="AF133" s="428"/>
      <c r="AG133" s="428"/>
      <c r="AH133" s="428"/>
    </row>
    <row r="134" spans="1:34" s="40" customFormat="1" ht="14.25">
      <c r="A134" s="467">
        <v>7</v>
      </c>
      <c r="B134" s="397">
        <v>43938</v>
      </c>
      <c r="C134" s="397"/>
      <c r="D134" s="398" t="s">
        <v>3731</v>
      </c>
      <c r="E134" s="404" t="s">
        <v>602</v>
      </c>
      <c r="F134" s="404">
        <v>3.75</v>
      </c>
      <c r="G134" s="391">
        <v>2</v>
      </c>
      <c r="H134" s="391">
        <v>4.5</v>
      </c>
      <c r="I134" s="404" t="s">
        <v>3733</v>
      </c>
      <c r="J134" s="468" t="s">
        <v>3732</v>
      </c>
      <c r="K134" s="468">
        <f t="shared" si="101"/>
        <v>2475</v>
      </c>
      <c r="L134" s="468">
        <f t="shared" si="102"/>
        <v>0.75</v>
      </c>
      <c r="M134" s="468">
        <v>3300</v>
      </c>
      <c r="N134" s="65" t="s">
        <v>601</v>
      </c>
      <c r="O134" s="439">
        <v>43938</v>
      </c>
      <c r="P134" s="415"/>
      <c r="Q134" s="415"/>
      <c r="R134" s="345" t="s">
        <v>604</v>
      </c>
      <c r="Z134" s="428"/>
      <c r="AA134" s="428"/>
      <c r="AB134" s="428"/>
      <c r="AC134" s="428"/>
      <c r="AD134" s="428"/>
      <c r="AE134" s="428"/>
      <c r="AF134" s="428"/>
      <c r="AG134" s="428"/>
      <c r="AH134" s="428"/>
    </row>
    <row r="135" spans="1:34" s="40" customFormat="1" ht="14.25">
      <c r="A135" s="467">
        <v>8</v>
      </c>
      <c r="B135" s="397">
        <v>43938</v>
      </c>
      <c r="C135" s="397"/>
      <c r="D135" s="398" t="s">
        <v>3738</v>
      </c>
      <c r="E135" s="404" t="s">
        <v>602</v>
      </c>
      <c r="F135" s="404">
        <v>36.5</v>
      </c>
      <c r="G135" s="391">
        <v>19</v>
      </c>
      <c r="H135" s="391">
        <v>44.5</v>
      </c>
      <c r="I135" s="404" t="s">
        <v>3739</v>
      </c>
      <c r="J135" s="468" t="s">
        <v>3699</v>
      </c>
      <c r="K135" s="468">
        <f t="shared" ref="K135:K136" si="103">L135*M135</f>
        <v>3200</v>
      </c>
      <c r="L135" s="468">
        <f t="shared" ref="L135:L136" si="104">H135-F135</f>
        <v>8</v>
      </c>
      <c r="M135" s="468">
        <v>400</v>
      </c>
      <c r="N135" s="65" t="s">
        <v>601</v>
      </c>
      <c r="O135" s="439">
        <v>43938</v>
      </c>
      <c r="P135" s="415"/>
      <c r="Q135" s="415"/>
      <c r="R135" s="345" t="s">
        <v>604</v>
      </c>
      <c r="Z135" s="428"/>
      <c r="AA135" s="428"/>
      <c r="AB135" s="428"/>
      <c r="AC135" s="428"/>
      <c r="AD135" s="428"/>
      <c r="AE135" s="428"/>
      <c r="AF135" s="428"/>
      <c r="AG135" s="428"/>
      <c r="AH135" s="428"/>
    </row>
    <row r="136" spans="1:34" s="40" customFormat="1" ht="14.25">
      <c r="A136" s="467">
        <v>9</v>
      </c>
      <c r="B136" s="397">
        <v>43941</v>
      </c>
      <c r="C136" s="397"/>
      <c r="D136" s="398" t="s">
        <v>3741</v>
      </c>
      <c r="E136" s="404" t="s">
        <v>602</v>
      </c>
      <c r="F136" s="404">
        <v>6.95</v>
      </c>
      <c r="G136" s="391">
        <v>4.5</v>
      </c>
      <c r="H136" s="391">
        <v>8.15</v>
      </c>
      <c r="I136" s="494" t="s">
        <v>3754</v>
      </c>
      <c r="J136" s="468" t="s">
        <v>3742</v>
      </c>
      <c r="K136" s="468">
        <f t="shared" si="103"/>
        <v>2040.0000000000002</v>
      </c>
      <c r="L136" s="468">
        <f t="shared" si="104"/>
        <v>1.2000000000000002</v>
      </c>
      <c r="M136" s="468">
        <v>1700</v>
      </c>
      <c r="N136" s="65" t="s">
        <v>601</v>
      </c>
      <c r="O136" s="439">
        <v>43941</v>
      </c>
      <c r="P136" s="415"/>
      <c r="Q136" s="415"/>
      <c r="R136" s="345" t="s">
        <v>604</v>
      </c>
      <c r="Z136" s="428"/>
      <c r="AA136" s="428"/>
      <c r="AB136" s="428"/>
      <c r="AC136" s="428"/>
      <c r="AD136" s="428"/>
      <c r="AE136" s="428"/>
      <c r="AF136" s="428"/>
      <c r="AG136" s="428"/>
      <c r="AH136" s="428"/>
    </row>
    <row r="137" spans="1:34" s="40" customFormat="1" ht="14.25">
      <c r="A137" s="467">
        <v>10</v>
      </c>
      <c r="B137" s="397">
        <v>43943</v>
      </c>
      <c r="C137" s="397"/>
      <c r="D137" s="398" t="s">
        <v>3752</v>
      </c>
      <c r="E137" s="404" t="s">
        <v>602</v>
      </c>
      <c r="F137" s="404">
        <v>27.5</v>
      </c>
      <c r="G137" s="391">
        <v>9</v>
      </c>
      <c r="H137" s="391">
        <v>35.5</v>
      </c>
      <c r="I137" s="494" t="s">
        <v>3753</v>
      </c>
      <c r="J137" s="468" t="s">
        <v>3699</v>
      </c>
      <c r="K137" s="468">
        <f t="shared" ref="K137:K138" si="105">L137*M137</f>
        <v>2000</v>
      </c>
      <c r="L137" s="468">
        <f t="shared" ref="L137:L138" si="106">H137-F137</f>
        <v>8</v>
      </c>
      <c r="M137" s="468">
        <v>250</v>
      </c>
      <c r="N137" s="65" t="s">
        <v>601</v>
      </c>
      <c r="O137" s="439">
        <v>43943</v>
      </c>
      <c r="P137" s="415"/>
      <c r="Q137" s="415"/>
      <c r="R137" s="345" t="s">
        <v>604</v>
      </c>
      <c r="Z137" s="428"/>
      <c r="AA137" s="428"/>
      <c r="AB137" s="428"/>
      <c r="AC137" s="428"/>
      <c r="AD137" s="428"/>
      <c r="AE137" s="428"/>
      <c r="AF137" s="428"/>
      <c r="AG137" s="428"/>
      <c r="AH137" s="428"/>
    </row>
    <row r="138" spans="1:34" s="40" customFormat="1" ht="14.25">
      <c r="A138" s="443">
        <v>11</v>
      </c>
      <c r="B138" s="392">
        <v>43943</v>
      </c>
      <c r="C138" s="392"/>
      <c r="D138" s="393" t="s">
        <v>3755</v>
      </c>
      <c r="E138" s="403" t="s">
        <v>602</v>
      </c>
      <c r="F138" s="403">
        <v>42.5</v>
      </c>
      <c r="G138" s="396">
        <v>24</v>
      </c>
      <c r="H138" s="396">
        <v>25</v>
      </c>
      <c r="I138" s="403" t="s">
        <v>3756</v>
      </c>
      <c r="J138" s="444" t="s">
        <v>3765</v>
      </c>
      <c r="K138" s="444">
        <f t="shared" si="105"/>
        <v>-4375</v>
      </c>
      <c r="L138" s="444">
        <f t="shared" si="106"/>
        <v>-17.5</v>
      </c>
      <c r="M138" s="444">
        <v>250</v>
      </c>
      <c r="N138" s="394" t="s">
        <v>665</v>
      </c>
      <c r="O138" s="445">
        <v>43944</v>
      </c>
      <c r="P138" s="415"/>
      <c r="Q138" s="415"/>
      <c r="R138" s="345" t="s">
        <v>604</v>
      </c>
      <c r="Z138" s="428"/>
      <c r="AA138" s="428"/>
      <c r="AB138" s="428"/>
      <c r="AC138" s="428"/>
      <c r="AD138" s="428"/>
      <c r="AE138" s="428"/>
      <c r="AF138" s="428"/>
      <c r="AG138" s="428"/>
      <c r="AH138" s="428"/>
    </row>
    <row r="139" spans="1:34" s="40" customFormat="1" ht="14.25">
      <c r="A139" s="443">
        <v>12</v>
      </c>
      <c r="B139" s="392">
        <v>43943</v>
      </c>
      <c r="C139" s="392"/>
      <c r="D139" s="393" t="s">
        <v>3757</v>
      </c>
      <c r="E139" s="403" t="s">
        <v>602</v>
      </c>
      <c r="F139" s="403">
        <v>62.5</v>
      </c>
      <c r="G139" s="396">
        <v>30</v>
      </c>
      <c r="H139" s="396">
        <v>30</v>
      </c>
      <c r="I139" s="403">
        <v>150</v>
      </c>
      <c r="J139" s="444" t="s">
        <v>3745</v>
      </c>
      <c r="K139" s="444">
        <f t="shared" ref="K139:K141" si="107">L139*M139</f>
        <v>-2437.5</v>
      </c>
      <c r="L139" s="444">
        <f t="shared" ref="L139:L141" si="108">H139-F139</f>
        <v>-32.5</v>
      </c>
      <c r="M139" s="444">
        <v>75</v>
      </c>
      <c r="N139" s="394" t="s">
        <v>665</v>
      </c>
      <c r="O139" s="438">
        <v>43943</v>
      </c>
      <c r="P139" s="415"/>
      <c r="Q139" s="415"/>
      <c r="R139" s="345" t="s">
        <v>3188</v>
      </c>
      <c r="Z139" s="428"/>
      <c r="AA139" s="428"/>
      <c r="AB139" s="428"/>
      <c r="AC139" s="428"/>
      <c r="AD139" s="428"/>
      <c r="AE139" s="428"/>
      <c r="AF139" s="428"/>
      <c r="AG139" s="428"/>
      <c r="AH139" s="428"/>
    </row>
    <row r="140" spans="1:34" s="40" customFormat="1" ht="14.25">
      <c r="A140" s="467">
        <v>13</v>
      </c>
      <c r="B140" s="397">
        <v>43944</v>
      </c>
      <c r="C140" s="397"/>
      <c r="D140" s="398" t="s">
        <v>3763</v>
      </c>
      <c r="E140" s="404" t="s">
        <v>602</v>
      </c>
      <c r="F140" s="404">
        <v>9</v>
      </c>
      <c r="G140" s="391">
        <v>5</v>
      </c>
      <c r="H140" s="391">
        <v>9.75</v>
      </c>
      <c r="I140" s="494" t="s">
        <v>3764</v>
      </c>
      <c r="J140" s="468" t="s">
        <v>3732</v>
      </c>
      <c r="K140" s="468">
        <f t="shared" si="107"/>
        <v>937.5</v>
      </c>
      <c r="L140" s="468">
        <f t="shared" si="108"/>
        <v>0.75</v>
      </c>
      <c r="M140" s="468">
        <v>1250</v>
      </c>
      <c r="N140" s="65" t="s">
        <v>601</v>
      </c>
      <c r="O140" s="439">
        <v>43944</v>
      </c>
      <c r="P140" s="415"/>
      <c r="Q140" s="415"/>
      <c r="R140" s="345" t="s">
        <v>604</v>
      </c>
      <c r="Z140" s="428"/>
      <c r="AA140" s="428"/>
      <c r="AB140" s="428"/>
      <c r="AC140" s="428"/>
      <c r="AD140" s="428"/>
      <c r="AE140" s="428"/>
      <c r="AF140" s="428"/>
      <c r="AG140" s="428"/>
      <c r="AH140" s="428"/>
    </row>
    <row r="141" spans="1:34" s="40" customFormat="1" ht="14.25">
      <c r="A141" s="467">
        <v>14</v>
      </c>
      <c r="B141" s="397">
        <v>43948</v>
      </c>
      <c r="C141" s="397"/>
      <c r="D141" s="398" t="s">
        <v>3775</v>
      </c>
      <c r="E141" s="404" t="s">
        <v>602</v>
      </c>
      <c r="F141" s="404">
        <v>130</v>
      </c>
      <c r="G141" s="391"/>
      <c r="H141" s="391">
        <v>146.5</v>
      </c>
      <c r="I141" s="404">
        <v>250</v>
      </c>
      <c r="J141" s="468" t="s">
        <v>3784</v>
      </c>
      <c r="K141" s="468">
        <f t="shared" si="107"/>
        <v>330</v>
      </c>
      <c r="L141" s="468">
        <f t="shared" si="108"/>
        <v>16.5</v>
      </c>
      <c r="M141" s="468">
        <v>20</v>
      </c>
      <c r="N141" s="65" t="s">
        <v>601</v>
      </c>
      <c r="O141" s="451">
        <v>43949</v>
      </c>
      <c r="P141" s="415"/>
      <c r="Q141" s="415"/>
      <c r="R141" s="345" t="s">
        <v>604</v>
      </c>
      <c r="Z141" s="428"/>
      <c r="AA141" s="428"/>
      <c r="AB141" s="428"/>
      <c r="AC141" s="428"/>
      <c r="AD141" s="428"/>
      <c r="AE141" s="428"/>
      <c r="AF141" s="428"/>
      <c r="AG141" s="428"/>
      <c r="AH141" s="428"/>
    </row>
    <row r="142" spans="1:34" s="40" customFormat="1" ht="14.25">
      <c r="A142" s="443">
        <v>15</v>
      </c>
      <c r="B142" s="392">
        <v>43950</v>
      </c>
      <c r="C142" s="392"/>
      <c r="D142" s="393" t="s">
        <v>3794</v>
      </c>
      <c r="E142" s="403" t="s">
        <v>602</v>
      </c>
      <c r="F142" s="403">
        <v>46</v>
      </c>
      <c r="G142" s="396"/>
      <c r="H142" s="396">
        <v>0</v>
      </c>
      <c r="I142" s="403">
        <v>120</v>
      </c>
      <c r="J142" s="444" t="s">
        <v>3813</v>
      </c>
      <c r="K142" s="444">
        <f t="shared" ref="K142" si="109">L142*M142</f>
        <v>-3450</v>
      </c>
      <c r="L142" s="444">
        <f t="shared" ref="L142" si="110">H142-F142</f>
        <v>-46</v>
      </c>
      <c r="M142" s="444">
        <v>75</v>
      </c>
      <c r="N142" s="394" t="s">
        <v>665</v>
      </c>
      <c r="O142" s="438">
        <v>43951</v>
      </c>
      <c r="P142" s="415"/>
      <c r="Q142" s="415"/>
      <c r="R142" s="345" t="s">
        <v>3652</v>
      </c>
      <c r="Z142" s="428"/>
      <c r="AA142" s="428"/>
      <c r="AB142" s="428"/>
      <c r="AC142" s="428"/>
      <c r="AD142" s="428"/>
      <c r="AE142" s="428"/>
      <c r="AF142" s="428"/>
      <c r="AG142" s="428"/>
      <c r="AH142" s="428"/>
    </row>
    <row r="143" spans="1:34" s="40" customFormat="1" ht="14.25">
      <c r="A143" s="466">
        <v>16</v>
      </c>
      <c r="B143" s="508">
        <v>43951</v>
      </c>
      <c r="C143" s="379"/>
      <c r="D143" s="380" t="s">
        <v>3815</v>
      </c>
      <c r="E143" s="432" t="s">
        <v>602</v>
      </c>
      <c r="F143" s="432" t="s">
        <v>3814</v>
      </c>
      <c r="G143" s="414">
        <v>4.9000000000000004</v>
      </c>
      <c r="H143" s="414"/>
      <c r="I143" s="507" t="s">
        <v>3816</v>
      </c>
      <c r="J143" s="384" t="s">
        <v>603</v>
      </c>
      <c r="K143" s="384"/>
      <c r="L143" s="384"/>
      <c r="M143" s="384"/>
      <c r="N143" s="410"/>
      <c r="O143" s="410"/>
      <c r="P143" s="415"/>
      <c r="Q143" s="415"/>
      <c r="R143" s="345" t="s">
        <v>604</v>
      </c>
      <c r="Z143" s="428"/>
      <c r="AA143" s="428"/>
      <c r="AB143" s="428"/>
      <c r="AC143" s="428"/>
      <c r="AD143" s="428"/>
      <c r="AE143" s="428"/>
      <c r="AF143" s="428"/>
      <c r="AG143" s="428"/>
      <c r="AH143" s="428"/>
    </row>
    <row r="144" spans="1:34" s="40" customFormat="1" ht="14.25">
      <c r="A144" s="386"/>
      <c r="B144" s="387"/>
      <c r="C144" s="387"/>
      <c r="D144" s="388"/>
      <c r="E144" s="386"/>
      <c r="F144" s="429"/>
      <c r="G144" s="386"/>
      <c r="H144" s="386"/>
      <c r="I144" s="386"/>
      <c r="J144" s="387"/>
      <c r="K144" s="430"/>
      <c r="L144" s="386"/>
      <c r="M144" s="386"/>
      <c r="N144" s="386"/>
      <c r="O144" s="431"/>
      <c r="P144" s="415"/>
      <c r="Q144" s="415"/>
      <c r="R144" s="345"/>
      <c r="Z144" s="428"/>
      <c r="AA144" s="428"/>
      <c r="AB144" s="428"/>
      <c r="AC144" s="428"/>
      <c r="AD144" s="428"/>
      <c r="AE144" s="428"/>
      <c r="AF144" s="428"/>
      <c r="AG144" s="428"/>
      <c r="AH144" s="428"/>
    </row>
    <row r="145" spans="1:26" ht="15">
      <c r="A145" s="101" t="s">
        <v>620</v>
      </c>
      <c r="B145" s="102"/>
      <c r="C145" s="102"/>
      <c r="D145" s="103"/>
      <c r="E145" s="34"/>
      <c r="F145" s="32"/>
      <c r="G145" s="32"/>
      <c r="H145" s="74"/>
      <c r="I145" s="121"/>
      <c r="J145" s="122"/>
      <c r="K145" s="17"/>
      <c r="L145" s="17"/>
      <c r="M145" s="17"/>
      <c r="N145" s="11"/>
      <c r="O145" s="53"/>
      <c r="Q145" s="97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 ht="38.25">
      <c r="A146" s="20" t="s">
        <v>16</v>
      </c>
      <c r="B146" s="21" t="s">
        <v>576</v>
      </c>
      <c r="C146" s="21"/>
      <c r="D146" s="22" t="s">
        <v>589</v>
      </c>
      <c r="E146" s="21" t="s">
        <v>590</v>
      </c>
      <c r="F146" s="21" t="s">
        <v>591</v>
      </c>
      <c r="G146" s="21" t="s">
        <v>592</v>
      </c>
      <c r="H146" s="21" t="s">
        <v>593</v>
      </c>
      <c r="I146" s="21" t="s">
        <v>594</v>
      </c>
      <c r="J146" s="20" t="s">
        <v>595</v>
      </c>
      <c r="K146" s="21" t="s">
        <v>596</v>
      </c>
      <c r="L146" s="21" t="s">
        <v>597</v>
      </c>
      <c r="M146" s="21" t="s">
        <v>598</v>
      </c>
      <c r="N146" s="22" t="s">
        <v>599</v>
      </c>
      <c r="O146" s="21" t="s">
        <v>600</v>
      </c>
      <c r="P146" s="99"/>
      <c r="Q146" s="11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 s="8" customFormat="1">
      <c r="A147" s="416"/>
      <c r="B147" s="417"/>
      <c r="C147" s="418"/>
      <c r="D147" s="419"/>
      <c r="E147" s="420"/>
      <c r="F147" s="420"/>
      <c r="G147" s="421"/>
      <c r="H147" s="421"/>
      <c r="I147" s="420"/>
      <c r="J147" s="422"/>
      <c r="K147" s="423"/>
      <c r="L147" s="424"/>
      <c r="M147" s="425"/>
      <c r="N147" s="426"/>
      <c r="O147" s="427"/>
      <c r="P147" s="125"/>
      <c r="Q147"/>
      <c r="R147" s="96"/>
      <c r="T147" s="57"/>
      <c r="U147" s="57"/>
      <c r="V147" s="57"/>
      <c r="W147" s="57"/>
      <c r="X147" s="57"/>
      <c r="Y147" s="57"/>
      <c r="Z147" s="57"/>
    </row>
    <row r="148" spans="1:26">
      <c r="A148" s="23" t="s">
        <v>605</v>
      </c>
      <c r="B148" s="23"/>
      <c r="C148" s="23"/>
      <c r="D148" s="23"/>
      <c r="E148" s="5"/>
      <c r="F148" s="30" t="s">
        <v>607</v>
      </c>
      <c r="G148" s="83"/>
      <c r="H148" s="83"/>
      <c r="I148" s="38"/>
      <c r="J148" s="86"/>
      <c r="K148" s="84"/>
      <c r="L148" s="85"/>
      <c r="M148" s="86"/>
      <c r="N148" s="87"/>
      <c r="O148" s="126"/>
      <c r="P148" s="11"/>
      <c r="Q148" s="16"/>
      <c r="R148" s="98"/>
      <c r="S148" s="16"/>
      <c r="T148" s="16"/>
      <c r="U148" s="16"/>
      <c r="V148" s="16"/>
      <c r="W148" s="16"/>
      <c r="X148" s="16"/>
      <c r="Y148" s="16"/>
    </row>
    <row r="149" spans="1:26">
      <c r="A149" s="29" t="s">
        <v>606</v>
      </c>
      <c r="B149" s="23"/>
      <c r="C149" s="23"/>
      <c r="D149" s="23"/>
      <c r="E149" s="32"/>
      <c r="F149" s="30" t="s">
        <v>609</v>
      </c>
      <c r="G149" s="12"/>
      <c r="H149" s="12"/>
      <c r="I149" s="12"/>
      <c r="J149" s="53"/>
      <c r="K149" s="12"/>
      <c r="L149" s="12"/>
      <c r="M149" s="12"/>
      <c r="N149" s="11"/>
      <c r="O149" s="53"/>
      <c r="Q149" s="7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9"/>
      <c r="B150" s="23"/>
      <c r="C150" s="23"/>
      <c r="D150" s="23"/>
      <c r="E150" s="32"/>
      <c r="F150" s="30"/>
      <c r="G150" s="12"/>
      <c r="H150" s="12"/>
      <c r="I150" s="12"/>
      <c r="J150" s="53"/>
      <c r="K150" s="12"/>
      <c r="L150" s="12"/>
      <c r="M150" s="12"/>
      <c r="N150" s="11"/>
      <c r="O150" s="53"/>
      <c r="Q150" s="7"/>
      <c r="R150" s="83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9"/>
      <c r="B151" s="23"/>
      <c r="C151" s="23"/>
      <c r="D151" s="23"/>
      <c r="E151" s="32"/>
      <c r="F151" s="30"/>
      <c r="G151" s="12"/>
      <c r="H151" s="12"/>
      <c r="I151" s="12"/>
      <c r="J151" s="53"/>
      <c r="K151" s="12"/>
      <c r="L151" s="12"/>
      <c r="M151" s="12"/>
      <c r="N151" s="11"/>
      <c r="O151" s="53"/>
      <c r="Q151" s="7"/>
      <c r="R151" s="83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9"/>
      <c r="B152" s="23"/>
      <c r="C152" s="23"/>
      <c r="D152" s="23"/>
      <c r="E152" s="32"/>
      <c r="F152" s="30"/>
      <c r="G152" s="41"/>
      <c r="H152" s="42"/>
      <c r="I152" s="83"/>
      <c r="J152" s="17"/>
      <c r="K152" s="84"/>
      <c r="L152" s="85"/>
      <c r="M152" s="86"/>
      <c r="N152" s="87"/>
      <c r="O152" s="88"/>
      <c r="P152" s="5"/>
      <c r="Q152" s="11"/>
      <c r="R152" s="83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37"/>
      <c r="B153" s="45"/>
      <c r="C153" s="104"/>
      <c r="D153" s="6"/>
      <c r="E153" s="38"/>
      <c r="F153" s="83"/>
      <c r="G153" s="41"/>
      <c r="H153" s="42"/>
      <c r="I153" s="83"/>
      <c r="J153" s="17"/>
      <c r="K153" s="84"/>
      <c r="L153" s="85"/>
      <c r="M153" s="86"/>
      <c r="N153" s="87"/>
      <c r="O153" s="88"/>
      <c r="P153" s="5"/>
      <c r="Q153" s="11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 ht="15">
      <c r="A154" s="5"/>
      <c r="B154" s="105" t="s">
        <v>621</v>
      </c>
      <c r="C154" s="105"/>
      <c r="D154" s="105"/>
      <c r="E154" s="105"/>
      <c r="F154" s="17"/>
      <c r="G154" s="17"/>
      <c r="H154" s="106"/>
      <c r="I154" s="17"/>
      <c r="J154" s="75"/>
      <c r="K154" s="76"/>
      <c r="L154" s="17"/>
      <c r="M154" s="17"/>
      <c r="N154" s="16"/>
      <c r="O154" s="100"/>
      <c r="P154" s="7"/>
      <c r="Q154" s="11"/>
      <c r="R154" s="143"/>
      <c r="S154" s="16"/>
      <c r="T154" s="16"/>
      <c r="U154" s="16"/>
      <c r="V154" s="16"/>
      <c r="W154" s="16"/>
      <c r="X154" s="16"/>
      <c r="Y154" s="16"/>
      <c r="Z154" s="16"/>
    </row>
    <row r="155" spans="1:26" ht="38.25">
      <c r="A155" s="20" t="s">
        <v>16</v>
      </c>
      <c r="B155" s="21" t="s">
        <v>576</v>
      </c>
      <c r="C155" s="21"/>
      <c r="D155" s="22" t="s">
        <v>589</v>
      </c>
      <c r="E155" s="21" t="s">
        <v>590</v>
      </c>
      <c r="F155" s="21" t="s">
        <v>591</v>
      </c>
      <c r="G155" s="21" t="s">
        <v>622</v>
      </c>
      <c r="H155" s="21" t="s">
        <v>623</v>
      </c>
      <c r="I155" s="21" t="s">
        <v>594</v>
      </c>
      <c r="J155" s="61" t="s">
        <v>595</v>
      </c>
      <c r="K155" s="21" t="s">
        <v>596</v>
      </c>
      <c r="L155" s="21" t="s">
        <v>597</v>
      </c>
      <c r="M155" s="21" t="s">
        <v>598</v>
      </c>
      <c r="N155" s="22" t="s">
        <v>599</v>
      </c>
      <c r="O155" s="100"/>
      <c r="P155" s="7"/>
      <c r="Q155" s="11"/>
      <c r="R155" s="143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1</v>
      </c>
      <c r="B156" s="107">
        <v>41579</v>
      </c>
      <c r="C156" s="107"/>
      <c r="D156" s="108" t="s">
        <v>624</v>
      </c>
      <c r="E156" s="109" t="s">
        <v>625</v>
      </c>
      <c r="F156" s="110">
        <v>82</v>
      </c>
      <c r="G156" s="109" t="s">
        <v>626</v>
      </c>
      <c r="H156" s="109">
        <v>100</v>
      </c>
      <c r="I156" s="127">
        <v>100</v>
      </c>
      <c r="J156" s="128" t="s">
        <v>627</v>
      </c>
      <c r="K156" s="129">
        <f t="shared" ref="K156:K187" si="111">H156-F156</f>
        <v>18</v>
      </c>
      <c r="L156" s="130">
        <f t="shared" ref="L156:L187" si="112">K156/F156</f>
        <v>0.21951219512195122</v>
      </c>
      <c r="M156" s="131" t="s">
        <v>601</v>
      </c>
      <c r="N156" s="132">
        <v>42657</v>
      </c>
      <c r="O156" s="53"/>
      <c r="P156" s="11"/>
      <c r="Q156" s="16"/>
      <c r="R156" s="143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2</v>
      </c>
      <c r="B157" s="107">
        <v>41794</v>
      </c>
      <c r="C157" s="107"/>
      <c r="D157" s="108" t="s">
        <v>628</v>
      </c>
      <c r="E157" s="109" t="s">
        <v>602</v>
      </c>
      <c r="F157" s="110">
        <v>257</v>
      </c>
      <c r="G157" s="109" t="s">
        <v>626</v>
      </c>
      <c r="H157" s="109">
        <v>300</v>
      </c>
      <c r="I157" s="127">
        <v>300</v>
      </c>
      <c r="J157" s="128" t="s">
        <v>627</v>
      </c>
      <c r="K157" s="129">
        <f t="shared" si="111"/>
        <v>43</v>
      </c>
      <c r="L157" s="130">
        <f t="shared" si="112"/>
        <v>0.16731517509727625</v>
      </c>
      <c r="M157" s="131" t="s">
        <v>601</v>
      </c>
      <c r="N157" s="132">
        <v>41822</v>
      </c>
      <c r="O157" s="53"/>
      <c r="P157" s="11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3</v>
      </c>
      <c r="B158" s="107">
        <v>41828</v>
      </c>
      <c r="C158" s="107"/>
      <c r="D158" s="108" t="s">
        <v>629</v>
      </c>
      <c r="E158" s="109" t="s">
        <v>602</v>
      </c>
      <c r="F158" s="110">
        <v>393</v>
      </c>
      <c r="G158" s="109" t="s">
        <v>626</v>
      </c>
      <c r="H158" s="109">
        <v>468</v>
      </c>
      <c r="I158" s="127">
        <v>468</v>
      </c>
      <c r="J158" s="128" t="s">
        <v>627</v>
      </c>
      <c r="K158" s="129">
        <f t="shared" si="111"/>
        <v>75</v>
      </c>
      <c r="L158" s="130">
        <f t="shared" si="112"/>
        <v>0.19083969465648856</v>
      </c>
      <c r="M158" s="131" t="s">
        <v>601</v>
      </c>
      <c r="N158" s="132">
        <v>41863</v>
      </c>
      <c r="O158" s="53"/>
      <c r="P158" s="11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4</v>
      </c>
      <c r="B159" s="107">
        <v>41857</v>
      </c>
      <c r="C159" s="107"/>
      <c r="D159" s="108" t="s">
        <v>630</v>
      </c>
      <c r="E159" s="109" t="s">
        <v>602</v>
      </c>
      <c r="F159" s="110">
        <v>205</v>
      </c>
      <c r="G159" s="109" t="s">
        <v>626</v>
      </c>
      <c r="H159" s="109">
        <v>275</v>
      </c>
      <c r="I159" s="127">
        <v>250</v>
      </c>
      <c r="J159" s="128" t="s">
        <v>627</v>
      </c>
      <c r="K159" s="129">
        <f t="shared" si="111"/>
        <v>70</v>
      </c>
      <c r="L159" s="130">
        <f t="shared" si="112"/>
        <v>0.34146341463414637</v>
      </c>
      <c r="M159" s="131" t="s">
        <v>601</v>
      </c>
      <c r="N159" s="132">
        <v>41962</v>
      </c>
      <c r="O159" s="53"/>
      <c r="P159" s="11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5</v>
      </c>
      <c r="B160" s="107">
        <v>41886</v>
      </c>
      <c r="C160" s="107"/>
      <c r="D160" s="108" t="s">
        <v>631</v>
      </c>
      <c r="E160" s="109" t="s">
        <v>602</v>
      </c>
      <c r="F160" s="110">
        <v>162</v>
      </c>
      <c r="G160" s="109" t="s">
        <v>626</v>
      </c>
      <c r="H160" s="109">
        <v>190</v>
      </c>
      <c r="I160" s="127">
        <v>190</v>
      </c>
      <c r="J160" s="128" t="s">
        <v>627</v>
      </c>
      <c r="K160" s="129">
        <f t="shared" si="111"/>
        <v>28</v>
      </c>
      <c r="L160" s="130">
        <f t="shared" si="112"/>
        <v>0.1728395061728395</v>
      </c>
      <c r="M160" s="131" t="s">
        <v>601</v>
      </c>
      <c r="N160" s="132">
        <v>42006</v>
      </c>
      <c r="O160" s="53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6</v>
      </c>
      <c r="B161" s="107">
        <v>41886</v>
      </c>
      <c r="C161" s="107"/>
      <c r="D161" s="108" t="s">
        <v>632</v>
      </c>
      <c r="E161" s="109" t="s">
        <v>602</v>
      </c>
      <c r="F161" s="110">
        <v>75</v>
      </c>
      <c r="G161" s="109" t="s">
        <v>626</v>
      </c>
      <c r="H161" s="109">
        <v>91.5</v>
      </c>
      <c r="I161" s="127" t="s">
        <v>633</v>
      </c>
      <c r="J161" s="128" t="s">
        <v>634</v>
      </c>
      <c r="K161" s="129">
        <f t="shared" si="111"/>
        <v>16.5</v>
      </c>
      <c r="L161" s="130">
        <f t="shared" si="112"/>
        <v>0.22</v>
      </c>
      <c r="M161" s="131" t="s">
        <v>601</v>
      </c>
      <c r="N161" s="132">
        <v>41954</v>
      </c>
      <c r="O161" s="53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7</v>
      </c>
      <c r="B162" s="107">
        <v>41913</v>
      </c>
      <c r="C162" s="107"/>
      <c r="D162" s="108" t="s">
        <v>635</v>
      </c>
      <c r="E162" s="109" t="s">
        <v>602</v>
      </c>
      <c r="F162" s="110">
        <v>850</v>
      </c>
      <c r="G162" s="109" t="s">
        <v>626</v>
      </c>
      <c r="H162" s="109">
        <v>982.5</v>
      </c>
      <c r="I162" s="127">
        <v>1050</v>
      </c>
      <c r="J162" s="128" t="s">
        <v>636</v>
      </c>
      <c r="K162" s="129">
        <f t="shared" si="111"/>
        <v>132.5</v>
      </c>
      <c r="L162" s="130">
        <f t="shared" si="112"/>
        <v>0.15588235294117647</v>
      </c>
      <c r="M162" s="131" t="s">
        <v>601</v>
      </c>
      <c r="N162" s="132">
        <v>42039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8</v>
      </c>
      <c r="B163" s="107">
        <v>41913</v>
      </c>
      <c r="C163" s="107"/>
      <c r="D163" s="108" t="s">
        <v>637</v>
      </c>
      <c r="E163" s="109" t="s">
        <v>602</v>
      </c>
      <c r="F163" s="110">
        <v>475</v>
      </c>
      <c r="G163" s="109" t="s">
        <v>626</v>
      </c>
      <c r="H163" s="109">
        <v>515</v>
      </c>
      <c r="I163" s="127">
        <v>600</v>
      </c>
      <c r="J163" s="128" t="s">
        <v>638</v>
      </c>
      <c r="K163" s="129">
        <f t="shared" si="111"/>
        <v>40</v>
      </c>
      <c r="L163" s="130">
        <f t="shared" si="112"/>
        <v>8.4210526315789472E-2</v>
      </c>
      <c r="M163" s="131" t="s">
        <v>601</v>
      </c>
      <c r="N163" s="132">
        <v>41939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9</v>
      </c>
      <c r="B164" s="107">
        <v>41913</v>
      </c>
      <c r="C164" s="107"/>
      <c r="D164" s="108" t="s">
        <v>639</v>
      </c>
      <c r="E164" s="109" t="s">
        <v>602</v>
      </c>
      <c r="F164" s="110">
        <v>86</v>
      </c>
      <c r="G164" s="109" t="s">
        <v>626</v>
      </c>
      <c r="H164" s="109">
        <v>99</v>
      </c>
      <c r="I164" s="127">
        <v>140</v>
      </c>
      <c r="J164" s="128" t="s">
        <v>640</v>
      </c>
      <c r="K164" s="129">
        <f t="shared" si="111"/>
        <v>13</v>
      </c>
      <c r="L164" s="130">
        <f t="shared" si="112"/>
        <v>0.15116279069767441</v>
      </c>
      <c r="M164" s="131" t="s">
        <v>601</v>
      </c>
      <c r="N164" s="132">
        <v>41939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10</v>
      </c>
      <c r="B165" s="107">
        <v>41926</v>
      </c>
      <c r="C165" s="107"/>
      <c r="D165" s="108" t="s">
        <v>641</v>
      </c>
      <c r="E165" s="109" t="s">
        <v>602</v>
      </c>
      <c r="F165" s="110">
        <v>496.6</v>
      </c>
      <c r="G165" s="109" t="s">
        <v>626</v>
      </c>
      <c r="H165" s="109">
        <v>621</v>
      </c>
      <c r="I165" s="127">
        <v>580</v>
      </c>
      <c r="J165" s="128" t="s">
        <v>627</v>
      </c>
      <c r="K165" s="129">
        <f t="shared" si="111"/>
        <v>124.39999999999998</v>
      </c>
      <c r="L165" s="130">
        <f t="shared" si="112"/>
        <v>0.25050342327829234</v>
      </c>
      <c r="M165" s="131" t="s">
        <v>601</v>
      </c>
      <c r="N165" s="132">
        <v>42605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11</v>
      </c>
      <c r="B166" s="107">
        <v>41926</v>
      </c>
      <c r="C166" s="107"/>
      <c r="D166" s="108" t="s">
        <v>642</v>
      </c>
      <c r="E166" s="109" t="s">
        <v>602</v>
      </c>
      <c r="F166" s="110">
        <v>2481.9</v>
      </c>
      <c r="G166" s="109" t="s">
        <v>626</v>
      </c>
      <c r="H166" s="109">
        <v>2840</v>
      </c>
      <c r="I166" s="127">
        <v>2870</v>
      </c>
      <c r="J166" s="128" t="s">
        <v>643</v>
      </c>
      <c r="K166" s="129">
        <f t="shared" si="111"/>
        <v>358.09999999999991</v>
      </c>
      <c r="L166" s="130">
        <f t="shared" si="112"/>
        <v>0.14428462065353154</v>
      </c>
      <c r="M166" s="131" t="s">
        <v>601</v>
      </c>
      <c r="N166" s="132">
        <v>42017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12</v>
      </c>
      <c r="B167" s="107">
        <v>41928</v>
      </c>
      <c r="C167" s="107"/>
      <c r="D167" s="108" t="s">
        <v>644</v>
      </c>
      <c r="E167" s="109" t="s">
        <v>602</v>
      </c>
      <c r="F167" s="110">
        <v>84.5</v>
      </c>
      <c r="G167" s="109" t="s">
        <v>626</v>
      </c>
      <c r="H167" s="109">
        <v>93</v>
      </c>
      <c r="I167" s="127">
        <v>110</v>
      </c>
      <c r="J167" s="128" t="s">
        <v>645</v>
      </c>
      <c r="K167" s="129">
        <f t="shared" si="111"/>
        <v>8.5</v>
      </c>
      <c r="L167" s="130">
        <f t="shared" si="112"/>
        <v>0.10059171597633136</v>
      </c>
      <c r="M167" s="131" t="s">
        <v>601</v>
      </c>
      <c r="N167" s="132">
        <v>41939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13</v>
      </c>
      <c r="B168" s="107">
        <v>41928</v>
      </c>
      <c r="C168" s="107"/>
      <c r="D168" s="108" t="s">
        <v>646</v>
      </c>
      <c r="E168" s="109" t="s">
        <v>602</v>
      </c>
      <c r="F168" s="110">
        <v>401</v>
      </c>
      <c r="G168" s="109" t="s">
        <v>626</v>
      </c>
      <c r="H168" s="109">
        <v>428</v>
      </c>
      <c r="I168" s="127">
        <v>450</v>
      </c>
      <c r="J168" s="128" t="s">
        <v>647</v>
      </c>
      <c r="K168" s="129">
        <f t="shared" si="111"/>
        <v>27</v>
      </c>
      <c r="L168" s="130">
        <f t="shared" si="112"/>
        <v>6.7331670822942641E-2</v>
      </c>
      <c r="M168" s="131" t="s">
        <v>601</v>
      </c>
      <c r="N168" s="132">
        <v>42020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14</v>
      </c>
      <c r="B169" s="107">
        <v>41928</v>
      </c>
      <c r="C169" s="107"/>
      <c r="D169" s="108" t="s">
        <v>648</v>
      </c>
      <c r="E169" s="109" t="s">
        <v>602</v>
      </c>
      <c r="F169" s="110">
        <v>101</v>
      </c>
      <c r="G169" s="109" t="s">
        <v>626</v>
      </c>
      <c r="H169" s="109">
        <v>112</v>
      </c>
      <c r="I169" s="127">
        <v>120</v>
      </c>
      <c r="J169" s="128" t="s">
        <v>649</v>
      </c>
      <c r="K169" s="129">
        <f t="shared" si="111"/>
        <v>11</v>
      </c>
      <c r="L169" s="130">
        <f t="shared" si="112"/>
        <v>0.10891089108910891</v>
      </c>
      <c r="M169" s="131" t="s">
        <v>601</v>
      </c>
      <c r="N169" s="132">
        <v>41939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15</v>
      </c>
      <c r="B170" s="107">
        <v>41954</v>
      </c>
      <c r="C170" s="107"/>
      <c r="D170" s="108" t="s">
        <v>650</v>
      </c>
      <c r="E170" s="109" t="s">
        <v>602</v>
      </c>
      <c r="F170" s="110">
        <v>59</v>
      </c>
      <c r="G170" s="109" t="s">
        <v>626</v>
      </c>
      <c r="H170" s="109">
        <v>76</v>
      </c>
      <c r="I170" s="127">
        <v>76</v>
      </c>
      <c r="J170" s="128" t="s">
        <v>627</v>
      </c>
      <c r="K170" s="129">
        <f t="shared" si="111"/>
        <v>17</v>
      </c>
      <c r="L170" s="130">
        <f t="shared" si="112"/>
        <v>0.28813559322033899</v>
      </c>
      <c r="M170" s="131" t="s">
        <v>601</v>
      </c>
      <c r="N170" s="132">
        <v>43032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16</v>
      </c>
      <c r="B171" s="107">
        <v>41954</v>
      </c>
      <c r="C171" s="107"/>
      <c r="D171" s="108" t="s">
        <v>639</v>
      </c>
      <c r="E171" s="109" t="s">
        <v>602</v>
      </c>
      <c r="F171" s="110">
        <v>99</v>
      </c>
      <c r="G171" s="109" t="s">
        <v>626</v>
      </c>
      <c r="H171" s="109">
        <v>120</v>
      </c>
      <c r="I171" s="127">
        <v>120</v>
      </c>
      <c r="J171" s="128" t="s">
        <v>651</v>
      </c>
      <c r="K171" s="129">
        <f t="shared" si="111"/>
        <v>21</v>
      </c>
      <c r="L171" s="130">
        <f t="shared" si="112"/>
        <v>0.21212121212121213</v>
      </c>
      <c r="M171" s="131" t="s">
        <v>601</v>
      </c>
      <c r="N171" s="132">
        <v>41960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17</v>
      </c>
      <c r="B172" s="107">
        <v>41956</v>
      </c>
      <c r="C172" s="107"/>
      <c r="D172" s="108" t="s">
        <v>652</v>
      </c>
      <c r="E172" s="109" t="s">
        <v>602</v>
      </c>
      <c r="F172" s="110">
        <v>22</v>
      </c>
      <c r="G172" s="109" t="s">
        <v>626</v>
      </c>
      <c r="H172" s="109">
        <v>33.549999999999997</v>
      </c>
      <c r="I172" s="127">
        <v>32</v>
      </c>
      <c r="J172" s="128" t="s">
        <v>653</v>
      </c>
      <c r="K172" s="129">
        <f t="shared" si="111"/>
        <v>11.549999999999997</v>
      </c>
      <c r="L172" s="130">
        <f t="shared" si="112"/>
        <v>0.52499999999999991</v>
      </c>
      <c r="M172" s="131" t="s">
        <v>601</v>
      </c>
      <c r="N172" s="132">
        <v>42188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18</v>
      </c>
      <c r="B173" s="107">
        <v>41976</v>
      </c>
      <c r="C173" s="107"/>
      <c r="D173" s="108" t="s">
        <v>654</v>
      </c>
      <c r="E173" s="109" t="s">
        <v>602</v>
      </c>
      <c r="F173" s="110">
        <v>440</v>
      </c>
      <c r="G173" s="109" t="s">
        <v>626</v>
      </c>
      <c r="H173" s="109">
        <v>520</v>
      </c>
      <c r="I173" s="127">
        <v>520</v>
      </c>
      <c r="J173" s="128" t="s">
        <v>655</v>
      </c>
      <c r="K173" s="129">
        <f t="shared" si="111"/>
        <v>80</v>
      </c>
      <c r="L173" s="130">
        <f t="shared" si="112"/>
        <v>0.18181818181818182</v>
      </c>
      <c r="M173" s="131" t="s">
        <v>601</v>
      </c>
      <c r="N173" s="132">
        <v>42208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19</v>
      </c>
      <c r="B174" s="107">
        <v>41976</v>
      </c>
      <c r="C174" s="107"/>
      <c r="D174" s="108" t="s">
        <v>656</v>
      </c>
      <c r="E174" s="109" t="s">
        <v>602</v>
      </c>
      <c r="F174" s="110">
        <v>360</v>
      </c>
      <c r="G174" s="109" t="s">
        <v>626</v>
      </c>
      <c r="H174" s="109">
        <v>427</v>
      </c>
      <c r="I174" s="127">
        <v>425</v>
      </c>
      <c r="J174" s="128" t="s">
        <v>657</v>
      </c>
      <c r="K174" s="129">
        <f t="shared" si="111"/>
        <v>67</v>
      </c>
      <c r="L174" s="130">
        <f t="shared" si="112"/>
        <v>0.18611111111111112</v>
      </c>
      <c r="M174" s="131" t="s">
        <v>601</v>
      </c>
      <c r="N174" s="132">
        <v>42058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20</v>
      </c>
      <c r="B175" s="107">
        <v>42012</v>
      </c>
      <c r="C175" s="107"/>
      <c r="D175" s="108" t="s">
        <v>658</v>
      </c>
      <c r="E175" s="109" t="s">
        <v>602</v>
      </c>
      <c r="F175" s="110">
        <v>360</v>
      </c>
      <c r="G175" s="109" t="s">
        <v>626</v>
      </c>
      <c r="H175" s="109">
        <v>455</v>
      </c>
      <c r="I175" s="127">
        <v>420</v>
      </c>
      <c r="J175" s="128" t="s">
        <v>659</v>
      </c>
      <c r="K175" s="129">
        <f t="shared" si="111"/>
        <v>95</v>
      </c>
      <c r="L175" s="130">
        <f t="shared" si="112"/>
        <v>0.2638888888888889</v>
      </c>
      <c r="M175" s="131" t="s">
        <v>601</v>
      </c>
      <c r="N175" s="132">
        <v>42024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21</v>
      </c>
      <c r="B176" s="107">
        <v>42012</v>
      </c>
      <c r="C176" s="107"/>
      <c r="D176" s="108" t="s">
        <v>660</v>
      </c>
      <c r="E176" s="109" t="s">
        <v>602</v>
      </c>
      <c r="F176" s="110">
        <v>130</v>
      </c>
      <c r="G176" s="109"/>
      <c r="H176" s="109">
        <v>175.5</v>
      </c>
      <c r="I176" s="127">
        <v>165</v>
      </c>
      <c r="J176" s="128" t="s">
        <v>661</v>
      </c>
      <c r="K176" s="129">
        <f t="shared" si="111"/>
        <v>45.5</v>
      </c>
      <c r="L176" s="130">
        <f t="shared" si="112"/>
        <v>0.35</v>
      </c>
      <c r="M176" s="131" t="s">
        <v>601</v>
      </c>
      <c r="N176" s="132">
        <v>43088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22</v>
      </c>
      <c r="B177" s="107">
        <v>42040</v>
      </c>
      <c r="C177" s="107"/>
      <c r="D177" s="108" t="s">
        <v>391</v>
      </c>
      <c r="E177" s="109" t="s">
        <v>625</v>
      </c>
      <c r="F177" s="110">
        <v>98</v>
      </c>
      <c r="G177" s="109"/>
      <c r="H177" s="109">
        <v>120</v>
      </c>
      <c r="I177" s="127">
        <v>120</v>
      </c>
      <c r="J177" s="128" t="s">
        <v>627</v>
      </c>
      <c r="K177" s="129">
        <f t="shared" si="111"/>
        <v>22</v>
      </c>
      <c r="L177" s="130">
        <f t="shared" si="112"/>
        <v>0.22448979591836735</v>
      </c>
      <c r="M177" s="131" t="s">
        <v>601</v>
      </c>
      <c r="N177" s="132">
        <v>42753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23</v>
      </c>
      <c r="B178" s="107">
        <v>42040</v>
      </c>
      <c r="C178" s="107"/>
      <c r="D178" s="108" t="s">
        <v>662</v>
      </c>
      <c r="E178" s="109" t="s">
        <v>625</v>
      </c>
      <c r="F178" s="110">
        <v>196</v>
      </c>
      <c r="G178" s="109"/>
      <c r="H178" s="109">
        <v>262</v>
      </c>
      <c r="I178" s="127">
        <v>255</v>
      </c>
      <c r="J178" s="128" t="s">
        <v>627</v>
      </c>
      <c r="K178" s="129">
        <f t="shared" si="111"/>
        <v>66</v>
      </c>
      <c r="L178" s="130">
        <f t="shared" si="112"/>
        <v>0.33673469387755101</v>
      </c>
      <c r="M178" s="131" t="s">
        <v>601</v>
      </c>
      <c r="N178" s="132">
        <v>42599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24</v>
      </c>
      <c r="B179" s="111">
        <v>42067</v>
      </c>
      <c r="C179" s="111"/>
      <c r="D179" s="112" t="s">
        <v>390</v>
      </c>
      <c r="E179" s="113" t="s">
        <v>625</v>
      </c>
      <c r="F179" s="114">
        <v>235</v>
      </c>
      <c r="G179" s="114"/>
      <c r="H179" s="115">
        <v>77</v>
      </c>
      <c r="I179" s="133" t="s">
        <v>663</v>
      </c>
      <c r="J179" s="134" t="s">
        <v>664</v>
      </c>
      <c r="K179" s="135">
        <f t="shared" si="111"/>
        <v>-158</v>
      </c>
      <c r="L179" s="136">
        <f t="shared" si="112"/>
        <v>-0.67234042553191486</v>
      </c>
      <c r="M179" s="137" t="s">
        <v>665</v>
      </c>
      <c r="N179" s="138">
        <v>43522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25</v>
      </c>
      <c r="B180" s="107">
        <v>42067</v>
      </c>
      <c r="C180" s="107"/>
      <c r="D180" s="108" t="s">
        <v>482</v>
      </c>
      <c r="E180" s="109" t="s">
        <v>625</v>
      </c>
      <c r="F180" s="110">
        <v>185</v>
      </c>
      <c r="G180" s="109"/>
      <c r="H180" s="109">
        <v>224</v>
      </c>
      <c r="I180" s="127" t="s">
        <v>666</v>
      </c>
      <c r="J180" s="128" t="s">
        <v>627</v>
      </c>
      <c r="K180" s="129">
        <f t="shared" si="111"/>
        <v>39</v>
      </c>
      <c r="L180" s="130">
        <f t="shared" si="112"/>
        <v>0.21081081081081082</v>
      </c>
      <c r="M180" s="131" t="s">
        <v>601</v>
      </c>
      <c r="N180" s="132">
        <v>42647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66">
        <v>26</v>
      </c>
      <c r="B181" s="116">
        <v>42090</v>
      </c>
      <c r="C181" s="116"/>
      <c r="D181" s="117" t="s">
        <v>667</v>
      </c>
      <c r="E181" s="118" t="s">
        <v>625</v>
      </c>
      <c r="F181" s="119">
        <v>49.5</v>
      </c>
      <c r="G181" s="120"/>
      <c r="H181" s="120">
        <v>15.85</v>
      </c>
      <c r="I181" s="120">
        <v>67</v>
      </c>
      <c r="J181" s="139" t="s">
        <v>668</v>
      </c>
      <c r="K181" s="120">
        <f t="shared" si="111"/>
        <v>-33.65</v>
      </c>
      <c r="L181" s="140">
        <f t="shared" si="112"/>
        <v>-0.67979797979797973</v>
      </c>
      <c r="M181" s="137" t="s">
        <v>665</v>
      </c>
      <c r="N181" s="141">
        <v>43627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27</v>
      </c>
      <c r="B182" s="107">
        <v>42093</v>
      </c>
      <c r="C182" s="107"/>
      <c r="D182" s="108" t="s">
        <v>669</v>
      </c>
      <c r="E182" s="109" t="s">
        <v>625</v>
      </c>
      <c r="F182" s="110">
        <v>183.5</v>
      </c>
      <c r="G182" s="109"/>
      <c r="H182" s="109">
        <v>219</v>
      </c>
      <c r="I182" s="127">
        <v>218</v>
      </c>
      <c r="J182" s="128" t="s">
        <v>670</v>
      </c>
      <c r="K182" s="129">
        <f t="shared" si="111"/>
        <v>35.5</v>
      </c>
      <c r="L182" s="130">
        <f t="shared" si="112"/>
        <v>0.19346049046321526</v>
      </c>
      <c r="M182" s="131" t="s">
        <v>601</v>
      </c>
      <c r="N182" s="132">
        <v>42103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28</v>
      </c>
      <c r="B183" s="107">
        <v>42114</v>
      </c>
      <c r="C183" s="107"/>
      <c r="D183" s="108" t="s">
        <v>671</v>
      </c>
      <c r="E183" s="109" t="s">
        <v>625</v>
      </c>
      <c r="F183" s="110">
        <f>(227+237)/2</f>
        <v>232</v>
      </c>
      <c r="G183" s="109"/>
      <c r="H183" s="109">
        <v>298</v>
      </c>
      <c r="I183" s="127">
        <v>298</v>
      </c>
      <c r="J183" s="128" t="s">
        <v>627</v>
      </c>
      <c r="K183" s="129">
        <f t="shared" si="111"/>
        <v>66</v>
      </c>
      <c r="L183" s="130">
        <f t="shared" si="112"/>
        <v>0.28448275862068967</v>
      </c>
      <c r="M183" s="131" t="s">
        <v>601</v>
      </c>
      <c r="N183" s="132">
        <v>42823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29</v>
      </c>
      <c r="B184" s="107">
        <v>42128</v>
      </c>
      <c r="C184" s="107"/>
      <c r="D184" s="108" t="s">
        <v>672</v>
      </c>
      <c r="E184" s="109" t="s">
        <v>602</v>
      </c>
      <c r="F184" s="110">
        <v>385</v>
      </c>
      <c r="G184" s="109"/>
      <c r="H184" s="109">
        <f>212.5+331</f>
        <v>543.5</v>
      </c>
      <c r="I184" s="127">
        <v>510</v>
      </c>
      <c r="J184" s="128" t="s">
        <v>673</v>
      </c>
      <c r="K184" s="129">
        <f t="shared" si="111"/>
        <v>158.5</v>
      </c>
      <c r="L184" s="130">
        <f t="shared" si="112"/>
        <v>0.41168831168831171</v>
      </c>
      <c r="M184" s="131" t="s">
        <v>601</v>
      </c>
      <c r="N184" s="132">
        <v>42235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30</v>
      </c>
      <c r="B185" s="107">
        <v>42128</v>
      </c>
      <c r="C185" s="107"/>
      <c r="D185" s="108" t="s">
        <v>674</v>
      </c>
      <c r="E185" s="109" t="s">
        <v>602</v>
      </c>
      <c r="F185" s="110">
        <v>115.5</v>
      </c>
      <c r="G185" s="109"/>
      <c r="H185" s="109">
        <v>146</v>
      </c>
      <c r="I185" s="127">
        <v>142</v>
      </c>
      <c r="J185" s="128" t="s">
        <v>675</v>
      </c>
      <c r="K185" s="129">
        <f t="shared" si="111"/>
        <v>30.5</v>
      </c>
      <c r="L185" s="130">
        <f t="shared" si="112"/>
        <v>0.26406926406926406</v>
      </c>
      <c r="M185" s="131" t="s">
        <v>601</v>
      </c>
      <c r="N185" s="132">
        <v>42202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31</v>
      </c>
      <c r="B186" s="107">
        <v>42151</v>
      </c>
      <c r="C186" s="107"/>
      <c r="D186" s="108" t="s">
        <v>676</v>
      </c>
      <c r="E186" s="109" t="s">
        <v>602</v>
      </c>
      <c r="F186" s="110">
        <v>237.5</v>
      </c>
      <c r="G186" s="109"/>
      <c r="H186" s="109">
        <v>279.5</v>
      </c>
      <c r="I186" s="127">
        <v>278</v>
      </c>
      <c r="J186" s="128" t="s">
        <v>627</v>
      </c>
      <c r="K186" s="129">
        <f t="shared" si="111"/>
        <v>42</v>
      </c>
      <c r="L186" s="130">
        <f t="shared" si="112"/>
        <v>0.17684210526315788</v>
      </c>
      <c r="M186" s="131" t="s">
        <v>601</v>
      </c>
      <c r="N186" s="132">
        <v>42222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32</v>
      </c>
      <c r="B187" s="107">
        <v>42174</v>
      </c>
      <c r="C187" s="107"/>
      <c r="D187" s="108" t="s">
        <v>646</v>
      </c>
      <c r="E187" s="109" t="s">
        <v>625</v>
      </c>
      <c r="F187" s="110">
        <v>340</v>
      </c>
      <c r="G187" s="109"/>
      <c r="H187" s="109">
        <v>448</v>
      </c>
      <c r="I187" s="127">
        <v>448</v>
      </c>
      <c r="J187" s="128" t="s">
        <v>627</v>
      </c>
      <c r="K187" s="129">
        <f t="shared" si="111"/>
        <v>108</v>
      </c>
      <c r="L187" s="130">
        <f t="shared" si="112"/>
        <v>0.31764705882352939</v>
      </c>
      <c r="M187" s="131" t="s">
        <v>601</v>
      </c>
      <c r="N187" s="132">
        <v>43018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33</v>
      </c>
      <c r="B188" s="107">
        <v>42191</v>
      </c>
      <c r="C188" s="107"/>
      <c r="D188" s="108" t="s">
        <v>677</v>
      </c>
      <c r="E188" s="109" t="s">
        <v>625</v>
      </c>
      <c r="F188" s="110">
        <v>390</v>
      </c>
      <c r="G188" s="109"/>
      <c r="H188" s="109">
        <v>460</v>
      </c>
      <c r="I188" s="127">
        <v>460</v>
      </c>
      <c r="J188" s="128" t="s">
        <v>627</v>
      </c>
      <c r="K188" s="129">
        <f t="shared" ref="K188:K208" si="113">H188-F188</f>
        <v>70</v>
      </c>
      <c r="L188" s="130">
        <f t="shared" ref="L188:L208" si="114">K188/F188</f>
        <v>0.17948717948717949</v>
      </c>
      <c r="M188" s="131" t="s">
        <v>601</v>
      </c>
      <c r="N188" s="132">
        <v>42478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34</v>
      </c>
      <c r="B189" s="111">
        <v>42195</v>
      </c>
      <c r="C189" s="111"/>
      <c r="D189" s="112" t="s">
        <v>678</v>
      </c>
      <c r="E189" s="113" t="s">
        <v>625</v>
      </c>
      <c r="F189" s="114">
        <v>122.5</v>
      </c>
      <c r="G189" s="114"/>
      <c r="H189" s="115">
        <v>61</v>
      </c>
      <c r="I189" s="133">
        <v>172</v>
      </c>
      <c r="J189" s="134" t="s">
        <v>679</v>
      </c>
      <c r="K189" s="135">
        <f t="shared" si="113"/>
        <v>-61.5</v>
      </c>
      <c r="L189" s="136">
        <f t="shared" si="114"/>
        <v>-0.50204081632653064</v>
      </c>
      <c r="M189" s="137" t="s">
        <v>665</v>
      </c>
      <c r="N189" s="138">
        <v>43333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35</v>
      </c>
      <c r="B190" s="107">
        <v>42219</v>
      </c>
      <c r="C190" s="107"/>
      <c r="D190" s="108" t="s">
        <v>680</v>
      </c>
      <c r="E190" s="109" t="s">
        <v>625</v>
      </c>
      <c r="F190" s="110">
        <v>297.5</v>
      </c>
      <c r="G190" s="109"/>
      <c r="H190" s="109">
        <v>350</v>
      </c>
      <c r="I190" s="127">
        <v>360</v>
      </c>
      <c r="J190" s="128" t="s">
        <v>681</v>
      </c>
      <c r="K190" s="129">
        <f t="shared" si="113"/>
        <v>52.5</v>
      </c>
      <c r="L190" s="130">
        <f t="shared" si="114"/>
        <v>0.17647058823529413</v>
      </c>
      <c r="M190" s="131" t="s">
        <v>601</v>
      </c>
      <c r="N190" s="132">
        <v>42232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36</v>
      </c>
      <c r="B191" s="107">
        <v>42219</v>
      </c>
      <c r="C191" s="107"/>
      <c r="D191" s="108" t="s">
        <v>682</v>
      </c>
      <c r="E191" s="109" t="s">
        <v>625</v>
      </c>
      <c r="F191" s="110">
        <v>115.5</v>
      </c>
      <c r="G191" s="109"/>
      <c r="H191" s="109">
        <v>149</v>
      </c>
      <c r="I191" s="127">
        <v>140</v>
      </c>
      <c r="J191" s="142" t="s">
        <v>683</v>
      </c>
      <c r="K191" s="129">
        <f t="shared" si="113"/>
        <v>33.5</v>
      </c>
      <c r="L191" s="130">
        <f t="shared" si="114"/>
        <v>0.29004329004329005</v>
      </c>
      <c r="M191" s="131" t="s">
        <v>601</v>
      </c>
      <c r="N191" s="132">
        <v>42740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37</v>
      </c>
      <c r="B192" s="107">
        <v>42251</v>
      </c>
      <c r="C192" s="107"/>
      <c r="D192" s="108" t="s">
        <v>676</v>
      </c>
      <c r="E192" s="109" t="s">
        <v>625</v>
      </c>
      <c r="F192" s="110">
        <v>226</v>
      </c>
      <c r="G192" s="109"/>
      <c r="H192" s="109">
        <v>292</v>
      </c>
      <c r="I192" s="127">
        <v>292</v>
      </c>
      <c r="J192" s="128" t="s">
        <v>684</v>
      </c>
      <c r="K192" s="129">
        <f t="shared" si="113"/>
        <v>66</v>
      </c>
      <c r="L192" s="130">
        <f t="shared" si="114"/>
        <v>0.29203539823008851</v>
      </c>
      <c r="M192" s="131" t="s">
        <v>601</v>
      </c>
      <c r="N192" s="132">
        <v>42286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38</v>
      </c>
      <c r="B193" s="107">
        <v>42254</v>
      </c>
      <c r="C193" s="107"/>
      <c r="D193" s="108" t="s">
        <v>671</v>
      </c>
      <c r="E193" s="109" t="s">
        <v>625</v>
      </c>
      <c r="F193" s="110">
        <v>232.5</v>
      </c>
      <c r="G193" s="109"/>
      <c r="H193" s="109">
        <v>312.5</v>
      </c>
      <c r="I193" s="127">
        <v>310</v>
      </c>
      <c r="J193" s="128" t="s">
        <v>627</v>
      </c>
      <c r="K193" s="129">
        <f t="shared" si="113"/>
        <v>80</v>
      </c>
      <c r="L193" s="130">
        <f t="shared" si="114"/>
        <v>0.34408602150537637</v>
      </c>
      <c r="M193" s="131" t="s">
        <v>601</v>
      </c>
      <c r="N193" s="132">
        <v>42823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39</v>
      </c>
      <c r="B194" s="107">
        <v>42268</v>
      </c>
      <c r="C194" s="107"/>
      <c r="D194" s="108" t="s">
        <v>685</v>
      </c>
      <c r="E194" s="109" t="s">
        <v>625</v>
      </c>
      <c r="F194" s="110">
        <v>196.5</v>
      </c>
      <c r="G194" s="109"/>
      <c r="H194" s="109">
        <v>238</v>
      </c>
      <c r="I194" s="127">
        <v>238</v>
      </c>
      <c r="J194" s="128" t="s">
        <v>684</v>
      </c>
      <c r="K194" s="129">
        <f t="shared" si="113"/>
        <v>41.5</v>
      </c>
      <c r="L194" s="130">
        <f t="shared" si="114"/>
        <v>0.21119592875318066</v>
      </c>
      <c r="M194" s="131" t="s">
        <v>601</v>
      </c>
      <c r="N194" s="132">
        <v>42291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40</v>
      </c>
      <c r="B195" s="107">
        <v>42271</v>
      </c>
      <c r="C195" s="107"/>
      <c r="D195" s="108" t="s">
        <v>624</v>
      </c>
      <c r="E195" s="109" t="s">
        <v>625</v>
      </c>
      <c r="F195" s="110">
        <v>65</v>
      </c>
      <c r="G195" s="109"/>
      <c r="H195" s="109">
        <v>82</v>
      </c>
      <c r="I195" s="127">
        <v>82</v>
      </c>
      <c r="J195" s="128" t="s">
        <v>684</v>
      </c>
      <c r="K195" s="129">
        <f t="shared" si="113"/>
        <v>17</v>
      </c>
      <c r="L195" s="130">
        <f t="shared" si="114"/>
        <v>0.26153846153846155</v>
      </c>
      <c r="M195" s="131" t="s">
        <v>601</v>
      </c>
      <c r="N195" s="132">
        <v>42578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41</v>
      </c>
      <c r="B196" s="107">
        <v>42291</v>
      </c>
      <c r="C196" s="107"/>
      <c r="D196" s="108" t="s">
        <v>686</v>
      </c>
      <c r="E196" s="109" t="s">
        <v>625</v>
      </c>
      <c r="F196" s="110">
        <v>144</v>
      </c>
      <c r="G196" s="109"/>
      <c r="H196" s="109">
        <v>182.5</v>
      </c>
      <c r="I196" s="127">
        <v>181</v>
      </c>
      <c r="J196" s="128" t="s">
        <v>684</v>
      </c>
      <c r="K196" s="129">
        <f t="shared" si="113"/>
        <v>38.5</v>
      </c>
      <c r="L196" s="130">
        <f t="shared" si="114"/>
        <v>0.2673611111111111</v>
      </c>
      <c r="M196" s="131" t="s">
        <v>601</v>
      </c>
      <c r="N196" s="132">
        <v>42817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42</v>
      </c>
      <c r="B197" s="107">
        <v>42291</v>
      </c>
      <c r="C197" s="107"/>
      <c r="D197" s="108" t="s">
        <v>687</v>
      </c>
      <c r="E197" s="109" t="s">
        <v>625</v>
      </c>
      <c r="F197" s="110">
        <v>264</v>
      </c>
      <c r="G197" s="109"/>
      <c r="H197" s="109">
        <v>311</v>
      </c>
      <c r="I197" s="127">
        <v>311</v>
      </c>
      <c r="J197" s="128" t="s">
        <v>684</v>
      </c>
      <c r="K197" s="129">
        <f t="shared" si="113"/>
        <v>47</v>
      </c>
      <c r="L197" s="130">
        <f t="shared" si="114"/>
        <v>0.17803030303030304</v>
      </c>
      <c r="M197" s="131" t="s">
        <v>601</v>
      </c>
      <c r="N197" s="132">
        <v>42604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43</v>
      </c>
      <c r="B198" s="107">
        <v>42318</v>
      </c>
      <c r="C198" s="107"/>
      <c r="D198" s="108" t="s">
        <v>688</v>
      </c>
      <c r="E198" s="109" t="s">
        <v>602</v>
      </c>
      <c r="F198" s="110">
        <v>549.5</v>
      </c>
      <c r="G198" s="109"/>
      <c r="H198" s="109">
        <v>630</v>
      </c>
      <c r="I198" s="127">
        <v>630</v>
      </c>
      <c r="J198" s="128" t="s">
        <v>684</v>
      </c>
      <c r="K198" s="129">
        <f t="shared" si="113"/>
        <v>80.5</v>
      </c>
      <c r="L198" s="130">
        <f t="shared" si="114"/>
        <v>0.1464968152866242</v>
      </c>
      <c r="M198" s="131" t="s">
        <v>601</v>
      </c>
      <c r="N198" s="132">
        <v>42419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44</v>
      </c>
      <c r="B199" s="107">
        <v>42342</v>
      </c>
      <c r="C199" s="107"/>
      <c r="D199" s="108" t="s">
        <v>689</v>
      </c>
      <c r="E199" s="109" t="s">
        <v>625</v>
      </c>
      <c r="F199" s="110">
        <v>1027.5</v>
      </c>
      <c r="G199" s="109"/>
      <c r="H199" s="109">
        <v>1315</v>
      </c>
      <c r="I199" s="127">
        <v>1250</v>
      </c>
      <c r="J199" s="128" t="s">
        <v>684</v>
      </c>
      <c r="K199" s="129">
        <f t="shared" si="113"/>
        <v>287.5</v>
      </c>
      <c r="L199" s="130">
        <f t="shared" si="114"/>
        <v>0.27980535279805352</v>
      </c>
      <c r="M199" s="131" t="s">
        <v>601</v>
      </c>
      <c r="N199" s="132">
        <v>43244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45</v>
      </c>
      <c r="B200" s="107">
        <v>42367</v>
      </c>
      <c r="C200" s="107"/>
      <c r="D200" s="108" t="s">
        <v>690</v>
      </c>
      <c r="E200" s="109" t="s">
        <v>625</v>
      </c>
      <c r="F200" s="110">
        <v>465</v>
      </c>
      <c r="G200" s="109"/>
      <c r="H200" s="109">
        <v>540</v>
      </c>
      <c r="I200" s="127">
        <v>540</v>
      </c>
      <c r="J200" s="128" t="s">
        <v>684</v>
      </c>
      <c r="K200" s="129">
        <f t="shared" si="113"/>
        <v>75</v>
      </c>
      <c r="L200" s="130">
        <f t="shared" si="114"/>
        <v>0.16129032258064516</v>
      </c>
      <c r="M200" s="131" t="s">
        <v>601</v>
      </c>
      <c r="N200" s="132">
        <v>42530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46</v>
      </c>
      <c r="B201" s="107">
        <v>42380</v>
      </c>
      <c r="C201" s="107"/>
      <c r="D201" s="108" t="s">
        <v>391</v>
      </c>
      <c r="E201" s="109" t="s">
        <v>602</v>
      </c>
      <c r="F201" s="110">
        <v>81</v>
      </c>
      <c r="G201" s="109"/>
      <c r="H201" s="109">
        <v>110</v>
      </c>
      <c r="I201" s="127">
        <v>110</v>
      </c>
      <c r="J201" s="128" t="s">
        <v>684</v>
      </c>
      <c r="K201" s="129">
        <f t="shared" si="113"/>
        <v>29</v>
      </c>
      <c r="L201" s="130">
        <f t="shared" si="114"/>
        <v>0.35802469135802467</v>
      </c>
      <c r="M201" s="131" t="s">
        <v>601</v>
      </c>
      <c r="N201" s="132">
        <v>42745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47</v>
      </c>
      <c r="B202" s="107">
        <v>42382</v>
      </c>
      <c r="C202" s="107"/>
      <c r="D202" s="108" t="s">
        <v>691</v>
      </c>
      <c r="E202" s="109" t="s">
        <v>602</v>
      </c>
      <c r="F202" s="110">
        <v>417.5</v>
      </c>
      <c r="G202" s="109"/>
      <c r="H202" s="109">
        <v>547</v>
      </c>
      <c r="I202" s="127">
        <v>535</v>
      </c>
      <c r="J202" s="128" t="s">
        <v>684</v>
      </c>
      <c r="K202" s="129">
        <f t="shared" si="113"/>
        <v>129.5</v>
      </c>
      <c r="L202" s="130">
        <f t="shared" si="114"/>
        <v>0.31017964071856285</v>
      </c>
      <c r="M202" s="131" t="s">
        <v>601</v>
      </c>
      <c r="N202" s="132">
        <v>42578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48</v>
      </c>
      <c r="B203" s="107">
        <v>42408</v>
      </c>
      <c r="C203" s="107"/>
      <c r="D203" s="108" t="s">
        <v>692</v>
      </c>
      <c r="E203" s="109" t="s">
        <v>625</v>
      </c>
      <c r="F203" s="110">
        <v>650</v>
      </c>
      <c r="G203" s="109"/>
      <c r="H203" s="109">
        <v>800</v>
      </c>
      <c r="I203" s="127">
        <v>800</v>
      </c>
      <c r="J203" s="128" t="s">
        <v>684</v>
      </c>
      <c r="K203" s="129">
        <f t="shared" si="113"/>
        <v>150</v>
      </c>
      <c r="L203" s="130">
        <f t="shared" si="114"/>
        <v>0.23076923076923078</v>
      </c>
      <c r="M203" s="131" t="s">
        <v>601</v>
      </c>
      <c r="N203" s="132">
        <v>43154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49</v>
      </c>
      <c r="B204" s="107">
        <v>42433</v>
      </c>
      <c r="C204" s="107"/>
      <c r="D204" s="108" t="s">
        <v>198</v>
      </c>
      <c r="E204" s="109" t="s">
        <v>625</v>
      </c>
      <c r="F204" s="110">
        <v>437.5</v>
      </c>
      <c r="G204" s="109"/>
      <c r="H204" s="109">
        <v>504.5</v>
      </c>
      <c r="I204" s="127">
        <v>522</v>
      </c>
      <c r="J204" s="128" t="s">
        <v>693</v>
      </c>
      <c r="K204" s="129">
        <f t="shared" si="113"/>
        <v>67</v>
      </c>
      <c r="L204" s="130">
        <f t="shared" si="114"/>
        <v>0.15314285714285714</v>
      </c>
      <c r="M204" s="131" t="s">
        <v>601</v>
      </c>
      <c r="N204" s="132">
        <v>42480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50</v>
      </c>
      <c r="B205" s="107">
        <v>42438</v>
      </c>
      <c r="C205" s="107"/>
      <c r="D205" s="108" t="s">
        <v>694</v>
      </c>
      <c r="E205" s="109" t="s">
        <v>625</v>
      </c>
      <c r="F205" s="110">
        <v>189.5</v>
      </c>
      <c r="G205" s="109"/>
      <c r="H205" s="109">
        <v>218</v>
      </c>
      <c r="I205" s="127">
        <v>218</v>
      </c>
      <c r="J205" s="128" t="s">
        <v>684</v>
      </c>
      <c r="K205" s="129">
        <f t="shared" si="113"/>
        <v>28.5</v>
      </c>
      <c r="L205" s="130">
        <f t="shared" si="114"/>
        <v>0.15039577836411611</v>
      </c>
      <c r="M205" s="131" t="s">
        <v>601</v>
      </c>
      <c r="N205" s="132">
        <v>43034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6">
        <v>51</v>
      </c>
      <c r="B206" s="116">
        <v>42471</v>
      </c>
      <c r="C206" s="116"/>
      <c r="D206" s="117" t="s">
        <v>695</v>
      </c>
      <c r="E206" s="118" t="s">
        <v>625</v>
      </c>
      <c r="F206" s="119">
        <v>36.5</v>
      </c>
      <c r="G206" s="120"/>
      <c r="H206" s="120">
        <v>15.85</v>
      </c>
      <c r="I206" s="120">
        <v>60</v>
      </c>
      <c r="J206" s="139" t="s">
        <v>696</v>
      </c>
      <c r="K206" s="135">
        <f t="shared" si="113"/>
        <v>-20.65</v>
      </c>
      <c r="L206" s="169">
        <f t="shared" si="114"/>
        <v>-0.5657534246575342</v>
      </c>
      <c r="M206" s="137" t="s">
        <v>665</v>
      </c>
      <c r="N206" s="170">
        <v>43627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52</v>
      </c>
      <c r="B207" s="107">
        <v>42472</v>
      </c>
      <c r="C207" s="107"/>
      <c r="D207" s="108" t="s">
        <v>697</v>
      </c>
      <c r="E207" s="109" t="s">
        <v>625</v>
      </c>
      <c r="F207" s="110">
        <v>93</v>
      </c>
      <c r="G207" s="109"/>
      <c r="H207" s="109">
        <v>149</v>
      </c>
      <c r="I207" s="127">
        <v>140</v>
      </c>
      <c r="J207" s="142" t="s">
        <v>698</v>
      </c>
      <c r="K207" s="129">
        <f t="shared" si="113"/>
        <v>56</v>
      </c>
      <c r="L207" s="130">
        <f t="shared" si="114"/>
        <v>0.60215053763440862</v>
      </c>
      <c r="M207" s="131" t="s">
        <v>601</v>
      </c>
      <c r="N207" s="132">
        <v>42740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53</v>
      </c>
      <c r="B208" s="107">
        <v>42472</v>
      </c>
      <c r="C208" s="107"/>
      <c r="D208" s="108" t="s">
        <v>699</v>
      </c>
      <c r="E208" s="109" t="s">
        <v>625</v>
      </c>
      <c r="F208" s="110">
        <v>130</v>
      </c>
      <c r="G208" s="109"/>
      <c r="H208" s="109">
        <v>150</v>
      </c>
      <c r="I208" s="127" t="s">
        <v>700</v>
      </c>
      <c r="J208" s="128" t="s">
        <v>684</v>
      </c>
      <c r="K208" s="129">
        <f t="shared" si="113"/>
        <v>20</v>
      </c>
      <c r="L208" s="130">
        <f t="shared" si="114"/>
        <v>0.15384615384615385</v>
      </c>
      <c r="M208" s="131" t="s">
        <v>601</v>
      </c>
      <c r="N208" s="132">
        <v>42564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54</v>
      </c>
      <c r="B209" s="107">
        <v>42473</v>
      </c>
      <c r="C209" s="107"/>
      <c r="D209" s="108" t="s">
        <v>355</v>
      </c>
      <c r="E209" s="109" t="s">
        <v>625</v>
      </c>
      <c r="F209" s="110">
        <v>196</v>
      </c>
      <c r="G209" s="109"/>
      <c r="H209" s="109">
        <v>299</v>
      </c>
      <c r="I209" s="127">
        <v>299</v>
      </c>
      <c r="J209" s="128" t="s">
        <v>684</v>
      </c>
      <c r="K209" s="129">
        <v>103</v>
      </c>
      <c r="L209" s="130">
        <v>0.52551020408163296</v>
      </c>
      <c r="M209" s="131" t="s">
        <v>601</v>
      </c>
      <c r="N209" s="132">
        <v>42620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55</v>
      </c>
      <c r="B210" s="107">
        <v>42473</v>
      </c>
      <c r="C210" s="107"/>
      <c r="D210" s="108" t="s">
        <v>758</v>
      </c>
      <c r="E210" s="109" t="s">
        <v>625</v>
      </c>
      <c r="F210" s="110">
        <v>88</v>
      </c>
      <c r="G210" s="109"/>
      <c r="H210" s="109">
        <v>103</v>
      </c>
      <c r="I210" s="127">
        <v>103</v>
      </c>
      <c r="J210" s="128" t="s">
        <v>684</v>
      </c>
      <c r="K210" s="129">
        <v>15</v>
      </c>
      <c r="L210" s="130">
        <v>0.170454545454545</v>
      </c>
      <c r="M210" s="131" t="s">
        <v>601</v>
      </c>
      <c r="N210" s="132">
        <v>42530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56</v>
      </c>
      <c r="B211" s="107">
        <v>42492</v>
      </c>
      <c r="C211" s="107"/>
      <c r="D211" s="108" t="s">
        <v>701</v>
      </c>
      <c r="E211" s="109" t="s">
        <v>625</v>
      </c>
      <c r="F211" s="110">
        <v>127.5</v>
      </c>
      <c r="G211" s="109"/>
      <c r="H211" s="109">
        <v>148</v>
      </c>
      <c r="I211" s="127" t="s">
        <v>702</v>
      </c>
      <c r="J211" s="128" t="s">
        <v>684</v>
      </c>
      <c r="K211" s="129">
        <f>H211-F211</f>
        <v>20.5</v>
      </c>
      <c r="L211" s="130">
        <f>K211/F211</f>
        <v>0.16078431372549021</v>
      </c>
      <c r="M211" s="131" t="s">
        <v>601</v>
      </c>
      <c r="N211" s="132">
        <v>42564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57</v>
      </c>
      <c r="B212" s="107">
        <v>42493</v>
      </c>
      <c r="C212" s="107"/>
      <c r="D212" s="108" t="s">
        <v>703</v>
      </c>
      <c r="E212" s="109" t="s">
        <v>625</v>
      </c>
      <c r="F212" s="110">
        <v>675</v>
      </c>
      <c r="G212" s="109"/>
      <c r="H212" s="109">
        <v>815</v>
      </c>
      <c r="I212" s="127" t="s">
        <v>704</v>
      </c>
      <c r="J212" s="128" t="s">
        <v>684</v>
      </c>
      <c r="K212" s="129">
        <f>H212-F212</f>
        <v>140</v>
      </c>
      <c r="L212" s="130">
        <f>K212/F212</f>
        <v>0.2074074074074074</v>
      </c>
      <c r="M212" s="131" t="s">
        <v>601</v>
      </c>
      <c r="N212" s="132">
        <v>43154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58</v>
      </c>
      <c r="B213" s="111">
        <v>42522</v>
      </c>
      <c r="C213" s="111"/>
      <c r="D213" s="112" t="s">
        <v>759</v>
      </c>
      <c r="E213" s="113" t="s">
        <v>625</v>
      </c>
      <c r="F213" s="114">
        <v>500</v>
      </c>
      <c r="G213" s="114"/>
      <c r="H213" s="115">
        <v>232.5</v>
      </c>
      <c r="I213" s="133" t="s">
        <v>760</v>
      </c>
      <c r="J213" s="134" t="s">
        <v>761</v>
      </c>
      <c r="K213" s="135">
        <f>H213-F213</f>
        <v>-267.5</v>
      </c>
      <c r="L213" s="136">
        <f>K213/F213</f>
        <v>-0.53500000000000003</v>
      </c>
      <c r="M213" s="137" t="s">
        <v>665</v>
      </c>
      <c r="N213" s="138">
        <v>43735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59</v>
      </c>
      <c r="B214" s="107">
        <v>42527</v>
      </c>
      <c r="C214" s="107"/>
      <c r="D214" s="108" t="s">
        <v>705</v>
      </c>
      <c r="E214" s="109" t="s">
        <v>625</v>
      </c>
      <c r="F214" s="110">
        <v>110</v>
      </c>
      <c r="G214" s="109"/>
      <c r="H214" s="109">
        <v>126.5</v>
      </c>
      <c r="I214" s="127">
        <v>125</v>
      </c>
      <c r="J214" s="128" t="s">
        <v>634</v>
      </c>
      <c r="K214" s="129">
        <f>H214-F214</f>
        <v>16.5</v>
      </c>
      <c r="L214" s="130">
        <f>K214/F214</f>
        <v>0.15</v>
      </c>
      <c r="M214" s="131" t="s">
        <v>601</v>
      </c>
      <c r="N214" s="132">
        <v>42552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60</v>
      </c>
      <c r="B215" s="107">
        <v>42538</v>
      </c>
      <c r="C215" s="107"/>
      <c r="D215" s="108" t="s">
        <v>706</v>
      </c>
      <c r="E215" s="109" t="s">
        <v>625</v>
      </c>
      <c r="F215" s="110">
        <v>44</v>
      </c>
      <c r="G215" s="109"/>
      <c r="H215" s="109">
        <v>69.5</v>
      </c>
      <c r="I215" s="127">
        <v>69.5</v>
      </c>
      <c r="J215" s="128" t="s">
        <v>707</v>
      </c>
      <c r="K215" s="129">
        <f>H215-F215</f>
        <v>25.5</v>
      </c>
      <c r="L215" s="130">
        <f>K215/F215</f>
        <v>0.57954545454545459</v>
      </c>
      <c r="M215" s="131" t="s">
        <v>601</v>
      </c>
      <c r="N215" s="132">
        <v>42977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61</v>
      </c>
      <c r="B216" s="107">
        <v>42549</v>
      </c>
      <c r="C216" s="107"/>
      <c r="D216" s="149" t="s">
        <v>762</v>
      </c>
      <c r="E216" s="109" t="s">
        <v>625</v>
      </c>
      <c r="F216" s="110">
        <v>262.5</v>
      </c>
      <c r="G216" s="109"/>
      <c r="H216" s="109">
        <v>340</v>
      </c>
      <c r="I216" s="127">
        <v>333</v>
      </c>
      <c r="J216" s="128" t="s">
        <v>763</v>
      </c>
      <c r="K216" s="129">
        <v>77.5</v>
      </c>
      <c r="L216" s="130">
        <v>0.29523809523809502</v>
      </c>
      <c r="M216" s="131" t="s">
        <v>601</v>
      </c>
      <c r="N216" s="132">
        <v>43017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62</v>
      </c>
      <c r="B217" s="107">
        <v>42549</v>
      </c>
      <c r="C217" s="107"/>
      <c r="D217" s="149" t="s">
        <v>764</v>
      </c>
      <c r="E217" s="109" t="s">
        <v>625</v>
      </c>
      <c r="F217" s="110">
        <v>840</v>
      </c>
      <c r="G217" s="109"/>
      <c r="H217" s="109">
        <v>1230</v>
      </c>
      <c r="I217" s="127">
        <v>1230</v>
      </c>
      <c r="J217" s="128" t="s">
        <v>684</v>
      </c>
      <c r="K217" s="129">
        <v>390</v>
      </c>
      <c r="L217" s="130">
        <v>0.46428571428571402</v>
      </c>
      <c r="M217" s="131" t="s">
        <v>601</v>
      </c>
      <c r="N217" s="132">
        <v>42649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67">
        <v>63</v>
      </c>
      <c r="B218" s="144">
        <v>42556</v>
      </c>
      <c r="C218" s="144"/>
      <c r="D218" s="145" t="s">
        <v>708</v>
      </c>
      <c r="E218" s="146" t="s">
        <v>625</v>
      </c>
      <c r="F218" s="147">
        <v>395</v>
      </c>
      <c r="G218" s="148"/>
      <c r="H218" s="148">
        <f>(468.5+342.5)/2</f>
        <v>405.5</v>
      </c>
      <c r="I218" s="148">
        <v>510</v>
      </c>
      <c r="J218" s="171" t="s">
        <v>709</v>
      </c>
      <c r="K218" s="172">
        <f t="shared" ref="K218:K224" si="115">H218-F218</f>
        <v>10.5</v>
      </c>
      <c r="L218" s="173">
        <f t="shared" ref="L218:L224" si="116">K218/F218</f>
        <v>2.6582278481012658E-2</v>
      </c>
      <c r="M218" s="174" t="s">
        <v>710</v>
      </c>
      <c r="N218" s="175">
        <v>43606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64</v>
      </c>
      <c r="B219" s="111">
        <v>42584</v>
      </c>
      <c r="C219" s="111"/>
      <c r="D219" s="112" t="s">
        <v>711</v>
      </c>
      <c r="E219" s="113" t="s">
        <v>602</v>
      </c>
      <c r="F219" s="114">
        <f>169.5-12.8</f>
        <v>156.69999999999999</v>
      </c>
      <c r="G219" s="114"/>
      <c r="H219" s="115">
        <v>77</v>
      </c>
      <c r="I219" s="133" t="s">
        <v>712</v>
      </c>
      <c r="J219" s="401" t="s">
        <v>3403</v>
      </c>
      <c r="K219" s="135">
        <f t="shared" si="115"/>
        <v>-79.699999999999989</v>
      </c>
      <c r="L219" s="136">
        <f t="shared" si="116"/>
        <v>-0.50861518825781749</v>
      </c>
      <c r="M219" s="137" t="s">
        <v>665</v>
      </c>
      <c r="N219" s="138">
        <v>43522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65</v>
      </c>
      <c r="B220" s="111">
        <v>42586</v>
      </c>
      <c r="C220" s="111"/>
      <c r="D220" s="112" t="s">
        <v>713</v>
      </c>
      <c r="E220" s="113" t="s">
        <v>625</v>
      </c>
      <c r="F220" s="114">
        <v>400</v>
      </c>
      <c r="G220" s="114"/>
      <c r="H220" s="115">
        <v>305</v>
      </c>
      <c r="I220" s="133">
        <v>475</v>
      </c>
      <c r="J220" s="134" t="s">
        <v>714</v>
      </c>
      <c r="K220" s="135">
        <f t="shared" si="115"/>
        <v>-95</v>
      </c>
      <c r="L220" s="136">
        <f t="shared" si="116"/>
        <v>-0.23749999999999999</v>
      </c>
      <c r="M220" s="137" t="s">
        <v>665</v>
      </c>
      <c r="N220" s="138">
        <v>43606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66</v>
      </c>
      <c r="B221" s="107">
        <v>42593</v>
      </c>
      <c r="C221" s="107"/>
      <c r="D221" s="108" t="s">
        <v>715</v>
      </c>
      <c r="E221" s="109" t="s">
        <v>625</v>
      </c>
      <c r="F221" s="110">
        <v>86.5</v>
      </c>
      <c r="G221" s="109"/>
      <c r="H221" s="109">
        <v>130</v>
      </c>
      <c r="I221" s="127">
        <v>130</v>
      </c>
      <c r="J221" s="142" t="s">
        <v>716</v>
      </c>
      <c r="K221" s="129">
        <f t="shared" si="115"/>
        <v>43.5</v>
      </c>
      <c r="L221" s="130">
        <f t="shared" si="116"/>
        <v>0.50289017341040465</v>
      </c>
      <c r="M221" s="131" t="s">
        <v>601</v>
      </c>
      <c r="N221" s="132">
        <v>43091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67</v>
      </c>
      <c r="B222" s="111">
        <v>42600</v>
      </c>
      <c r="C222" s="111"/>
      <c r="D222" s="112" t="s">
        <v>382</v>
      </c>
      <c r="E222" s="113" t="s">
        <v>625</v>
      </c>
      <c r="F222" s="114">
        <v>133.5</v>
      </c>
      <c r="G222" s="114"/>
      <c r="H222" s="115">
        <v>126.5</v>
      </c>
      <c r="I222" s="133">
        <v>178</v>
      </c>
      <c r="J222" s="134" t="s">
        <v>717</v>
      </c>
      <c r="K222" s="135">
        <f t="shared" si="115"/>
        <v>-7</v>
      </c>
      <c r="L222" s="136">
        <f t="shared" si="116"/>
        <v>-5.2434456928838954E-2</v>
      </c>
      <c r="M222" s="137" t="s">
        <v>665</v>
      </c>
      <c r="N222" s="138">
        <v>42615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68</v>
      </c>
      <c r="B223" s="107">
        <v>42613</v>
      </c>
      <c r="C223" s="107"/>
      <c r="D223" s="108" t="s">
        <v>718</v>
      </c>
      <c r="E223" s="109" t="s">
        <v>625</v>
      </c>
      <c r="F223" s="110">
        <v>560</v>
      </c>
      <c r="G223" s="109"/>
      <c r="H223" s="109">
        <v>725</v>
      </c>
      <c r="I223" s="127">
        <v>725</v>
      </c>
      <c r="J223" s="128" t="s">
        <v>627</v>
      </c>
      <c r="K223" s="129">
        <f t="shared" si="115"/>
        <v>165</v>
      </c>
      <c r="L223" s="130">
        <f t="shared" si="116"/>
        <v>0.29464285714285715</v>
      </c>
      <c r="M223" s="131" t="s">
        <v>601</v>
      </c>
      <c r="N223" s="132">
        <v>42456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69</v>
      </c>
      <c r="B224" s="107">
        <v>42614</v>
      </c>
      <c r="C224" s="107"/>
      <c r="D224" s="108" t="s">
        <v>719</v>
      </c>
      <c r="E224" s="109" t="s">
        <v>625</v>
      </c>
      <c r="F224" s="110">
        <v>160.5</v>
      </c>
      <c r="G224" s="109"/>
      <c r="H224" s="109">
        <v>210</v>
      </c>
      <c r="I224" s="127">
        <v>210</v>
      </c>
      <c r="J224" s="128" t="s">
        <v>627</v>
      </c>
      <c r="K224" s="129">
        <f t="shared" si="115"/>
        <v>49.5</v>
      </c>
      <c r="L224" s="130">
        <f t="shared" si="116"/>
        <v>0.30841121495327101</v>
      </c>
      <c r="M224" s="131" t="s">
        <v>601</v>
      </c>
      <c r="N224" s="132">
        <v>42871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70</v>
      </c>
      <c r="B225" s="107">
        <v>42646</v>
      </c>
      <c r="C225" s="107"/>
      <c r="D225" s="149" t="s">
        <v>406</v>
      </c>
      <c r="E225" s="109" t="s">
        <v>625</v>
      </c>
      <c r="F225" s="110">
        <v>430</v>
      </c>
      <c r="G225" s="109"/>
      <c r="H225" s="109">
        <v>596</v>
      </c>
      <c r="I225" s="127">
        <v>575</v>
      </c>
      <c r="J225" s="128" t="s">
        <v>765</v>
      </c>
      <c r="K225" s="129">
        <v>166</v>
      </c>
      <c r="L225" s="130">
        <v>0.38604651162790699</v>
      </c>
      <c r="M225" s="131" t="s">
        <v>601</v>
      </c>
      <c r="N225" s="132">
        <v>42769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71</v>
      </c>
      <c r="B226" s="107">
        <v>42657</v>
      </c>
      <c r="C226" s="107"/>
      <c r="D226" s="108" t="s">
        <v>720</v>
      </c>
      <c r="E226" s="109" t="s">
        <v>625</v>
      </c>
      <c r="F226" s="110">
        <v>280</v>
      </c>
      <c r="G226" s="109"/>
      <c r="H226" s="109">
        <v>345</v>
      </c>
      <c r="I226" s="127">
        <v>345</v>
      </c>
      <c r="J226" s="128" t="s">
        <v>627</v>
      </c>
      <c r="K226" s="129">
        <f t="shared" ref="K226:K231" si="117">H226-F226</f>
        <v>65</v>
      </c>
      <c r="L226" s="130">
        <f>K226/F226</f>
        <v>0.23214285714285715</v>
      </c>
      <c r="M226" s="131" t="s">
        <v>601</v>
      </c>
      <c r="N226" s="132">
        <v>42814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72</v>
      </c>
      <c r="B227" s="107">
        <v>42657</v>
      </c>
      <c r="C227" s="107"/>
      <c r="D227" s="108" t="s">
        <v>721</v>
      </c>
      <c r="E227" s="109" t="s">
        <v>625</v>
      </c>
      <c r="F227" s="110">
        <v>245</v>
      </c>
      <c r="G227" s="109"/>
      <c r="H227" s="109">
        <v>325.5</v>
      </c>
      <c r="I227" s="127">
        <v>330</v>
      </c>
      <c r="J227" s="128" t="s">
        <v>722</v>
      </c>
      <c r="K227" s="129">
        <f t="shared" si="117"/>
        <v>80.5</v>
      </c>
      <c r="L227" s="130">
        <f>K227/F227</f>
        <v>0.32857142857142857</v>
      </c>
      <c r="M227" s="131" t="s">
        <v>601</v>
      </c>
      <c r="N227" s="132">
        <v>42769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73</v>
      </c>
      <c r="B228" s="107">
        <v>42660</v>
      </c>
      <c r="C228" s="107"/>
      <c r="D228" s="108" t="s">
        <v>350</v>
      </c>
      <c r="E228" s="109" t="s">
        <v>625</v>
      </c>
      <c r="F228" s="110">
        <v>125</v>
      </c>
      <c r="G228" s="109"/>
      <c r="H228" s="109">
        <v>160</v>
      </c>
      <c r="I228" s="127">
        <v>160</v>
      </c>
      <c r="J228" s="128" t="s">
        <v>684</v>
      </c>
      <c r="K228" s="129">
        <f t="shared" si="117"/>
        <v>35</v>
      </c>
      <c r="L228" s="130">
        <v>0.28000000000000003</v>
      </c>
      <c r="M228" s="131" t="s">
        <v>601</v>
      </c>
      <c r="N228" s="132">
        <v>42803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74</v>
      </c>
      <c r="B229" s="107">
        <v>42660</v>
      </c>
      <c r="C229" s="107"/>
      <c r="D229" s="108" t="s">
        <v>484</v>
      </c>
      <c r="E229" s="109" t="s">
        <v>625</v>
      </c>
      <c r="F229" s="110">
        <v>114</v>
      </c>
      <c r="G229" s="109"/>
      <c r="H229" s="109">
        <v>145</v>
      </c>
      <c r="I229" s="127">
        <v>145</v>
      </c>
      <c r="J229" s="128" t="s">
        <v>684</v>
      </c>
      <c r="K229" s="129">
        <f t="shared" si="117"/>
        <v>31</v>
      </c>
      <c r="L229" s="130">
        <f>K229/F229</f>
        <v>0.27192982456140352</v>
      </c>
      <c r="M229" s="131" t="s">
        <v>601</v>
      </c>
      <c r="N229" s="132">
        <v>42859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75</v>
      </c>
      <c r="B230" s="107">
        <v>42660</v>
      </c>
      <c r="C230" s="107"/>
      <c r="D230" s="108" t="s">
        <v>723</v>
      </c>
      <c r="E230" s="109" t="s">
        <v>625</v>
      </c>
      <c r="F230" s="110">
        <v>212</v>
      </c>
      <c r="G230" s="109"/>
      <c r="H230" s="109">
        <v>280</v>
      </c>
      <c r="I230" s="127">
        <v>276</v>
      </c>
      <c r="J230" s="128" t="s">
        <v>724</v>
      </c>
      <c r="K230" s="129">
        <f t="shared" si="117"/>
        <v>68</v>
      </c>
      <c r="L230" s="130">
        <f>K230/F230</f>
        <v>0.32075471698113206</v>
      </c>
      <c r="M230" s="131" t="s">
        <v>601</v>
      </c>
      <c r="N230" s="132">
        <v>42858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76</v>
      </c>
      <c r="B231" s="107">
        <v>42678</v>
      </c>
      <c r="C231" s="107"/>
      <c r="D231" s="108" t="s">
        <v>152</v>
      </c>
      <c r="E231" s="109" t="s">
        <v>625</v>
      </c>
      <c r="F231" s="110">
        <v>155</v>
      </c>
      <c r="G231" s="109"/>
      <c r="H231" s="109">
        <v>210</v>
      </c>
      <c r="I231" s="127">
        <v>210</v>
      </c>
      <c r="J231" s="128" t="s">
        <v>725</v>
      </c>
      <c r="K231" s="129">
        <f t="shared" si="117"/>
        <v>55</v>
      </c>
      <c r="L231" s="130">
        <f>K231/F231</f>
        <v>0.35483870967741937</v>
      </c>
      <c r="M231" s="131" t="s">
        <v>601</v>
      </c>
      <c r="N231" s="132">
        <v>42944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77</v>
      </c>
      <c r="B232" s="111">
        <v>42710</v>
      </c>
      <c r="C232" s="111"/>
      <c r="D232" s="112" t="s">
        <v>766</v>
      </c>
      <c r="E232" s="113" t="s">
        <v>625</v>
      </c>
      <c r="F232" s="114">
        <v>150.5</v>
      </c>
      <c r="G232" s="114"/>
      <c r="H232" s="115">
        <v>72.5</v>
      </c>
      <c r="I232" s="133">
        <v>174</v>
      </c>
      <c r="J232" s="134" t="s">
        <v>767</v>
      </c>
      <c r="K232" s="135">
        <v>-78</v>
      </c>
      <c r="L232" s="136">
        <v>-0.51827242524916906</v>
      </c>
      <c r="M232" s="137" t="s">
        <v>665</v>
      </c>
      <c r="N232" s="138">
        <v>43333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78</v>
      </c>
      <c r="B233" s="107">
        <v>42712</v>
      </c>
      <c r="C233" s="107"/>
      <c r="D233" s="108" t="s">
        <v>126</v>
      </c>
      <c r="E233" s="109" t="s">
        <v>625</v>
      </c>
      <c r="F233" s="110">
        <v>380</v>
      </c>
      <c r="G233" s="109"/>
      <c r="H233" s="109">
        <v>478</v>
      </c>
      <c r="I233" s="127">
        <v>468</v>
      </c>
      <c r="J233" s="128" t="s">
        <v>684</v>
      </c>
      <c r="K233" s="129">
        <f>H233-F233</f>
        <v>98</v>
      </c>
      <c r="L233" s="130">
        <f>K233/F233</f>
        <v>0.25789473684210529</v>
      </c>
      <c r="M233" s="131" t="s">
        <v>601</v>
      </c>
      <c r="N233" s="132">
        <v>43025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79</v>
      </c>
      <c r="B234" s="107">
        <v>42734</v>
      </c>
      <c r="C234" s="107"/>
      <c r="D234" s="108" t="s">
        <v>249</v>
      </c>
      <c r="E234" s="109" t="s">
        <v>625</v>
      </c>
      <c r="F234" s="110">
        <v>305</v>
      </c>
      <c r="G234" s="109"/>
      <c r="H234" s="109">
        <v>375</v>
      </c>
      <c r="I234" s="127">
        <v>375</v>
      </c>
      <c r="J234" s="128" t="s">
        <v>684</v>
      </c>
      <c r="K234" s="129">
        <f>H234-F234</f>
        <v>70</v>
      </c>
      <c r="L234" s="130">
        <f>K234/F234</f>
        <v>0.22950819672131148</v>
      </c>
      <c r="M234" s="131" t="s">
        <v>601</v>
      </c>
      <c r="N234" s="132">
        <v>42768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80</v>
      </c>
      <c r="B235" s="107">
        <v>42739</v>
      </c>
      <c r="C235" s="107"/>
      <c r="D235" s="108" t="s">
        <v>352</v>
      </c>
      <c r="E235" s="109" t="s">
        <v>625</v>
      </c>
      <c r="F235" s="110">
        <v>99.5</v>
      </c>
      <c r="G235" s="109"/>
      <c r="H235" s="109">
        <v>158</v>
      </c>
      <c r="I235" s="127">
        <v>158</v>
      </c>
      <c r="J235" s="128" t="s">
        <v>684</v>
      </c>
      <c r="K235" s="129">
        <f>H235-F235</f>
        <v>58.5</v>
      </c>
      <c r="L235" s="130">
        <f>K235/F235</f>
        <v>0.5879396984924623</v>
      </c>
      <c r="M235" s="131" t="s">
        <v>601</v>
      </c>
      <c r="N235" s="132">
        <v>42898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81</v>
      </c>
      <c r="B236" s="107">
        <v>42739</v>
      </c>
      <c r="C236" s="107"/>
      <c r="D236" s="108" t="s">
        <v>352</v>
      </c>
      <c r="E236" s="109" t="s">
        <v>625</v>
      </c>
      <c r="F236" s="110">
        <v>99.5</v>
      </c>
      <c r="G236" s="109"/>
      <c r="H236" s="109">
        <v>158</v>
      </c>
      <c r="I236" s="127">
        <v>158</v>
      </c>
      <c r="J236" s="128" t="s">
        <v>684</v>
      </c>
      <c r="K236" s="129">
        <v>58.5</v>
      </c>
      <c r="L236" s="130">
        <v>0.58793969849246197</v>
      </c>
      <c r="M236" s="131" t="s">
        <v>601</v>
      </c>
      <c r="N236" s="132">
        <v>42898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82</v>
      </c>
      <c r="B237" s="107">
        <v>42786</v>
      </c>
      <c r="C237" s="107"/>
      <c r="D237" s="108" t="s">
        <v>170</v>
      </c>
      <c r="E237" s="109" t="s">
        <v>625</v>
      </c>
      <c r="F237" s="110">
        <v>140.5</v>
      </c>
      <c r="G237" s="109"/>
      <c r="H237" s="109">
        <v>220</v>
      </c>
      <c r="I237" s="127">
        <v>220</v>
      </c>
      <c r="J237" s="128" t="s">
        <v>684</v>
      </c>
      <c r="K237" s="129">
        <f>H237-F237</f>
        <v>79.5</v>
      </c>
      <c r="L237" s="130">
        <f>K237/F237</f>
        <v>0.5658362989323843</v>
      </c>
      <c r="M237" s="131" t="s">
        <v>601</v>
      </c>
      <c r="N237" s="132">
        <v>42864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83</v>
      </c>
      <c r="B238" s="107">
        <v>42786</v>
      </c>
      <c r="C238" s="107"/>
      <c r="D238" s="108" t="s">
        <v>768</v>
      </c>
      <c r="E238" s="109" t="s">
        <v>625</v>
      </c>
      <c r="F238" s="110">
        <v>202.5</v>
      </c>
      <c r="G238" s="109"/>
      <c r="H238" s="109">
        <v>234</v>
      </c>
      <c r="I238" s="127">
        <v>234</v>
      </c>
      <c r="J238" s="128" t="s">
        <v>684</v>
      </c>
      <c r="K238" s="129">
        <v>31.5</v>
      </c>
      <c r="L238" s="130">
        <v>0.155555555555556</v>
      </c>
      <c r="M238" s="131" t="s">
        <v>601</v>
      </c>
      <c r="N238" s="132">
        <v>42836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84</v>
      </c>
      <c r="B239" s="107">
        <v>42818</v>
      </c>
      <c r="C239" s="107"/>
      <c r="D239" s="108" t="s">
        <v>558</v>
      </c>
      <c r="E239" s="109" t="s">
        <v>625</v>
      </c>
      <c r="F239" s="110">
        <v>300.5</v>
      </c>
      <c r="G239" s="109"/>
      <c r="H239" s="109">
        <v>417.5</v>
      </c>
      <c r="I239" s="127">
        <v>420</v>
      </c>
      <c r="J239" s="128" t="s">
        <v>726</v>
      </c>
      <c r="K239" s="129">
        <f>H239-F239</f>
        <v>117</v>
      </c>
      <c r="L239" s="130">
        <f>K239/F239</f>
        <v>0.38935108153078202</v>
      </c>
      <c r="M239" s="131" t="s">
        <v>601</v>
      </c>
      <c r="N239" s="132">
        <v>43070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85</v>
      </c>
      <c r="B240" s="107">
        <v>42818</v>
      </c>
      <c r="C240" s="107"/>
      <c r="D240" s="108" t="s">
        <v>764</v>
      </c>
      <c r="E240" s="109" t="s">
        <v>625</v>
      </c>
      <c r="F240" s="110">
        <v>850</v>
      </c>
      <c r="G240" s="109"/>
      <c r="H240" s="109">
        <v>1042.5</v>
      </c>
      <c r="I240" s="127">
        <v>1023</v>
      </c>
      <c r="J240" s="128" t="s">
        <v>769</v>
      </c>
      <c r="K240" s="129">
        <v>192.5</v>
      </c>
      <c r="L240" s="130">
        <v>0.22647058823529401</v>
      </c>
      <c r="M240" s="131" t="s">
        <v>601</v>
      </c>
      <c r="N240" s="132">
        <v>42830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86</v>
      </c>
      <c r="B241" s="107">
        <v>42830</v>
      </c>
      <c r="C241" s="107"/>
      <c r="D241" s="108" t="s">
        <v>502</v>
      </c>
      <c r="E241" s="109" t="s">
        <v>625</v>
      </c>
      <c r="F241" s="110">
        <v>785</v>
      </c>
      <c r="G241" s="109"/>
      <c r="H241" s="109">
        <v>930</v>
      </c>
      <c r="I241" s="127">
        <v>920</v>
      </c>
      <c r="J241" s="128" t="s">
        <v>727</v>
      </c>
      <c r="K241" s="129">
        <f>H241-F241</f>
        <v>145</v>
      </c>
      <c r="L241" s="130">
        <f>K241/F241</f>
        <v>0.18471337579617833</v>
      </c>
      <c r="M241" s="131" t="s">
        <v>601</v>
      </c>
      <c r="N241" s="132">
        <v>42976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87</v>
      </c>
      <c r="B242" s="111">
        <v>42831</v>
      </c>
      <c r="C242" s="111"/>
      <c r="D242" s="112" t="s">
        <v>770</v>
      </c>
      <c r="E242" s="113" t="s">
        <v>625</v>
      </c>
      <c r="F242" s="114">
        <v>40</v>
      </c>
      <c r="G242" s="114"/>
      <c r="H242" s="115">
        <v>13.1</v>
      </c>
      <c r="I242" s="133">
        <v>60</v>
      </c>
      <c r="J242" s="139" t="s">
        <v>771</v>
      </c>
      <c r="K242" s="135">
        <v>-26.9</v>
      </c>
      <c r="L242" s="136">
        <v>-0.67249999999999999</v>
      </c>
      <c r="M242" s="137" t="s">
        <v>665</v>
      </c>
      <c r="N242" s="138">
        <v>43138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88</v>
      </c>
      <c r="B243" s="107">
        <v>42837</v>
      </c>
      <c r="C243" s="107"/>
      <c r="D243" s="108" t="s">
        <v>89</v>
      </c>
      <c r="E243" s="109" t="s">
        <v>625</v>
      </c>
      <c r="F243" s="110">
        <v>289.5</v>
      </c>
      <c r="G243" s="109"/>
      <c r="H243" s="109">
        <v>354</v>
      </c>
      <c r="I243" s="127">
        <v>360</v>
      </c>
      <c r="J243" s="128" t="s">
        <v>728</v>
      </c>
      <c r="K243" s="129">
        <f t="shared" ref="K243:K251" si="118">H243-F243</f>
        <v>64.5</v>
      </c>
      <c r="L243" s="130">
        <f t="shared" ref="L243:L251" si="119">K243/F243</f>
        <v>0.22279792746113988</v>
      </c>
      <c r="M243" s="131" t="s">
        <v>601</v>
      </c>
      <c r="N243" s="132">
        <v>43040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89</v>
      </c>
      <c r="B244" s="107">
        <v>42845</v>
      </c>
      <c r="C244" s="107"/>
      <c r="D244" s="108" t="s">
        <v>439</v>
      </c>
      <c r="E244" s="109" t="s">
        <v>625</v>
      </c>
      <c r="F244" s="110">
        <v>700</v>
      </c>
      <c r="G244" s="109"/>
      <c r="H244" s="109">
        <v>840</v>
      </c>
      <c r="I244" s="127">
        <v>840</v>
      </c>
      <c r="J244" s="128" t="s">
        <v>729</v>
      </c>
      <c r="K244" s="129">
        <f t="shared" si="118"/>
        <v>140</v>
      </c>
      <c r="L244" s="130">
        <f t="shared" si="119"/>
        <v>0.2</v>
      </c>
      <c r="M244" s="131" t="s">
        <v>601</v>
      </c>
      <c r="N244" s="132">
        <v>42893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90</v>
      </c>
      <c r="B245" s="107">
        <v>42887</v>
      </c>
      <c r="C245" s="107"/>
      <c r="D245" s="149" t="s">
        <v>364</v>
      </c>
      <c r="E245" s="109" t="s">
        <v>625</v>
      </c>
      <c r="F245" s="110">
        <v>130</v>
      </c>
      <c r="G245" s="109"/>
      <c r="H245" s="109">
        <v>144.25</v>
      </c>
      <c r="I245" s="127">
        <v>170</v>
      </c>
      <c r="J245" s="128" t="s">
        <v>730</v>
      </c>
      <c r="K245" s="129">
        <f t="shared" si="118"/>
        <v>14.25</v>
      </c>
      <c r="L245" s="130">
        <f t="shared" si="119"/>
        <v>0.10961538461538461</v>
      </c>
      <c r="M245" s="131" t="s">
        <v>601</v>
      </c>
      <c r="N245" s="132">
        <v>43675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91</v>
      </c>
      <c r="B246" s="107">
        <v>42901</v>
      </c>
      <c r="C246" s="107"/>
      <c r="D246" s="149" t="s">
        <v>731</v>
      </c>
      <c r="E246" s="109" t="s">
        <v>625</v>
      </c>
      <c r="F246" s="110">
        <v>214.5</v>
      </c>
      <c r="G246" s="109"/>
      <c r="H246" s="109">
        <v>262</v>
      </c>
      <c r="I246" s="127">
        <v>262</v>
      </c>
      <c r="J246" s="128" t="s">
        <v>732</v>
      </c>
      <c r="K246" s="129">
        <f t="shared" si="118"/>
        <v>47.5</v>
      </c>
      <c r="L246" s="130">
        <f t="shared" si="119"/>
        <v>0.22144522144522144</v>
      </c>
      <c r="M246" s="131" t="s">
        <v>601</v>
      </c>
      <c r="N246" s="132">
        <v>42977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92</v>
      </c>
      <c r="B247" s="155">
        <v>42933</v>
      </c>
      <c r="C247" s="155"/>
      <c r="D247" s="156" t="s">
        <v>733</v>
      </c>
      <c r="E247" s="157" t="s">
        <v>625</v>
      </c>
      <c r="F247" s="158">
        <v>370</v>
      </c>
      <c r="G247" s="157"/>
      <c r="H247" s="157">
        <v>447.5</v>
      </c>
      <c r="I247" s="179">
        <v>450</v>
      </c>
      <c r="J247" s="232" t="s">
        <v>684</v>
      </c>
      <c r="K247" s="129">
        <f t="shared" si="118"/>
        <v>77.5</v>
      </c>
      <c r="L247" s="181">
        <f t="shared" si="119"/>
        <v>0.20945945945945946</v>
      </c>
      <c r="M247" s="182" t="s">
        <v>601</v>
      </c>
      <c r="N247" s="183">
        <v>43035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93</v>
      </c>
      <c r="B248" s="155">
        <v>42943</v>
      </c>
      <c r="C248" s="155"/>
      <c r="D248" s="156" t="s">
        <v>168</v>
      </c>
      <c r="E248" s="157" t="s">
        <v>625</v>
      </c>
      <c r="F248" s="158">
        <v>657.5</v>
      </c>
      <c r="G248" s="157"/>
      <c r="H248" s="157">
        <v>825</v>
      </c>
      <c r="I248" s="179">
        <v>820</v>
      </c>
      <c r="J248" s="232" t="s">
        <v>684</v>
      </c>
      <c r="K248" s="129">
        <f t="shared" si="118"/>
        <v>167.5</v>
      </c>
      <c r="L248" s="181">
        <f t="shared" si="119"/>
        <v>0.25475285171102663</v>
      </c>
      <c r="M248" s="182" t="s">
        <v>601</v>
      </c>
      <c r="N248" s="183">
        <v>43090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94</v>
      </c>
      <c r="B249" s="107">
        <v>42964</v>
      </c>
      <c r="C249" s="107"/>
      <c r="D249" s="108" t="s">
        <v>369</v>
      </c>
      <c r="E249" s="109" t="s">
        <v>625</v>
      </c>
      <c r="F249" s="110">
        <v>605</v>
      </c>
      <c r="G249" s="109"/>
      <c r="H249" s="109">
        <v>750</v>
      </c>
      <c r="I249" s="127">
        <v>750</v>
      </c>
      <c r="J249" s="128" t="s">
        <v>727</v>
      </c>
      <c r="K249" s="129">
        <f t="shared" si="118"/>
        <v>145</v>
      </c>
      <c r="L249" s="130">
        <f t="shared" si="119"/>
        <v>0.23966942148760331</v>
      </c>
      <c r="M249" s="131" t="s">
        <v>601</v>
      </c>
      <c r="N249" s="132">
        <v>43027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8">
        <v>95</v>
      </c>
      <c r="B250" s="150">
        <v>42979</v>
      </c>
      <c r="C250" s="150"/>
      <c r="D250" s="151" t="s">
        <v>510</v>
      </c>
      <c r="E250" s="152" t="s">
        <v>625</v>
      </c>
      <c r="F250" s="153">
        <v>255</v>
      </c>
      <c r="G250" s="154"/>
      <c r="H250" s="154">
        <v>217.25</v>
      </c>
      <c r="I250" s="154">
        <v>320</v>
      </c>
      <c r="J250" s="176" t="s">
        <v>734</v>
      </c>
      <c r="K250" s="135">
        <f t="shared" si="118"/>
        <v>-37.75</v>
      </c>
      <c r="L250" s="177">
        <f t="shared" si="119"/>
        <v>-0.14803921568627451</v>
      </c>
      <c r="M250" s="137" t="s">
        <v>665</v>
      </c>
      <c r="N250" s="178">
        <v>43661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96</v>
      </c>
      <c r="B251" s="107">
        <v>42997</v>
      </c>
      <c r="C251" s="107"/>
      <c r="D251" s="108" t="s">
        <v>735</v>
      </c>
      <c r="E251" s="109" t="s">
        <v>625</v>
      </c>
      <c r="F251" s="110">
        <v>215</v>
      </c>
      <c r="G251" s="109"/>
      <c r="H251" s="109">
        <v>258</v>
      </c>
      <c r="I251" s="127">
        <v>258</v>
      </c>
      <c r="J251" s="128" t="s">
        <v>684</v>
      </c>
      <c r="K251" s="129">
        <f t="shared" si="118"/>
        <v>43</v>
      </c>
      <c r="L251" s="130">
        <f t="shared" si="119"/>
        <v>0.2</v>
      </c>
      <c r="M251" s="131" t="s">
        <v>601</v>
      </c>
      <c r="N251" s="132">
        <v>43040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97</v>
      </c>
      <c r="B252" s="107">
        <v>42997</v>
      </c>
      <c r="C252" s="107"/>
      <c r="D252" s="108" t="s">
        <v>735</v>
      </c>
      <c r="E252" s="109" t="s">
        <v>625</v>
      </c>
      <c r="F252" s="110">
        <v>215</v>
      </c>
      <c r="G252" s="109"/>
      <c r="H252" s="109">
        <v>258</v>
      </c>
      <c r="I252" s="127">
        <v>258</v>
      </c>
      <c r="J252" s="232" t="s">
        <v>684</v>
      </c>
      <c r="K252" s="129">
        <v>43</v>
      </c>
      <c r="L252" s="130">
        <v>0.2</v>
      </c>
      <c r="M252" s="131" t="s">
        <v>601</v>
      </c>
      <c r="N252" s="132">
        <v>43040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7">
        <v>98</v>
      </c>
      <c r="B253" s="208">
        <v>42998</v>
      </c>
      <c r="C253" s="208"/>
      <c r="D253" s="377" t="s">
        <v>2981</v>
      </c>
      <c r="E253" s="209" t="s">
        <v>625</v>
      </c>
      <c r="F253" s="210">
        <v>75</v>
      </c>
      <c r="G253" s="209"/>
      <c r="H253" s="209">
        <v>90</v>
      </c>
      <c r="I253" s="233">
        <v>90</v>
      </c>
      <c r="J253" s="128" t="s">
        <v>736</v>
      </c>
      <c r="K253" s="129">
        <f t="shared" ref="K253:K258" si="120">H253-F253</f>
        <v>15</v>
      </c>
      <c r="L253" s="130">
        <f t="shared" ref="L253:L258" si="121">K253/F253</f>
        <v>0.2</v>
      </c>
      <c r="M253" s="131" t="s">
        <v>601</v>
      </c>
      <c r="N253" s="132">
        <v>43019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99</v>
      </c>
      <c r="B254" s="155">
        <v>43011</v>
      </c>
      <c r="C254" s="155"/>
      <c r="D254" s="156" t="s">
        <v>737</v>
      </c>
      <c r="E254" s="157" t="s">
        <v>625</v>
      </c>
      <c r="F254" s="158">
        <v>315</v>
      </c>
      <c r="G254" s="157"/>
      <c r="H254" s="157">
        <v>392</v>
      </c>
      <c r="I254" s="179">
        <v>384</v>
      </c>
      <c r="J254" s="232" t="s">
        <v>738</v>
      </c>
      <c r="K254" s="129">
        <f t="shared" si="120"/>
        <v>77</v>
      </c>
      <c r="L254" s="181">
        <f t="shared" si="121"/>
        <v>0.24444444444444444</v>
      </c>
      <c r="M254" s="182" t="s">
        <v>601</v>
      </c>
      <c r="N254" s="183">
        <v>43017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6">
        <v>100</v>
      </c>
      <c r="B255" s="155">
        <v>43013</v>
      </c>
      <c r="C255" s="155"/>
      <c r="D255" s="156" t="s">
        <v>739</v>
      </c>
      <c r="E255" s="157" t="s">
        <v>625</v>
      </c>
      <c r="F255" s="158">
        <v>145</v>
      </c>
      <c r="G255" s="157"/>
      <c r="H255" s="157">
        <v>179</v>
      </c>
      <c r="I255" s="179">
        <v>180</v>
      </c>
      <c r="J255" s="232" t="s">
        <v>615</v>
      </c>
      <c r="K255" s="129">
        <f t="shared" si="120"/>
        <v>34</v>
      </c>
      <c r="L255" s="181">
        <f t="shared" si="121"/>
        <v>0.23448275862068965</v>
      </c>
      <c r="M255" s="182" t="s">
        <v>601</v>
      </c>
      <c r="N255" s="183">
        <v>43025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6">
        <v>101</v>
      </c>
      <c r="B256" s="155">
        <v>43014</v>
      </c>
      <c r="C256" s="155"/>
      <c r="D256" s="156" t="s">
        <v>340</v>
      </c>
      <c r="E256" s="157" t="s">
        <v>625</v>
      </c>
      <c r="F256" s="158">
        <v>256</v>
      </c>
      <c r="G256" s="157"/>
      <c r="H256" s="157">
        <v>323</v>
      </c>
      <c r="I256" s="179">
        <v>320</v>
      </c>
      <c r="J256" s="232" t="s">
        <v>684</v>
      </c>
      <c r="K256" s="129">
        <f t="shared" si="120"/>
        <v>67</v>
      </c>
      <c r="L256" s="181">
        <f t="shared" si="121"/>
        <v>0.26171875</v>
      </c>
      <c r="M256" s="182" t="s">
        <v>601</v>
      </c>
      <c r="N256" s="183">
        <v>43067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6">
        <v>102</v>
      </c>
      <c r="B257" s="155">
        <v>43017</v>
      </c>
      <c r="C257" s="155"/>
      <c r="D257" s="156" t="s">
        <v>361</v>
      </c>
      <c r="E257" s="157" t="s">
        <v>625</v>
      </c>
      <c r="F257" s="158">
        <v>137.5</v>
      </c>
      <c r="G257" s="157"/>
      <c r="H257" s="157">
        <v>184</v>
      </c>
      <c r="I257" s="179">
        <v>183</v>
      </c>
      <c r="J257" s="180" t="s">
        <v>740</v>
      </c>
      <c r="K257" s="129">
        <f t="shared" si="120"/>
        <v>46.5</v>
      </c>
      <c r="L257" s="181">
        <f t="shared" si="121"/>
        <v>0.33818181818181819</v>
      </c>
      <c r="M257" s="182" t="s">
        <v>601</v>
      </c>
      <c r="N257" s="183">
        <v>43108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103</v>
      </c>
      <c r="B258" s="155">
        <v>43018</v>
      </c>
      <c r="C258" s="155"/>
      <c r="D258" s="156" t="s">
        <v>741</v>
      </c>
      <c r="E258" s="157" t="s">
        <v>625</v>
      </c>
      <c r="F258" s="158">
        <v>125.5</v>
      </c>
      <c r="G258" s="157"/>
      <c r="H258" s="157">
        <v>158</v>
      </c>
      <c r="I258" s="179">
        <v>155</v>
      </c>
      <c r="J258" s="180" t="s">
        <v>742</v>
      </c>
      <c r="K258" s="129">
        <f t="shared" si="120"/>
        <v>32.5</v>
      </c>
      <c r="L258" s="181">
        <f t="shared" si="121"/>
        <v>0.25896414342629481</v>
      </c>
      <c r="M258" s="182" t="s">
        <v>601</v>
      </c>
      <c r="N258" s="183">
        <v>43067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104</v>
      </c>
      <c r="B259" s="155">
        <v>43018</v>
      </c>
      <c r="C259" s="155"/>
      <c r="D259" s="156" t="s">
        <v>772</v>
      </c>
      <c r="E259" s="157" t="s">
        <v>625</v>
      </c>
      <c r="F259" s="158">
        <v>895</v>
      </c>
      <c r="G259" s="157"/>
      <c r="H259" s="157">
        <v>1122.5</v>
      </c>
      <c r="I259" s="179">
        <v>1078</v>
      </c>
      <c r="J259" s="180" t="s">
        <v>773</v>
      </c>
      <c r="K259" s="129">
        <v>227.5</v>
      </c>
      <c r="L259" s="181">
        <v>0.25418994413407803</v>
      </c>
      <c r="M259" s="182" t="s">
        <v>601</v>
      </c>
      <c r="N259" s="183">
        <v>43117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105</v>
      </c>
      <c r="B260" s="155">
        <v>43020</v>
      </c>
      <c r="C260" s="155"/>
      <c r="D260" s="156" t="s">
        <v>348</v>
      </c>
      <c r="E260" s="157" t="s">
        <v>625</v>
      </c>
      <c r="F260" s="158">
        <v>525</v>
      </c>
      <c r="G260" s="157"/>
      <c r="H260" s="157">
        <v>629</v>
      </c>
      <c r="I260" s="179">
        <v>629</v>
      </c>
      <c r="J260" s="232" t="s">
        <v>684</v>
      </c>
      <c r="K260" s="129">
        <v>104</v>
      </c>
      <c r="L260" s="181">
        <v>0.19809523809523799</v>
      </c>
      <c r="M260" s="182" t="s">
        <v>601</v>
      </c>
      <c r="N260" s="183">
        <v>43119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106</v>
      </c>
      <c r="B261" s="155">
        <v>43046</v>
      </c>
      <c r="C261" s="155"/>
      <c r="D261" s="156" t="s">
        <v>394</v>
      </c>
      <c r="E261" s="157" t="s">
        <v>625</v>
      </c>
      <c r="F261" s="158">
        <v>740</v>
      </c>
      <c r="G261" s="157"/>
      <c r="H261" s="157">
        <v>892.5</v>
      </c>
      <c r="I261" s="179">
        <v>900</v>
      </c>
      <c r="J261" s="180" t="s">
        <v>743</v>
      </c>
      <c r="K261" s="129">
        <f>H261-F261</f>
        <v>152.5</v>
      </c>
      <c r="L261" s="181">
        <f>K261/F261</f>
        <v>0.20608108108108109</v>
      </c>
      <c r="M261" s="182" t="s">
        <v>601</v>
      </c>
      <c r="N261" s="183">
        <v>43052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107</v>
      </c>
      <c r="B262" s="107">
        <v>43073</v>
      </c>
      <c r="C262" s="107"/>
      <c r="D262" s="108" t="s">
        <v>744</v>
      </c>
      <c r="E262" s="109" t="s">
        <v>625</v>
      </c>
      <c r="F262" s="110">
        <v>118.5</v>
      </c>
      <c r="G262" s="109"/>
      <c r="H262" s="109">
        <v>143.5</v>
      </c>
      <c r="I262" s="127">
        <v>145</v>
      </c>
      <c r="J262" s="142" t="s">
        <v>745</v>
      </c>
      <c r="K262" s="129">
        <f>H262-F262</f>
        <v>25</v>
      </c>
      <c r="L262" s="130">
        <f>K262/F262</f>
        <v>0.2109704641350211</v>
      </c>
      <c r="M262" s="131" t="s">
        <v>601</v>
      </c>
      <c r="N262" s="132">
        <v>43097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108</v>
      </c>
      <c r="B263" s="111">
        <v>43090</v>
      </c>
      <c r="C263" s="111"/>
      <c r="D263" s="159" t="s">
        <v>444</v>
      </c>
      <c r="E263" s="113" t="s">
        <v>625</v>
      </c>
      <c r="F263" s="114">
        <v>715</v>
      </c>
      <c r="G263" s="114"/>
      <c r="H263" s="115">
        <v>500</v>
      </c>
      <c r="I263" s="133">
        <v>872</v>
      </c>
      <c r="J263" s="139" t="s">
        <v>746</v>
      </c>
      <c r="K263" s="135">
        <f>H263-F263</f>
        <v>-215</v>
      </c>
      <c r="L263" s="136">
        <f>K263/F263</f>
        <v>-0.30069930069930068</v>
      </c>
      <c r="M263" s="137" t="s">
        <v>665</v>
      </c>
      <c r="N263" s="138">
        <v>43670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109</v>
      </c>
      <c r="B264" s="107">
        <v>43098</v>
      </c>
      <c r="C264" s="107"/>
      <c r="D264" s="108" t="s">
        <v>737</v>
      </c>
      <c r="E264" s="109" t="s">
        <v>625</v>
      </c>
      <c r="F264" s="110">
        <v>435</v>
      </c>
      <c r="G264" s="109"/>
      <c r="H264" s="109">
        <v>542.5</v>
      </c>
      <c r="I264" s="127">
        <v>539</v>
      </c>
      <c r="J264" s="142" t="s">
        <v>684</v>
      </c>
      <c r="K264" s="129">
        <v>107.5</v>
      </c>
      <c r="L264" s="130">
        <v>0.247126436781609</v>
      </c>
      <c r="M264" s="131" t="s">
        <v>601</v>
      </c>
      <c r="N264" s="132">
        <v>43206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110</v>
      </c>
      <c r="B265" s="107">
        <v>43098</v>
      </c>
      <c r="C265" s="107"/>
      <c r="D265" s="108" t="s">
        <v>572</v>
      </c>
      <c r="E265" s="109" t="s">
        <v>625</v>
      </c>
      <c r="F265" s="110">
        <v>885</v>
      </c>
      <c r="G265" s="109"/>
      <c r="H265" s="109">
        <v>1090</v>
      </c>
      <c r="I265" s="127">
        <v>1084</v>
      </c>
      <c r="J265" s="142" t="s">
        <v>684</v>
      </c>
      <c r="K265" s="129">
        <v>205</v>
      </c>
      <c r="L265" s="130">
        <v>0.23163841807909599</v>
      </c>
      <c r="M265" s="131" t="s">
        <v>601</v>
      </c>
      <c r="N265" s="132">
        <v>43213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9">
        <v>111</v>
      </c>
      <c r="B266" s="349">
        <v>43192</v>
      </c>
      <c r="C266" s="349"/>
      <c r="D266" s="117" t="s">
        <v>754</v>
      </c>
      <c r="E266" s="352" t="s">
        <v>625</v>
      </c>
      <c r="F266" s="355">
        <v>478.5</v>
      </c>
      <c r="G266" s="352"/>
      <c r="H266" s="352">
        <v>442</v>
      </c>
      <c r="I266" s="358">
        <v>613</v>
      </c>
      <c r="J266" s="401" t="s">
        <v>3405</v>
      </c>
      <c r="K266" s="135">
        <f>H266-F266</f>
        <v>-36.5</v>
      </c>
      <c r="L266" s="136">
        <f>K266/F266</f>
        <v>-7.6280041797283177E-2</v>
      </c>
      <c r="M266" s="137" t="s">
        <v>665</v>
      </c>
      <c r="N266" s="138">
        <v>43762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112</v>
      </c>
      <c r="B267" s="111">
        <v>43194</v>
      </c>
      <c r="C267" s="111"/>
      <c r="D267" s="376" t="s">
        <v>2980</v>
      </c>
      <c r="E267" s="113" t="s">
        <v>625</v>
      </c>
      <c r="F267" s="114">
        <f>141.5-7.3</f>
        <v>134.19999999999999</v>
      </c>
      <c r="G267" s="114"/>
      <c r="H267" s="115">
        <v>77</v>
      </c>
      <c r="I267" s="133">
        <v>180</v>
      </c>
      <c r="J267" s="401" t="s">
        <v>3404</v>
      </c>
      <c r="K267" s="135">
        <f>H267-F267</f>
        <v>-57.199999999999989</v>
      </c>
      <c r="L267" s="136">
        <f>K267/F267</f>
        <v>-0.42622950819672129</v>
      </c>
      <c r="M267" s="137" t="s">
        <v>665</v>
      </c>
      <c r="N267" s="138">
        <v>43522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113</v>
      </c>
      <c r="B268" s="111">
        <v>43209</v>
      </c>
      <c r="C268" s="111"/>
      <c r="D268" s="112" t="s">
        <v>747</v>
      </c>
      <c r="E268" s="113" t="s">
        <v>625</v>
      </c>
      <c r="F268" s="114">
        <v>430</v>
      </c>
      <c r="G268" s="114"/>
      <c r="H268" s="115">
        <v>220</v>
      </c>
      <c r="I268" s="133">
        <v>537</v>
      </c>
      <c r="J268" s="139" t="s">
        <v>748</v>
      </c>
      <c r="K268" s="135">
        <f>H268-F268</f>
        <v>-210</v>
      </c>
      <c r="L268" s="136">
        <f>K268/F268</f>
        <v>-0.48837209302325579</v>
      </c>
      <c r="M268" s="137" t="s">
        <v>665</v>
      </c>
      <c r="N268" s="138">
        <v>43252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0">
        <v>114</v>
      </c>
      <c r="B269" s="160">
        <v>43220</v>
      </c>
      <c r="C269" s="160"/>
      <c r="D269" s="161" t="s">
        <v>395</v>
      </c>
      <c r="E269" s="162" t="s">
        <v>625</v>
      </c>
      <c r="F269" s="164">
        <v>153.5</v>
      </c>
      <c r="G269" s="164"/>
      <c r="H269" s="164">
        <v>196</v>
      </c>
      <c r="I269" s="164">
        <v>196</v>
      </c>
      <c r="J269" s="361" t="s">
        <v>3498</v>
      </c>
      <c r="K269" s="184">
        <f>H269-F269</f>
        <v>42.5</v>
      </c>
      <c r="L269" s="185">
        <f>K269/F269</f>
        <v>0.27687296416938112</v>
      </c>
      <c r="M269" s="163" t="s">
        <v>601</v>
      </c>
      <c r="N269" s="186">
        <v>43605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5">
        <v>115</v>
      </c>
      <c r="B270" s="111">
        <v>43306</v>
      </c>
      <c r="C270" s="111"/>
      <c r="D270" s="112" t="s">
        <v>770</v>
      </c>
      <c r="E270" s="113" t="s">
        <v>625</v>
      </c>
      <c r="F270" s="114">
        <v>27.5</v>
      </c>
      <c r="G270" s="114"/>
      <c r="H270" s="115">
        <v>13.1</v>
      </c>
      <c r="I270" s="133">
        <v>60</v>
      </c>
      <c r="J270" s="139" t="s">
        <v>774</v>
      </c>
      <c r="K270" s="135">
        <v>-14.4</v>
      </c>
      <c r="L270" s="136">
        <v>-0.52363636363636401</v>
      </c>
      <c r="M270" s="137" t="s">
        <v>665</v>
      </c>
      <c r="N270" s="138">
        <v>43138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116</v>
      </c>
      <c r="B271" s="349">
        <v>43318</v>
      </c>
      <c r="C271" s="349"/>
      <c r="D271" s="117" t="s">
        <v>749</v>
      </c>
      <c r="E271" s="352" t="s">
        <v>625</v>
      </c>
      <c r="F271" s="352">
        <v>148.5</v>
      </c>
      <c r="G271" s="352"/>
      <c r="H271" s="352">
        <v>102</v>
      </c>
      <c r="I271" s="358">
        <v>182</v>
      </c>
      <c r="J271" s="139" t="s">
        <v>3497</v>
      </c>
      <c r="K271" s="135">
        <f>H271-F271</f>
        <v>-46.5</v>
      </c>
      <c r="L271" s="136">
        <f>K271/F271</f>
        <v>-0.31313131313131315</v>
      </c>
      <c r="M271" s="137" t="s">
        <v>665</v>
      </c>
      <c r="N271" s="138">
        <v>43661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4">
        <v>117</v>
      </c>
      <c r="B272" s="107">
        <v>43335</v>
      </c>
      <c r="C272" s="107"/>
      <c r="D272" s="108" t="s">
        <v>775</v>
      </c>
      <c r="E272" s="109" t="s">
        <v>625</v>
      </c>
      <c r="F272" s="157">
        <v>285</v>
      </c>
      <c r="G272" s="109"/>
      <c r="H272" s="109">
        <v>355</v>
      </c>
      <c r="I272" s="127">
        <v>364</v>
      </c>
      <c r="J272" s="142" t="s">
        <v>776</v>
      </c>
      <c r="K272" s="129">
        <v>70</v>
      </c>
      <c r="L272" s="130">
        <v>0.24561403508771901</v>
      </c>
      <c r="M272" s="131" t="s">
        <v>601</v>
      </c>
      <c r="N272" s="132">
        <v>43455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4">
        <v>118</v>
      </c>
      <c r="B273" s="107">
        <v>43341</v>
      </c>
      <c r="C273" s="107"/>
      <c r="D273" s="108" t="s">
        <v>385</v>
      </c>
      <c r="E273" s="109" t="s">
        <v>625</v>
      </c>
      <c r="F273" s="157">
        <v>525</v>
      </c>
      <c r="G273" s="109"/>
      <c r="H273" s="109">
        <v>585</v>
      </c>
      <c r="I273" s="127">
        <v>635</v>
      </c>
      <c r="J273" s="142" t="s">
        <v>750</v>
      </c>
      <c r="K273" s="129">
        <f t="shared" ref="K273:K285" si="122">H273-F273</f>
        <v>60</v>
      </c>
      <c r="L273" s="130">
        <f t="shared" ref="L273:L285" si="123">K273/F273</f>
        <v>0.11428571428571428</v>
      </c>
      <c r="M273" s="131" t="s">
        <v>601</v>
      </c>
      <c r="N273" s="132">
        <v>43662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4">
        <v>119</v>
      </c>
      <c r="B274" s="107">
        <v>43395</v>
      </c>
      <c r="C274" s="107"/>
      <c r="D274" s="108" t="s">
        <v>369</v>
      </c>
      <c r="E274" s="109" t="s">
        <v>625</v>
      </c>
      <c r="F274" s="157">
        <v>475</v>
      </c>
      <c r="G274" s="109"/>
      <c r="H274" s="109">
        <v>574</v>
      </c>
      <c r="I274" s="127">
        <v>570</v>
      </c>
      <c r="J274" s="142" t="s">
        <v>684</v>
      </c>
      <c r="K274" s="129">
        <f t="shared" si="122"/>
        <v>99</v>
      </c>
      <c r="L274" s="130">
        <f t="shared" si="123"/>
        <v>0.20842105263157895</v>
      </c>
      <c r="M274" s="131" t="s">
        <v>601</v>
      </c>
      <c r="N274" s="132">
        <v>43403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120</v>
      </c>
      <c r="B275" s="155">
        <v>43397</v>
      </c>
      <c r="C275" s="155"/>
      <c r="D275" s="440" t="s">
        <v>392</v>
      </c>
      <c r="E275" s="157" t="s">
        <v>625</v>
      </c>
      <c r="F275" s="157">
        <v>707.5</v>
      </c>
      <c r="G275" s="157"/>
      <c r="H275" s="157">
        <v>872</v>
      </c>
      <c r="I275" s="179">
        <v>872</v>
      </c>
      <c r="J275" s="180" t="s">
        <v>684</v>
      </c>
      <c r="K275" s="129">
        <f t="shared" si="122"/>
        <v>164.5</v>
      </c>
      <c r="L275" s="181">
        <f t="shared" si="123"/>
        <v>0.23250883392226149</v>
      </c>
      <c r="M275" s="182" t="s">
        <v>601</v>
      </c>
      <c r="N275" s="183">
        <v>43482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121</v>
      </c>
      <c r="B276" s="155">
        <v>43398</v>
      </c>
      <c r="C276" s="155"/>
      <c r="D276" s="440" t="s">
        <v>349</v>
      </c>
      <c r="E276" s="157" t="s">
        <v>625</v>
      </c>
      <c r="F276" s="157">
        <v>162</v>
      </c>
      <c r="G276" s="157"/>
      <c r="H276" s="157">
        <v>204</v>
      </c>
      <c r="I276" s="179">
        <v>209</v>
      </c>
      <c r="J276" s="180" t="s">
        <v>3496</v>
      </c>
      <c r="K276" s="129">
        <f t="shared" si="122"/>
        <v>42</v>
      </c>
      <c r="L276" s="181">
        <f t="shared" si="123"/>
        <v>0.25925925925925924</v>
      </c>
      <c r="M276" s="182" t="s">
        <v>601</v>
      </c>
      <c r="N276" s="183">
        <v>43539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7">
        <v>122</v>
      </c>
      <c r="B277" s="208">
        <v>43399</v>
      </c>
      <c r="C277" s="208"/>
      <c r="D277" s="156" t="s">
        <v>496</v>
      </c>
      <c r="E277" s="209" t="s">
        <v>625</v>
      </c>
      <c r="F277" s="209">
        <v>240</v>
      </c>
      <c r="G277" s="209"/>
      <c r="H277" s="209">
        <v>297</v>
      </c>
      <c r="I277" s="233">
        <v>297</v>
      </c>
      <c r="J277" s="180" t="s">
        <v>684</v>
      </c>
      <c r="K277" s="234">
        <f t="shared" si="122"/>
        <v>57</v>
      </c>
      <c r="L277" s="235">
        <f t="shared" si="123"/>
        <v>0.23749999999999999</v>
      </c>
      <c r="M277" s="236" t="s">
        <v>601</v>
      </c>
      <c r="N277" s="237">
        <v>43417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4">
        <v>123</v>
      </c>
      <c r="B278" s="107">
        <v>43439</v>
      </c>
      <c r="C278" s="107"/>
      <c r="D278" s="149" t="s">
        <v>751</v>
      </c>
      <c r="E278" s="109" t="s">
        <v>625</v>
      </c>
      <c r="F278" s="109">
        <v>202.5</v>
      </c>
      <c r="G278" s="109"/>
      <c r="H278" s="109">
        <v>255</v>
      </c>
      <c r="I278" s="127">
        <v>252</v>
      </c>
      <c r="J278" s="142" t="s">
        <v>684</v>
      </c>
      <c r="K278" s="129">
        <f t="shared" si="122"/>
        <v>52.5</v>
      </c>
      <c r="L278" s="130">
        <f t="shared" si="123"/>
        <v>0.25925925925925924</v>
      </c>
      <c r="M278" s="131" t="s">
        <v>601</v>
      </c>
      <c r="N278" s="132">
        <v>43542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7">
        <v>124</v>
      </c>
      <c r="B279" s="208">
        <v>43465</v>
      </c>
      <c r="C279" s="107"/>
      <c r="D279" s="440" t="s">
        <v>424</v>
      </c>
      <c r="E279" s="209" t="s">
        <v>625</v>
      </c>
      <c r="F279" s="209">
        <v>710</v>
      </c>
      <c r="G279" s="209"/>
      <c r="H279" s="209">
        <v>866</v>
      </c>
      <c r="I279" s="233">
        <v>866</v>
      </c>
      <c r="J279" s="180" t="s">
        <v>684</v>
      </c>
      <c r="K279" s="129">
        <f t="shared" si="122"/>
        <v>156</v>
      </c>
      <c r="L279" s="130">
        <f t="shared" si="123"/>
        <v>0.21971830985915494</v>
      </c>
      <c r="M279" s="131" t="s">
        <v>601</v>
      </c>
      <c r="N279" s="364">
        <v>43553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7">
        <v>125</v>
      </c>
      <c r="B280" s="208">
        <v>43522</v>
      </c>
      <c r="C280" s="208"/>
      <c r="D280" s="440" t="s">
        <v>142</v>
      </c>
      <c r="E280" s="209" t="s">
        <v>625</v>
      </c>
      <c r="F280" s="209">
        <v>337.25</v>
      </c>
      <c r="G280" s="209"/>
      <c r="H280" s="209">
        <v>398.5</v>
      </c>
      <c r="I280" s="233">
        <v>411</v>
      </c>
      <c r="J280" s="142" t="s">
        <v>3495</v>
      </c>
      <c r="K280" s="129">
        <f t="shared" si="122"/>
        <v>61.25</v>
      </c>
      <c r="L280" s="130">
        <f t="shared" si="123"/>
        <v>0.1816160118606375</v>
      </c>
      <c r="M280" s="131" t="s">
        <v>601</v>
      </c>
      <c r="N280" s="364">
        <v>43760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1">
        <v>126</v>
      </c>
      <c r="B281" s="165">
        <v>43559</v>
      </c>
      <c r="C281" s="165"/>
      <c r="D281" s="166" t="s">
        <v>411</v>
      </c>
      <c r="E281" s="167" t="s">
        <v>625</v>
      </c>
      <c r="F281" s="167">
        <v>130</v>
      </c>
      <c r="G281" s="167"/>
      <c r="H281" s="167">
        <v>65</v>
      </c>
      <c r="I281" s="187">
        <v>158</v>
      </c>
      <c r="J281" s="139" t="s">
        <v>752</v>
      </c>
      <c r="K281" s="135">
        <f t="shared" si="122"/>
        <v>-65</v>
      </c>
      <c r="L281" s="136">
        <f t="shared" si="123"/>
        <v>-0.5</v>
      </c>
      <c r="M281" s="137" t="s">
        <v>665</v>
      </c>
      <c r="N281" s="138">
        <v>43726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2">
        <v>127</v>
      </c>
      <c r="B282" s="188">
        <v>43017</v>
      </c>
      <c r="C282" s="188"/>
      <c r="D282" s="189" t="s">
        <v>170</v>
      </c>
      <c r="E282" s="190" t="s">
        <v>625</v>
      </c>
      <c r="F282" s="191">
        <v>141.5</v>
      </c>
      <c r="G282" s="192"/>
      <c r="H282" s="192">
        <v>183.5</v>
      </c>
      <c r="I282" s="192">
        <v>210</v>
      </c>
      <c r="J282" s="219" t="s">
        <v>3443</v>
      </c>
      <c r="K282" s="220">
        <f t="shared" si="122"/>
        <v>42</v>
      </c>
      <c r="L282" s="221">
        <f t="shared" si="123"/>
        <v>0.29681978798586572</v>
      </c>
      <c r="M282" s="191" t="s">
        <v>601</v>
      </c>
      <c r="N282" s="222">
        <v>43042</v>
      </c>
      <c r="O282" s="57"/>
      <c r="P282" s="16"/>
      <c r="Q282" s="16"/>
      <c r="R282" s="95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1">
        <v>128</v>
      </c>
      <c r="B283" s="165">
        <v>43074</v>
      </c>
      <c r="C283" s="165"/>
      <c r="D283" s="166" t="s">
        <v>304</v>
      </c>
      <c r="E283" s="167" t="s">
        <v>625</v>
      </c>
      <c r="F283" s="168">
        <v>172</v>
      </c>
      <c r="G283" s="167"/>
      <c r="H283" s="167">
        <v>155.25</v>
      </c>
      <c r="I283" s="187">
        <v>230</v>
      </c>
      <c r="J283" s="401" t="s">
        <v>3402</v>
      </c>
      <c r="K283" s="135">
        <f t="shared" ref="K283" si="124">H283-F283</f>
        <v>-16.75</v>
      </c>
      <c r="L283" s="136">
        <f t="shared" ref="L283" si="125">K283/F283</f>
        <v>-9.7383720930232565E-2</v>
      </c>
      <c r="M283" s="137" t="s">
        <v>665</v>
      </c>
      <c r="N283" s="138">
        <v>43787</v>
      </c>
      <c r="O283" s="57"/>
      <c r="P283" s="16"/>
      <c r="Q283" s="16"/>
      <c r="R283" s="17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2">
        <v>129</v>
      </c>
      <c r="B284" s="188">
        <v>43398</v>
      </c>
      <c r="C284" s="188"/>
      <c r="D284" s="189" t="s">
        <v>105</v>
      </c>
      <c r="E284" s="190" t="s">
        <v>625</v>
      </c>
      <c r="F284" s="192">
        <v>698.5</v>
      </c>
      <c r="G284" s="192"/>
      <c r="H284" s="192">
        <v>850</v>
      </c>
      <c r="I284" s="192">
        <v>890</v>
      </c>
      <c r="J284" s="223" t="s">
        <v>3492</v>
      </c>
      <c r="K284" s="220">
        <f t="shared" si="122"/>
        <v>151.5</v>
      </c>
      <c r="L284" s="221">
        <f t="shared" si="123"/>
        <v>0.21689334287759485</v>
      </c>
      <c r="M284" s="191" t="s">
        <v>601</v>
      </c>
      <c r="N284" s="222">
        <v>43453</v>
      </c>
      <c r="O284" s="57"/>
      <c r="P284" s="16"/>
      <c r="Q284" s="16"/>
      <c r="R284" s="95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7">
        <v>130</v>
      </c>
      <c r="B285" s="160">
        <v>42877</v>
      </c>
      <c r="C285" s="160"/>
      <c r="D285" s="161" t="s">
        <v>384</v>
      </c>
      <c r="E285" s="162" t="s">
        <v>625</v>
      </c>
      <c r="F285" s="163">
        <v>127.6</v>
      </c>
      <c r="G285" s="164"/>
      <c r="H285" s="164">
        <v>138</v>
      </c>
      <c r="I285" s="164">
        <v>190</v>
      </c>
      <c r="J285" s="402" t="s">
        <v>3406</v>
      </c>
      <c r="K285" s="184">
        <f t="shared" si="122"/>
        <v>10.400000000000006</v>
      </c>
      <c r="L285" s="185">
        <f t="shared" si="123"/>
        <v>8.1504702194357417E-2</v>
      </c>
      <c r="M285" s="163" t="s">
        <v>601</v>
      </c>
      <c r="N285" s="186">
        <v>43774</v>
      </c>
      <c r="O285" s="57"/>
      <c r="P285" s="16"/>
      <c r="Q285" s="16"/>
      <c r="R285" s="17" t="s">
        <v>755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3">
        <v>131</v>
      </c>
      <c r="B286" s="196">
        <v>43158</v>
      </c>
      <c r="C286" s="196"/>
      <c r="D286" s="193" t="s">
        <v>756</v>
      </c>
      <c r="E286" s="197" t="s">
        <v>625</v>
      </c>
      <c r="F286" s="198">
        <v>317</v>
      </c>
      <c r="G286" s="197"/>
      <c r="H286" s="197"/>
      <c r="I286" s="226">
        <v>398</v>
      </c>
      <c r="J286" s="225"/>
      <c r="K286" s="195"/>
      <c r="L286" s="194"/>
      <c r="M286" s="225" t="s">
        <v>603</v>
      </c>
      <c r="N286" s="224"/>
      <c r="O286" s="57"/>
      <c r="P286" s="16"/>
      <c r="Q286" s="16"/>
      <c r="R286" s="95" t="s">
        <v>755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1">
        <v>132</v>
      </c>
      <c r="B287" s="165">
        <v>43164</v>
      </c>
      <c r="C287" s="165"/>
      <c r="D287" s="166" t="s">
        <v>136</v>
      </c>
      <c r="E287" s="167" t="s">
        <v>625</v>
      </c>
      <c r="F287" s="168">
        <f>510-14.4</f>
        <v>495.6</v>
      </c>
      <c r="G287" s="167"/>
      <c r="H287" s="167">
        <v>350</v>
      </c>
      <c r="I287" s="187">
        <v>672</v>
      </c>
      <c r="J287" s="401" t="s">
        <v>3464</v>
      </c>
      <c r="K287" s="135">
        <f t="shared" ref="K287" si="126">H287-F287</f>
        <v>-145.60000000000002</v>
      </c>
      <c r="L287" s="136">
        <f t="shared" ref="L287" si="127">K287/F287</f>
        <v>-0.29378531073446329</v>
      </c>
      <c r="M287" s="137" t="s">
        <v>665</v>
      </c>
      <c r="N287" s="138">
        <v>43887</v>
      </c>
      <c r="O287" s="57"/>
      <c r="P287" s="16"/>
      <c r="Q287" s="16"/>
      <c r="R287" s="17" t="s">
        <v>755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71">
        <v>133</v>
      </c>
      <c r="B288" s="165">
        <v>43237</v>
      </c>
      <c r="C288" s="165"/>
      <c r="D288" s="166" t="s">
        <v>490</v>
      </c>
      <c r="E288" s="167" t="s">
        <v>625</v>
      </c>
      <c r="F288" s="168">
        <v>230.3</v>
      </c>
      <c r="G288" s="167"/>
      <c r="H288" s="167">
        <v>102.5</v>
      </c>
      <c r="I288" s="187">
        <v>348</v>
      </c>
      <c r="J288" s="401" t="s">
        <v>3486</v>
      </c>
      <c r="K288" s="135">
        <f t="shared" ref="K288" si="128">H288-F288</f>
        <v>-127.80000000000001</v>
      </c>
      <c r="L288" s="136">
        <f t="shared" ref="L288" si="129">K288/F288</f>
        <v>-0.55492835432045162</v>
      </c>
      <c r="M288" s="137" t="s">
        <v>665</v>
      </c>
      <c r="N288" s="138">
        <v>43896</v>
      </c>
      <c r="O288" s="57"/>
      <c r="P288" s="16"/>
      <c r="Q288" s="16"/>
      <c r="R288" s="17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6">
        <v>134</v>
      </c>
      <c r="B289" s="199">
        <v>43258</v>
      </c>
      <c r="C289" s="199"/>
      <c r="D289" s="202" t="s">
        <v>450</v>
      </c>
      <c r="E289" s="200" t="s">
        <v>625</v>
      </c>
      <c r="F289" s="198">
        <f>342.5-5.1</f>
        <v>337.4</v>
      </c>
      <c r="G289" s="200"/>
      <c r="H289" s="200"/>
      <c r="I289" s="227">
        <v>439</v>
      </c>
      <c r="J289" s="228"/>
      <c r="K289" s="229"/>
      <c r="L289" s="230"/>
      <c r="M289" s="228" t="s">
        <v>603</v>
      </c>
      <c r="N289" s="231"/>
      <c r="O289" s="57"/>
      <c r="P289" s="16"/>
      <c r="Q289" s="16"/>
      <c r="R289" s="95" t="s">
        <v>755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6">
        <v>135</v>
      </c>
      <c r="B290" s="199">
        <v>43285</v>
      </c>
      <c r="C290" s="199"/>
      <c r="D290" s="203" t="s">
        <v>50</v>
      </c>
      <c r="E290" s="200" t="s">
        <v>625</v>
      </c>
      <c r="F290" s="198">
        <f>127.5-5.53</f>
        <v>121.97</v>
      </c>
      <c r="G290" s="200"/>
      <c r="H290" s="200"/>
      <c r="I290" s="227">
        <v>170</v>
      </c>
      <c r="J290" s="228"/>
      <c r="K290" s="229"/>
      <c r="L290" s="230"/>
      <c r="M290" s="228" t="s">
        <v>603</v>
      </c>
      <c r="N290" s="231"/>
      <c r="O290" s="57"/>
      <c r="P290" s="16"/>
      <c r="Q290" s="16"/>
      <c r="R290" s="343" t="s">
        <v>755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1">
        <v>136</v>
      </c>
      <c r="B291" s="165">
        <v>43294</v>
      </c>
      <c r="C291" s="165"/>
      <c r="D291" s="166" t="s">
        <v>244</v>
      </c>
      <c r="E291" s="167" t="s">
        <v>625</v>
      </c>
      <c r="F291" s="168">
        <v>46.5</v>
      </c>
      <c r="G291" s="167"/>
      <c r="H291" s="167">
        <v>17</v>
      </c>
      <c r="I291" s="187">
        <v>59</v>
      </c>
      <c r="J291" s="401" t="s">
        <v>3463</v>
      </c>
      <c r="K291" s="135">
        <f t="shared" ref="K291" si="130">H291-F291</f>
        <v>-29.5</v>
      </c>
      <c r="L291" s="136">
        <f t="shared" ref="L291" si="131">K291/F291</f>
        <v>-0.63440860215053763</v>
      </c>
      <c r="M291" s="137" t="s">
        <v>665</v>
      </c>
      <c r="N291" s="138">
        <v>43887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3">
        <v>137</v>
      </c>
      <c r="B292" s="196">
        <v>43396</v>
      </c>
      <c r="C292" s="196"/>
      <c r="D292" s="203" t="s">
        <v>426</v>
      </c>
      <c r="E292" s="200" t="s">
        <v>625</v>
      </c>
      <c r="F292" s="201">
        <v>156.5</v>
      </c>
      <c r="G292" s="200"/>
      <c r="H292" s="200"/>
      <c r="I292" s="227">
        <v>191</v>
      </c>
      <c r="J292" s="228"/>
      <c r="K292" s="229"/>
      <c r="L292" s="230"/>
      <c r="M292" s="228" t="s">
        <v>603</v>
      </c>
      <c r="N292" s="231"/>
      <c r="O292" s="57"/>
      <c r="P292" s="16"/>
      <c r="Q292" s="16"/>
      <c r="R292" s="345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3">
        <v>138</v>
      </c>
      <c r="B293" s="196">
        <v>43439</v>
      </c>
      <c r="C293" s="196"/>
      <c r="D293" s="203" t="s">
        <v>331</v>
      </c>
      <c r="E293" s="200" t="s">
        <v>625</v>
      </c>
      <c r="F293" s="201">
        <v>259.5</v>
      </c>
      <c r="G293" s="200"/>
      <c r="H293" s="200"/>
      <c r="I293" s="227">
        <v>321</v>
      </c>
      <c r="J293" s="228"/>
      <c r="K293" s="229"/>
      <c r="L293" s="230"/>
      <c r="M293" s="228" t="s">
        <v>603</v>
      </c>
      <c r="N293" s="231"/>
      <c r="O293" s="16"/>
      <c r="P293" s="16"/>
      <c r="Q293" s="16"/>
      <c r="R293" s="343" t="s">
        <v>755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1">
        <v>139</v>
      </c>
      <c r="B294" s="165">
        <v>43439</v>
      </c>
      <c r="C294" s="165"/>
      <c r="D294" s="166" t="s">
        <v>777</v>
      </c>
      <c r="E294" s="167" t="s">
        <v>625</v>
      </c>
      <c r="F294" s="167">
        <v>715</v>
      </c>
      <c r="G294" s="167"/>
      <c r="H294" s="167">
        <v>445</v>
      </c>
      <c r="I294" s="187">
        <v>840</v>
      </c>
      <c r="J294" s="139" t="s">
        <v>2996</v>
      </c>
      <c r="K294" s="135">
        <f t="shared" ref="K294:K297" si="132">H294-F294</f>
        <v>-270</v>
      </c>
      <c r="L294" s="136">
        <f t="shared" ref="L294:L297" si="133">K294/F294</f>
        <v>-0.3776223776223776</v>
      </c>
      <c r="M294" s="137" t="s">
        <v>665</v>
      </c>
      <c r="N294" s="138">
        <v>43800</v>
      </c>
      <c r="O294" s="57"/>
      <c r="P294" s="16"/>
      <c r="Q294" s="16"/>
      <c r="R294" s="17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7">
        <v>140</v>
      </c>
      <c r="B295" s="208">
        <v>43469</v>
      </c>
      <c r="C295" s="208"/>
      <c r="D295" s="156" t="s">
        <v>146</v>
      </c>
      <c r="E295" s="209" t="s">
        <v>625</v>
      </c>
      <c r="F295" s="209">
        <v>875</v>
      </c>
      <c r="G295" s="209"/>
      <c r="H295" s="209">
        <v>1165</v>
      </c>
      <c r="I295" s="233">
        <v>1185</v>
      </c>
      <c r="J295" s="142" t="s">
        <v>3493</v>
      </c>
      <c r="K295" s="129">
        <f t="shared" si="132"/>
        <v>290</v>
      </c>
      <c r="L295" s="130">
        <f t="shared" si="133"/>
        <v>0.33142857142857141</v>
      </c>
      <c r="M295" s="131" t="s">
        <v>601</v>
      </c>
      <c r="N295" s="364">
        <v>43847</v>
      </c>
      <c r="O295" s="57"/>
      <c r="P295" s="16"/>
      <c r="Q295" s="16"/>
      <c r="R295" s="17" t="s">
        <v>753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7">
        <v>141</v>
      </c>
      <c r="B296" s="208">
        <v>43559</v>
      </c>
      <c r="C296" s="208"/>
      <c r="D296" s="440" t="s">
        <v>346</v>
      </c>
      <c r="E296" s="209" t="s">
        <v>625</v>
      </c>
      <c r="F296" s="209">
        <f>387-14.63</f>
        <v>372.37</v>
      </c>
      <c r="G296" s="209"/>
      <c r="H296" s="209">
        <v>490</v>
      </c>
      <c r="I296" s="233">
        <v>490</v>
      </c>
      <c r="J296" s="142" t="s">
        <v>684</v>
      </c>
      <c r="K296" s="129">
        <f t="shared" si="132"/>
        <v>117.63</v>
      </c>
      <c r="L296" s="130">
        <f t="shared" si="133"/>
        <v>0.31589548030185027</v>
      </c>
      <c r="M296" s="131" t="s">
        <v>601</v>
      </c>
      <c r="N296" s="364">
        <v>43850</v>
      </c>
      <c r="O296" s="57"/>
      <c r="P296" s="16"/>
      <c r="Q296" s="16"/>
      <c r="R296" s="17" t="s">
        <v>753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71">
        <v>142</v>
      </c>
      <c r="B297" s="165">
        <v>43578</v>
      </c>
      <c r="C297" s="165"/>
      <c r="D297" s="166" t="s">
        <v>778</v>
      </c>
      <c r="E297" s="167" t="s">
        <v>602</v>
      </c>
      <c r="F297" s="167">
        <v>220</v>
      </c>
      <c r="G297" s="167"/>
      <c r="H297" s="167">
        <v>127.5</v>
      </c>
      <c r="I297" s="187">
        <v>284</v>
      </c>
      <c r="J297" s="401" t="s">
        <v>3487</v>
      </c>
      <c r="K297" s="135">
        <f t="shared" si="132"/>
        <v>-92.5</v>
      </c>
      <c r="L297" s="136">
        <f t="shared" si="133"/>
        <v>-0.42045454545454547</v>
      </c>
      <c r="M297" s="137" t="s">
        <v>665</v>
      </c>
      <c r="N297" s="138">
        <v>43896</v>
      </c>
      <c r="O297" s="57"/>
      <c r="P297" s="16"/>
      <c r="Q297" s="16"/>
      <c r="R297" s="17" t="s">
        <v>753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7">
        <v>143</v>
      </c>
      <c r="B298" s="208">
        <v>43622</v>
      </c>
      <c r="C298" s="208"/>
      <c r="D298" s="440" t="s">
        <v>497</v>
      </c>
      <c r="E298" s="209" t="s">
        <v>602</v>
      </c>
      <c r="F298" s="209">
        <v>332.8</v>
      </c>
      <c r="G298" s="209"/>
      <c r="H298" s="209">
        <v>405</v>
      </c>
      <c r="I298" s="233">
        <v>419</v>
      </c>
      <c r="J298" s="142" t="s">
        <v>3494</v>
      </c>
      <c r="K298" s="129">
        <f t="shared" ref="K298" si="134">H298-F298</f>
        <v>72.199999999999989</v>
      </c>
      <c r="L298" s="130">
        <f t="shared" ref="L298" si="135">K298/F298</f>
        <v>0.21694711538461534</v>
      </c>
      <c r="M298" s="131" t="s">
        <v>601</v>
      </c>
      <c r="N298" s="364">
        <v>43860</v>
      </c>
      <c r="O298" s="57"/>
      <c r="P298" s="16"/>
      <c r="Q298" s="16"/>
      <c r="R298" s="17" t="s">
        <v>753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145">
        <v>144</v>
      </c>
      <c r="B299" s="144">
        <v>43641</v>
      </c>
      <c r="C299" s="144"/>
      <c r="D299" s="145" t="s">
        <v>140</v>
      </c>
      <c r="E299" s="146" t="s">
        <v>625</v>
      </c>
      <c r="F299" s="147">
        <v>386</v>
      </c>
      <c r="G299" s="148"/>
      <c r="H299" s="148">
        <v>395</v>
      </c>
      <c r="I299" s="148">
        <v>452</v>
      </c>
      <c r="J299" s="171" t="s">
        <v>3407</v>
      </c>
      <c r="K299" s="172">
        <f t="shared" ref="K299" si="136">H299-F299</f>
        <v>9</v>
      </c>
      <c r="L299" s="173">
        <f t="shared" ref="L299" si="137">K299/F299</f>
        <v>2.3316062176165803E-2</v>
      </c>
      <c r="M299" s="174" t="s">
        <v>710</v>
      </c>
      <c r="N299" s="175">
        <v>43868</v>
      </c>
      <c r="O299" s="16"/>
      <c r="P299" s="16"/>
      <c r="Q299" s="16"/>
      <c r="R299" s="345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4">
        <v>145</v>
      </c>
      <c r="B300" s="196">
        <v>43707</v>
      </c>
      <c r="C300" s="196"/>
      <c r="D300" s="203" t="s">
        <v>261</v>
      </c>
      <c r="E300" s="200" t="s">
        <v>625</v>
      </c>
      <c r="F300" s="200" t="s">
        <v>757</v>
      </c>
      <c r="G300" s="200"/>
      <c r="H300" s="200"/>
      <c r="I300" s="227">
        <v>190</v>
      </c>
      <c r="J300" s="228"/>
      <c r="K300" s="229"/>
      <c r="L300" s="230"/>
      <c r="M300" s="359" t="s">
        <v>603</v>
      </c>
      <c r="N300" s="231"/>
      <c r="O300" s="16"/>
      <c r="P300" s="16"/>
      <c r="Q300" s="16"/>
      <c r="R300" s="345" t="s">
        <v>753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7">
        <v>146</v>
      </c>
      <c r="B301" s="208">
        <v>43731</v>
      </c>
      <c r="C301" s="208"/>
      <c r="D301" s="156" t="s">
        <v>441</v>
      </c>
      <c r="E301" s="209" t="s">
        <v>625</v>
      </c>
      <c r="F301" s="209">
        <v>235</v>
      </c>
      <c r="G301" s="209"/>
      <c r="H301" s="209">
        <v>295</v>
      </c>
      <c r="I301" s="233">
        <v>296</v>
      </c>
      <c r="J301" s="142" t="s">
        <v>3149</v>
      </c>
      <c r="K301" s="129">
        <f t="shared" ref="K301" si="138">H301-F301</f>
        <v>60</v>
      </c>
      <c r="L301" s="130">
        <f t="shared" ref="L301" si="139">K301/F301</f>
        <v>0.25531914893617019</v>
      </c>
      <c r="M301" s="131" t="s">
        <v>601</v>
      </c>
      <c r="N301" s="364">
        <v>43844</v>
      </c>
      <c r="O301" s="57"/>
      <c r="P301" s="16"/>
      <c r="Q301" s="16"/>
      <c r="R301" s="17" t="s">
        <v>753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7">
        <v>147</v>
      </c>
      <c r="B302" s="208">
        <v>43752</v>
      </c>
      <c r="C302" s="208"/>
      <c r="D302" s="156" t="s">
        <v>2979</v>
      </c>
      <c r="E302" s="209" t="s">
        <v>625</v>
      </c>
      <c r="F302" s="209">
        <v>277.5</v>
      </c>
      <c r="G302" s="209"/>
      <c r="H302" s="209">
        <v>333</v>
      </c>
      <c r="I302" s="233">
        <v>333</v>
      </c>
      <c r="J302" s="142" t="s">
        <v>3150</v>
      </c>
      <c r="K302" s="129">
        <f t="shared" ref="K302" si="140">H302-F302</f>
        <v>55.5</v>
      </c>
      <c r="L302" s="130">
        <f t="shared" ref="L302" si="141">K302/F302</f>
        <v>0.2</v>
      </c>
      <c r="M302" s="131" t="s">
        <v>601</v>
      </c>
      <c r="N302" s="364">
        <v>43846</v>
      </c>
      <c r="O302" s="57"/>
      <c r="P302" s="16"/>
      <c r="Q302" s="16"/>
      <c r="R302" s="17" t="s">
        <v>755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7">
        <v>148</v>
      </c>
      <c r="B303" s="208">
        <v>43752</v>
      </c>
      <c r="C303" s="208"/>
      <c r="D303" s="156" t="s">
        <v>2978</v>
      </c>
      <c r="E303" s="209" t="s">
        <v>625</v>
      </c>
      <c r="F303" s="209">
        <v>930</v>
      </c>
      <c r="G303" s="209"/>
      <c r="H303" s="209">
        <v>1165</v>
      </c>
      <c r="I303" s="233">
        <v>1200</v>
      </c>
      <c r="J303" s="142" t="s">
        <v>3152</v>
      </c>
      <c r="K303" s="129">
        <f t="shared" ref="K303" si="142">H303-F303</f>
        <v>235</v>
      </c>
      <c r="L303" s="130">
        <f t="shared" ref="L303" si="143">K303/F303</f>
        <v>0.25268817204301075</v>
      </c>
      <c r="M303" s="131" t="s">
        <v>601</v>
      </c>
      <c r="N303" s="364">
        <v>43847</v>
      </c>
      <c r="O303" s="57"/>
      <c r="P303" s="16"/>
      <c r="Q303" s="16"/>
      <c r="R303" s="17" t="s">
        <v>755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3">
        <v>149</v>
      </c>
      <c r="B304" s="348">
        <v>43753</v>
      </c>
      <c r="C304" s="213"/>
      <c r="D304" s="375" t="s">
        <v>2977</v>
      </c>
      <c r="E304" s="351" t="s">
        <v>625</v>
      </c>
      <c r="F304" s="354">
        <v>111</v>
      </c>
      <c r="G304" s="351"/>
      <c r="H304" s="351"/>
      <c r="I304" s="357">
        <v>141</v>
      </c>
      <c r="J304" s="239"/>
      <c r="K304" s="239"/>
      <c r="L304" s="124"/>
      <c r="M304" s="363" t="s">
        <v>603</v>
      </c>
      <c r="N304" s="241"/>
      <c r="O304" s="16"/>
      <c r="P304" s="16"/>
      <c r="Q304" s="16"/>
      <c r="R304" s="345" t="s">
        <v>753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7">
        <v>150</v>
      </c>
      <c r="B305" s="208">
        <v>43753</v>
      </c>
      <c r="C305" s="208"/>
      <c r="D305" s="156" t="s">
        <v>2976</v>
      </c>
      <c r="E305" s="209" t="s">
        <v>625</v>
      </c>
      <c r="F305" s="210">
        <v>296</v>
      </c>
      <c r="G305" s="209"/>
      <c r="H305" s="209">
        <v>370</v>
      </c>
      <c r="I305" s="233">
        <v>370</v>
      </c>
      <c r="J305" s="142" t="s">
        <v>684</v>
      </c>
      <c r="K305" s="129">
        <f t="shared" ref="K305" si="144">H305-F305</f>
        <v>74</v>
      </c>
      <c r="L305" s="130">
        <f t="shared" ref="L305" si="145">K305/F305</f>
        <v>0.25</v>
      </c>
      <c r="M305" s="131" t="s">
        <v>601</v>
      </c>
      <c r="N305" s="364">
        <v>43853</v>
      </c>
      <c r="O305" s="57"/>
      <c r="P305" s="16"/>
      <c r="Q305" s="16"/>
      <c r="R305" s="17" t="s">
        <v>755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74">
        <v>151</v>
      </c>
      <c r="B306" s="212">
        <v>43754</v>
      </c>
      <c r="C306" s="212"/>
      <c r="D306" s="193" t="s">
        <v>2975</v>
      </c>
      <c r="E306" s="350" t="s">
        <v>625</v>
      </c>
      <c r="F306" s="353" t="s">
        <v>2941</v>
      </c>
      <c r="G306" s="350"/>
      <c r="H306" s="350"/>
      <c r="I306" s="356">
        <v>344</v>
      </c>
      <c r="J306" s="360"/>
      <c r="K306" s="242"/>
      <c r="L306" s="362"/>
      <c r="M306" s="344" t="s">
        <v>603</v>
      </c>
      <c r="N306" s="365"/>
      <c r="O306" s="16"/>
      <c r="P306" s="16"/>
      <c r="Q306" s="16"/>
      <c r="R306" s="345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47">
        <v>152</v>
      </c>
      <c r="B307" s="213">
        <v>43832</v>
      </c>
      <c r="C307" s="213"/>
      <c r="D307" s="217" t="s">
        <v>2255</v>
      </c>
      <c r="E307" s="214" t="s">
        <v>625</v>
      </c>
      <c r="F307" s="215" t="s">
        <v>3137</v>
      </c>
      <c r="G307" s="214"/>
      <c r="H307" s="214"/>
      <c r="I307" s="238">
        <v>590</v>
      </c>
      <c r="J307" s="239"/>
      <c r="K307" s="239"/>
      <c r="L307" s="124"/>
      <c r="M307" s="344" t="s">
        <v>603</v>
      </c>
      <c r="N307" s="241"/>
      <c r="O307" s="16"/>
      <c r="P307" s="16"/>
      <c r="Q307" s="16"/>
      <c r="R307" s="345" t="s">
        <v>755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11"/>
      <c r="B308" s="213"/>
      <c r="C308" s="213"/>
      <c r="D308" s="217"/>
      <c r="E308" s="214"/>
      <c r="F308" s="215"/>
      <c r="G308" s="214"/>
      <c r="H308" s="214"/>
      <c r="I308" s="238"/>
      <c r="J308" s="239"/>
      <c r="K308" s="239"/>
      <c r="L308" s="124"/>
      <c r="M308" s="240"/>
      <c r="N308" s="241"/>
      <c r="O308" s="16"/>
      <c r="P308" s="16"/>
      <c r="Q308" s="16"/>
      <c r="R308" s="345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11"/>
      <c r="B309" s="201" t="s">
        <v>2982</v>
      </c>
      <c r="C309" s="213"/>
      <c r="D309" s="217"/>
      <c r="E309" s="214"/>
      <c r="F309" s="215"/>
      <c r="G309" s="214"/>
      <c r="H309" s="214"/>
      <c r="I309" s="238"/>
      <c r="J309" s="239"/>
      <c r="K309" s="239"/>
      <c r="L309" s="124"/>
      <c r="M309" s="240"/>
      <c r="N309" s="241"/>
      <c r="O309" s="16"/>
      <c r="P309" s="16"/>
      <c r="Q309" s="16"/>
      <c r="R309" s="345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11"/>
      <c r="B310" s="213"/>
      <c r="C310" s="213"/>
      <c r="D310" s="217"/>
      <c r="E310" s="214"/>
      <c r="F310" s="215"/>
      <c r="G310" s="214"/>
      <c r="H310" s="214"/>
      <c r="I310" s="238"/>
      <c r="J310" s="239"/>
      <c r="K310" s="239"/>
      <c r="L310" s="124"/>
      <c r="M310" s="240"/>
      <c r="N310" s="241"/>
      <c r="O310" s="16"/>
      <c r="P310" s="16"/>
      <c r="Q310" s="16"/>
      <c r="R310" s="345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11"/>
      <c r="B311" s="213"/>
      <c r="C311" s="213"/>
      <c r="D311" s="217"/>
      <c r="E311" s="214"/>
      <c r="F311" s="215"/>
      <c r="G311" s="214"/>
      <c r="H311" s="214"/>
      <c r="I311" s="238"/>
      <c r="J311" s="239"/>
      <c r="K311" s="239"/>
      <c r="L311" s="124"/>
      <c r="M311" s="240"/>
      <c r="N311" s="241"/>
      <c r="O311" s="16"/>
      <c r="P311" s="16"/>
      <c r="Q311" s="16"/>
      <c r="R311" s="345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11"/>
      <c r="B312" s="213"/>
      <c r="C312" s="213"/>
      <c r="D312" s="217"/>
      <c r="E312" s="214"/>
      <c r="F312" s="215"/>
      <c r="G312" s="214"/>
      <c r="H312" s="214"/>
      <c r="I312" s="238"/>
      <c r="J312" s="239"/>
      <c r="K312" s="239"/>
      <c r="L312" s="124"/>
      <c r="M312" s="240"/>
      <c r="N312" s="241"/>
      <c r="O312" s="16"/>
      <c r="P312" s="16"/>
      <c r="Q312" s="16"/>
      <c r="R312" s="345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11"/>
      <c r="B313" s="213"/>
      <c r="C313" s="213"/>
      <c r="D313" s="217"/>
      <c r="E313" s="214"/>
      <c r="F313" s="215"/>
      <c r="G313" s="214"/>
      <c r="H313" s="214"/>
      <c r="I313" s="238"/>
      <c r="J313" s="239"/>
      <c r="K313" s="239"/>
      <c r="L313" s="124"/>
      <c r="M313" s="240"/>
      <c r="N313" s="241"/>
      <c r="O313" s="16"/>
      <c r="P313" s="16"/>
      <c r="Q313" s="16"/>
      <c r="R313" s="345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11"/>
      <c r="B314" s="213"/>
      <c r="C314" s="213"/>
      <c r="D314" s="217"/>
      <c r="E314" s="214"/>
      <c r="F314" s="215"/>
      <c r="G314" s="214"/>
      <c r="H314" s="214"/>
      <c r="I314" s="238"/>
      <c r="J314" s="239"/>
      <c r="K314" s="239"/>
      <c r="L314" s="124"/>
      <c r="M314" s="240"/>
      <c r="N314" s="241"/>
      <c r="O314" s="16"/>
      <c r="P314" s="16"/>
      <c r="Q314" s="16"/>
      <c r="R314" s="345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11"/>
      <c r="B315" s="213"/>
      <c r="C315" s="213"/>
      <c r="D315" s="217"/>
      <c r="E315" s="214"/>
      <c r="F315" s="215"/>
      <c r="G315" s="214"/>
      <c r="H315" s="214"/>
      <c r="I315" s="238"/>
      <c r="J315" s="239"/>
      <c r="K315" s="239"/>
      <c r="L315" s="124"/>
      <c r="M315" s="240"/>
      <c r="N315" s="241"/>
      <c r="O315" s="16"/>
      <c r="P315" s="16"/>
      <c r="Q315" s="16"/>
      <c r="R315" s="345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11"/>
      <c r="B316" s="213"/>
      <c r="C316" s="213"/>
      <c r="D316" s="217"/>
      <c r="E316" s="214"/>
      <c r="F316" s="215"/>
      <c r="G316" s="214"/>
      <c r="H316" s="214"/>
      <c r="I316" s="238"/>
      <c r="J316" s="239"/>
      <c r="K316" s="239"/>
      <c r="L316" s="124"/>
      <c r="M316" s="240"/>
      <c r="N316" s="241"/>
      <c r="O316" s="16"/>
      <c r="P316" s="16"/>
      <c r="Q316" s="16"/>
      <c r="R316" s="345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11"/>
      <c r="B317" s="213"/>
      <c r="C317" s="213"/>
      <c r="D317" s="217"/>
      <c r="E317" s="214"/>
      <c r="F317" s="215"/>
      <c r="G317" s="214"/>
      <c r="H317" s="214"/>
      <c r="I317" s="238"/>
      <c r="J317" s="239"/>
      <c r="K317" s="239"/>
      <c r="L317" s="124"/>
      <c r="M317" s="240"/>
      <c r="N317" s="241"/>
      <c r="O317" s="16"/>
      <c r="P317" s="16"/>
      <c r="R317" s="345"/>
    </row>
    <row r="318" spans="1:26">
      <c r="A318" s="211"/>
      <c r="B318" s="213"/>
      <c r="C318" s="213"/>
      <c r="D318" s="217"/>
      <c r="E318" s="214"/>
      <c r="F318" s="215"/>
      <c r="G318" s="214"/>
      <c r="H318" s="214"/>
      <c r="I318" s="238"/>
      <c r="J318" s="239"/>
      <c r="K318" s="239"/>
      <c r="L318" s="124"/>
      <c r="M318" s="240"/>
      <c r="N318" s="241"/>
      <c r="O318" s="16"/>
      <c r="P318" s="16"/>
      <c r="R318" s="345"/>
    </row>
    <row r="319" spans="1:26">
      <c r="A319" s="211"/>
      <c r="B319" s="213"/>
      <c r="C319" s="213"/>
      <c r="D319" s="217"/>
      <c r="E319" s="214"/>
      <c r="F319" s="215"/>
      <c r="G319" s="214"/>
      <c r="H319" s="214"/>
      <c r="I319" s="238"/>
      <c r="J319" s="239"/>
      <c r="K319" s="239"/>
      <c r="L319" s="124"/>
      <c r="M319" s="240"/>
      <c r="N319" s="241"/>
      <c r="O319" s="16"/>
      <c r="P319" s="16"/>
      <c r="R319" s="345"/>
    </row>
    <row r="320" spans="1:26">
      <c r="A320" s="211"/>
      <c r="B320" s="213"/>
      <c r="C320" s="213"/>
      <c r="D320" s="217"/>
      <c r="E320" s="214"/>
      <c r="F320" s="215"/>
      <c r="G320" s="214"/>
      <c r="H320" s="214"/>
      <c r="I320" s="238"/>
      <c r="J320" s="239"/>
      <c r="K320" s="239"/>
      <c r="L320" s="124"/>
      <c r="M320" s="240"/>
      <c r="N320" s="241"/>
      <c r="O320" s="16"/>
      <c r="P320" s="16"/>
      <c r="R320" s="345"/>
    </row>
    <row r="321" spans="1:18">
      <c r="A321" s="211"/>
      <c r="B321" s="201"/>
      <c r="O321" s="16"/>
      <c r="P321" s="16"/>
      <c r="R321" s="345"/>
    </row>
    <row r="322" spans="1:18">
      <c r="R322" s="243"/>
    </row>
    <row r="323" spans="1:18">
      <c r="R323" s="243"/>
    </row>
    <row r="324" spans="1:18">
      <c r="R324" s="243"/>
    </row>
    <row r="325" spans="1:18">
      <c r="R325" s="243"/>
    </row>
    <row r="326" spans="1:18">
      <c r="R326" s="243"/>
    </row>
    <row r="327" spans="1:18">
      <c r="R327" s="243"/>
    </row>
    <row r="328" spans="1:18">
      <c r="R328" s="243"/>
    </row>
    <row r="329" spans="1:18">
      <c r="R329" s="243"/>
    </row>
    <row r="330" spans="1:18">
      <c r="R330" s="243"/>
    </row>
    <row r="331" spans="1:18">
      <c r="R331" s="243"/>
    </row>
    <row r="332" spans="1:18">
      <c r="R332" s="243"/>
    </row>
    <row r="338" spans="1:1">
      <c r="A338" s="218"/>
    </row>
    <row r="339" spans="1:1">
      <c r="A339" s="218"/>
    </row>
    <row r="340" spans="1:1">
      <c r="A340" s="214"/>
    </row>
  </sheetData>
  <autoFilter ref="R1:R340"/>
  <mergeCells count="21">
    <mergeCell ref="N121:N122"/>
    <mergeCell ref="O121:O122"/>
    <mergeCell ref="A121:A122"/>
    <mergeCell ref="B121:B122"/>
    <mergeCell ref="J121:J122"/>
    <mergeCell ref="L121:L122"/>
    <mergeCell ref="M121:M122"/>
    <mergeCell ref="O117:O118"/>
    <mergeCell ref="A119:A120"/>
    <mergeCell ref="B119:B120"/>
    <mergeCell ref="J119:J120"/>
    <mergeCell ref="L119:L120"/>
    <mergeCell ref="M119:M120"/>
    <mergeCell ref="N119:N120"/>
    <mergeCell ref="O119:O120"/>
    <mergeCell ref="A117:A118"/>
    <mergeCell ref="B117:B118"/>
    <mergeCell ref="J117:J118"/>
    <mergeCell ref="L117:L118"/>
    <mergeCell ref="M117:M118"/>
    <mergeCell ref="N117:N11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3655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3656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3619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3620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3621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3622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3593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3594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3623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3624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3657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3658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3595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3596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3625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3626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3627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3628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3659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3597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3598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3660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3661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3629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3630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3631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3632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3662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3663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3664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3665</v>
      </c>
      <c r="N952"/>
    </row>
    <row r="953" spans="1:14">
      <c r="A953" t="s">
        <v>3666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3667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3633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3634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3599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3600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3601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3602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3635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3636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3668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3669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3603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3604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3670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3671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3605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3606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3607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3608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3672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3673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2020-05-04T02:37:09Z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